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65"/>
  </bookViews>
  <sheets>
    <sheet name="汇总表" sheetId="3" r:id="rId1"/>
  </sheets>
  <definedNames>
    <definedName name="_xlnm._FilterDatabase" localSheetId="0" hidden="1">汇总表!$B$5:$B$19</definedName>
  </definedNames>
  <calcPr calcId="144525"/>
</workbook>
</file>

<file path=xl/sharedStrings.xml><?xml version="1.0" encoding="utf-8"?>
<sst xmlns="http://schemas.openxmlformats.org/spreadsheetml/2006/main" count="43" uniqueCount="27">
  <si>
    <t>附件5</t>
  </si>
  <si>
    <t>2024年8月盖德镇城乡低保等资金发放汇总表</t>
  </si>
  <si>
    <t>村（居）</t>
  </si>
  <si>
    <t>农村低保情况</t>
  </si>
  <si>
    <t>城市低保情况</t>
  </si>
  <si>
    <t>80周岁及以上低保老年人</t>
  </si>
  <si>
    <t>农村特困人员供养情况</t>
  </si>
  <si>
    <t>城市特困人员供养情况</t>
  </si>
  <si>
    <t>孤儿及事实无人抚养儿童情况</t>
  </si>
  <si>
    <t>合计</t>
  </si>
  <si>
    <t>户数</t>
  </si>
  <si>
    <t>人数</t>
  </si>
  <si>
    <t>发放金额（元）</t>
  </si>
  <si>
    <t>下寮村</t>
  </si>
  <si>
    <t>下坑村</t>
  </si>
  <si>
    <t>有济村</t>
  </si>
  <si>
    <t>上坑村</t>
  </si>
  <si>
    <t>福阳村</t>
  </si>
  <si>
    <t>吾华村</t>
  </si>
  <si>
    <t>三福村</t>
  </si>
  <si>
    <t>林地村</t>
  </si>
  <si>
    <t>上地村</t>
  </si>
  <si>
    <t>仙岭村</t>
  </si>
  <si>
    <t>盖德村</t>
  </si>
  <si>
    <t>山坪村</t>
  </si>
  <si>
    <t>大墘村</t>
  </si>
  <si>
    <t>凤山村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</si>
</sst>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);[Red]\(0\)"/>
  </numFmts>
  <fonts count="28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18"/>
      <name val="宋体"/>
      <charset val="134"/>
    </font>
    <font>
      <b/>
      <sz val="10"/>
      <name val="宋体"/>
      <charset val="134"/>
    </font>
    <font>
      <b/>
      <sz val="10"/>
      <name val="宋体"/>
      <charset val="134"/>
      <scheme val="minor"/>
    </font>
    <font>
      <b/>
      <sz val="10"/>
      <name val="方正大标宋简体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4" fillId="11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26" fillId="15" borderId="9" applyNumberFormat="0" applyAlignment="0" applyProtection="0">
      <alignment vertical="center"/>
    </xf>
    <xf numFmtId="0" fontId="17" fillId="15" borderId="3" applyNumberFormat="0" applyAlignment="0" applyProtection="0">
      <alignment vertical="center"/>
    </xf>
    <xf numFmtId="0" fontId="19" fillId="17" borderId="4" applyNumberFormat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27" fillId="0" borderId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>
      <alignment vertical="center"/>
    </xf>
    <xf numFmtId="0" fontId="0" fillId="0" borderId="0" xfId="0" applyFill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76" fontId="6" fillId="0" borderId="1" xfId="49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0"/>
  <sheetViews>
    <sheetView tabSelected="1" zoomScale="85" zoomScaleNormal="85" workbookViewId="0">
      <selection activeCell="D14" sqref="D14"/>
    </sheetView>
  </sheetViews>
  <sheetFormatPr defaultColWidth="9.25" defaultRowHeight="13.5"/>
  <cols>
    <col min="1" max="1" width="10" style="2" customWidth="1"/>
    <col min="2" max="2" width="7.125" style="2" customWidth="1"/>
    <col min="3" max="3" width="8.125" style="2" customWidth="1"/>
    <col min="4" max="4" width="14" style="2" customWidth="1"/>
    <col min="5" max="5" width="5.25" style="2" customWidth="1"/>
    <col min="6" max="6" width="6.625" style="2" customWidth="1"/>
    <col min="7" max="7" width="11.7583333333333" style="2" customWidth="1"/>
    <col min="8" max="8" width="6" style="2" customWidth="1"/>
    <col min="9" max="9" width="5.875" style="2" customWidth="1"/>
    <col min="10" max="10" width="8.625" style="2" customWidth="1"/>
    <col min="11" max="11" width="6.5" style="2" customWidth="1"/>
    <col min="12" max="12" width="5.75" style="2" customWidth="1"/>
    <col min="13" max="13" width="10.75" style="2" customWidth="1"/>
    <col min="14" max="14" width="7" style="2" customWidth="1"/>
    <col min="15" max="15" width="5.125" style="2" customWidth="1"/>
    <col min="16" max="16" width="8.875" style="2" customWidth="1"/>
    <col min="17" max="17" width="5.875" style="2" customWidth="1"/>
    <col min="18" max="18" width="8.375" style="2" customWidth="1"/>
    <col min="19" max="19" width="10.75" style="2" customWidth="1"/>
    <col min="20" max="20" width="10.25" style="2" customWidth="1"/>
    <col min="21" max="16384" width="9.25" style="2"/>
  </cols>
  <sheetData>
    <row r="1" ht="36" customHeight="1" spans="1:19">
      <c r="A1" s="3" t="s">
        <v>0</v>
      </c>
      <c r="H1" s="4"/>
      <c r="I1" s="4"/>
      <c r="J1" s="4"/>
      <c r="K1" s="4"/>
      <c r="L1" s="4"/>
      <c r="M1" s="4"/>
      <c r="Q1" s="4"/>
      <c r="R1" s="4"/>
      <c r="S1" s="4"/>
    </row>
    <row r="2" ht="44" customHeight="1" spans="1:20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="1" customFormat="1" ht="25.5" customHeight="1" spans="1:20">
      <c r="A3" s="6" t="s">
        <v>2</v>
      </c>
      <c r="B3" s="6" t="s">
        <v>3</v>
      </c>
      <c r="C3" s="6"/>
      <c r="D3" s="6"/>
      <c r="E3" s="6" t="s">
        <v>4</v>
      </c>
      <c r="F3" s="6"/>
      <c r="G3" s="6"/>
      <c r="H3" s="6" t="s">
        <v>5</v>
      </c>
      <c r="I3" s="6"/>
      <c r="J3" s="6"/>
      <c r="K3" s="9" t="s">
        <v>6</v>
      </c>
      <c r="L3" s="9"/>
      <c r="M3" s="9"/>
      <c r="N3" s="9" t="s">
        <v>7</v>
      </c>
      <c r="O3" s="9"/>
      <c r="P3" s="9"/>
      <c r="Q3" s="6" t="s">
        <v>8</v>
      </c>
      <c r="R3" s="6"/>
      <c r="S3" s="6"/>
      <c r="T3" s="10" t="s">
        <v>9</v>
      </c>
    </row>
    <row r="4" s="1" customFormat="1" ht="36" customHeight="1" spans="1:20">
      <c r="A4" s="6"/>
      <c r="B4" s="6" t="s">
        <v>10</v>
      </c>
      <c r="C4" s="6" t="s">
        <v>11</v>
      </c>
      <c r="D4" s="7" t="s">
        <v>12</v>
      </c>
      <c r="E4" s="6" t="s">
        <v>10</v>
      </c>
      <c r="F4" s="6" t="s">
        <v>11</v>
      </c>
      <c r="G4" s="7" t="s">
        <v>12</v>
      </c>
      <c r="H4" s="6" t="s">
        <v>10</v>
      </c>
      <c r="I4" s="6" t="s">
        <v>11</v>
      </c>
      <c r="J4" s="7" t="s">
        <v>12</v>
      </c>
      <c r="K4" s="6" t="s">
        <v>10</v>
      </c>
      <c r="L4" s="6" t="s">
        <v>11</v>
      </c>
      <c r="M4" s="7" t="s">
        <v>12</v>
      </c>
      <c r="N4" s="6" t="s">
        <v>10</v>
      </c>
      <c r="O4" s="6" t="s">
        <v>11</v>
      </c>
      <c r="P4" s="7" t="s">
        <v>12</v>
      </c>
      <c r="Q4" s="6" t="s">
        <v>10</v>
      </c>
      <c r="R4" s="6" t="s">
        <v>11</v>
      </c>
      <c r="S4" s="7" t="s">
        <v>12</v>
      </c>
      <c r="T4" s="10"/>
    </row>
    <row r="5" s="1" customFormat="1" ht="22.5" customHeight="1" spans="1:20">
      <c r="A5" s="8" t="s">
        <v>13</v>
      </c>
      <c r="B5" s="8">
        <v>17</v>
      </c>
      <c r="C5" s="8">
        <v>28</v>
      </c>
      <c r="D5" s="8">
        <f>16302+1700-815</f>
        <v>17187</v>
      </c>
      <c r="E5" s="8">
        <v>0</v>
      </c>
      <c r="F5" s="8">
        <v>0</v>
      </c>
      <c r="G5" s="8">
        <v>0</v>
      </c>
      <c r="H5" s="8">
        <v>1</v>
      </c>
      <c r="I5" s="8">
        <v>1</v>
      </c>
      <c r="J5" s="8">
        <v>100</v>
      </c>
      <c r="K5" s="8">
        <v>1</v>
      </c>
      <c r="L5" s="8">
        <v>1</v>
      </c>
      <c r="M5" s="8">
        <v>1241</v>
      </c>
      <c r="N5" s="8">
        <v>0</v>
      </c>
      <c r="O5" s="8">
        <v>0</v>
      </c>
      <c r="P5" s="8">
        <v>0</v>
      </c>
      <c r="Q5" s="8">
        <v>1</v>
      </c>
      <c r="R5" s="8">
        <v>1</v>
      </c>
      <c r="S5" s="8">
        <v>1792</v>
      </c>
      <c r="T5" s="8">
        <f>S5+P5+M5+J5+G5+D5</f>
        <v>20320</v>
      </c>
    </row>
    <row r="6" s="1" customFormat="1" ht="22.5" customHeight="1" spans="1:20">
      <c r="A6" s="8" t="s">
        <v>14</v>
      </c>
      <c r="B6" s="8">
        <v>11</v>
      </c>
      <c r="C6" s="8">
        <v>12</v>
      </c>
      <c r="D6" s="8">
        <v>7780</v>
      </c>
      <c r="E6" s="8">
        <v>0</v>
      </c>
      <c r="F6" s="8">
        <v>0</v>
      </c>
      <c r="G6" s="8">
        <v>0</v>
      </c>
      <c r="H6" s="8">
        <v>1</v>
      </c>
      <c r="I6" s="8">
        <v>1</v>
      </c>
      <c r="J6" s="8">
        <v>100</v>
      </c>
      <c r="K6" s="8">
        <v>1</v>
      </c>
      <c r="L6" s="8">
        <v>1</v>
      </c>
      <c r="M6" s="8">
        <v>1241</v>
      </c>
      <c r="N6" s="8">
        <v>0</v>
      </c>
      <c r="O6" s="8">
        <v>0</v>
      </c>
      <c r="P6" s="8">
        <v>0</v>
      </c>
      <c r="Q6" s="8">
        <v>0</v>
      </c>
      <c r="R6" s="8">
        <v>0</v>
      </c>
      <c r="S6" s="8">
        <v>0</v>
      </c>
      <c r="T6" s="8">
        <f t="shared" ref="T6:T19" si="0">S6+P6+M6+J6+G6+D6</f>
        <v>9121</v>
      </c>
    </row>
    <row r="7" s="1" customFormat="1" ht="22.5" customHeight="1" spans="1:20">
      <c r="A7" s="8" t="s">
        <v>15</v>
      </c>
      <c r="B7" s="8">
        <v>18</v>
      </c>
      <c r="C7" s="8">
        <v>26</v>
      </c>
      <c r="D7" s="8">
        <v>18660</v>
      </c>
      <c r="E7" s="8">
        <v>0</v>
      </c>
      <c r="F7" s="8">
        <v>0</v>
      </c>
      <c r="G7" s="8">
        <v>0</v>
      </c>
      <c r="H7" s="8">
        <v>0</v>
      </c>
      <c r="I7" s="8">
        <v>0</v>
      </c>
      <c r="J7" s="8">
        <v>0</v>
      </c>
      <c r="K7" s="8">
        <v>8</v>
      </c>
      <c r="L7" s="8">
        <v>8</v>
      </c>
      <c r="M7" s="8">
        <v>13340</v>
      </c>
      <c r="N7" s="8">
        <v>0</v>
      </c>
      <c r="O7" s="8">
        <v>0</v>
      </c>
      <c r="P7" s="8">
        <v>0</v>
      </c>
      <c r="Q7" s="8">
        <v>3</v>
      </c>
      <c r="R7" s="8">
        <v>5</v>
      </c>
      <c r="S7" s="8">
        <f>7168+1792</f>
        <v>8960</v>
      </c>
      <c r="T7" s="8">
        <f t="shared" si="0"/>
        <v>40960</v>
      </c>
    </row>
    <row r="8" s="1" customFormat="1" ht="22.5" customHeight="1" spans="1:20">
      <c r="A8" s="8" t="s">
        <v>16</v>
      </c>
      <c r="B8" s="8">
        <v>9</v>
      </c>
      <c r="C8" s="8">
        <v>22</v>
      </c>
      <c r="D8" s="8">
        <v>10965</v>
      </c>
      <c r="E8" s="8">
        <v>0</v>
      </c>
      <c r="F8" s="8">
        <v>0</v>
      </c>
      <c r="G8" s="8">
        <v>0</v>
      </c>
      <c r="H8" s="8">
        <v>0</v>
      </c>
      <c r="I8" s="8">
        <v>0</v>
      </c>
      <c r="J8" s="8">
        <v>0</v>
      </c>
      <c r="K8" s="8">
        <v>4</v>
      </c>
      <c r="L8" s="8">
        <v>4</v>
      </c>
      <c r="M8" s="8">
        <v>5584</v>
      </c>
      <c r="N8" s="8">
        <v>0</v>
      </c>
      <c r="O8" s="8">
        <v>0</v>
      </c>
      <c r="P8" s="8">
        <v>0</v>
      </c>
      <c r="Q8" s="8">
        <v>0</v>
      </c>
      <c r="R8" s="8">
        <v>0</v>
      </c>
      <c r="S8" s="8">
        <v>0</v>
      </c>
      <c r="T8" s="8">
        <f t="shared" si="0"/>
        <v>16549</v>
      </c>
    </row>
    <row r="9" s="1" customFormat="1" ht="22.5" customHeight="1" spans="1:20">
      <c r="A9" s="8" t="s">
        <v>17</v>
      </c>
      <c r="B9" s="8">
        <v>18</v>
      </c>
      <c r="C9" s="8">
        <v>29</v>
      </c>
      <c r="D9" s="8">
        <v>20145</v>
      </c>
      <c r="E9" s="8">
        <v>0</v>
      </c>
      <c r="F9" s="8">
        <v>0</v>
      </c>
      <c r="G9" s="8">
        <v>0</v>
      </c>
      <c r="H9" s="8">
        <v>2</v>
      </c>
      <c r="I9" s="8">
        <v>2</v>
      </c>
      <c r="J9" s="8">
        <v>200</v>
      </c>
      <c r="K9" s="8">
        <v>3</v>
      </c>
      <c r="L9" s="8">
        <v>3</v>
      </c>
      <c r="M9" s="8">
        <v>3723</v>
      </c>
      <c r="N9" s="8">
        <v>0</v>
      </c>
      <c r="O9" s="8">
        <v>0</v>
      </c>
      <c r="P9" s="8">
        <v>0</v>
      </c>
      <c r="Q9" s="8">
        <v>0</v>
      </c>
      <c r="R9" s="8">
        <v>0</v>
      </c>
      <c r="S9" s="8">
        <v>0</v>
      </c>
      <c r="T9" s="8">
        <f t="shared" si="0"/>
        <v>24068</v>
      </c>
    </row>
    <row r="10" s="1" customFormat="1" ht="22.5" customHeight="1" spans="1:20">
      <c r="A10" s="8" t="s">
        <v>18</v>
      </c>
      <c r="B10" s="8">
        <v>19</v>
      </c>
      <c r="C10" s="8">
        <v>34</v>
      </c>
      <c r="D10" s="8">
        <v>21235</v>
      </c>
      <c r="E10" s="8">
        <v>0</v>
      </c>
      <c r="F10" s="8">
        <v>0</v>
      </c>
      <c r="G10" s="8">
        <v>0</v>
      </c>
      <c r="H10" s="8">
        <v>3</v>
      </c>
      <c r="I10" s="8">
        <v>3</v>
      </c>
      <c r="J10" s="8">
        <v>300</v>
      </c>
      <c r="K10" s="8">
        <v>1</v>
      </c>
      <c r="L10" s="8">
        <v>1</v>
      </c>
      <c r="M10" s="8">
        <v>1241</v>
      </c>
      <c r="N10" s="8">
        <v>0</v>
      </c>
      <c r="O10" s="8">
        <v>0</v>
      </c>
      <c r="P10" s="8">
        <v>0</v>
      </c>
      <c r="Q10" s="8">
        <v>0</v>
      </c>
      <c r="R10" s="8">
        <v>0</v>
      </c>
      <c r="S10" s="8">
        <v>0</v>
      </c>
      <c r="T10" s="8">
        <f t="shared" si="0"/>
        <v>22776</v>
      </c>
    </row>
    <row r="11" s="1" customFormat="1" ht="22.5" customHeight="1" spans="1:20">
      <c r="A11" s="8" t="s">
        <v>19</v>
      </c>
      <c r="B11" s="8">
        <v>46</v>
      </c>
      <c r="C11" s="8">
        <v>75</v>
      </c>
      <c r="D11" s="8">
        <f>47042+560+520</f>
        <v>48122</v>
      </c>
      <c r="E11" s="8">
        <v>0</v>
      </c>
      <c r="F11" s="8">
        <v>0</v>
      </c>
      <c r="G11" s="8">
        <v>0</v>
      </c>
      <c r="H11" s="8">
        <v>3</v>
      </c>
      <c r="I11" s="8">
        <v>3</v>
      </c>
      <c r="J11" s="8">
        <v>300</v>
      </c>
      <c r="K11" s="8">
        <v>2</v>
      </c>
      <c r="L11" s="8">
        <v>2</v>
      </c>
      <c r="M11" s="8">
        <f>4964-1241-1241</f>
        <v>2482</v>
      </c>
      <c r="N11" s="8">
        <v>0</v>
      </c>
      <c r="O11" s="8">
        <v>0</v>
      </c>
      <c r="P11" s="8">
        <v>0</v>
      </c>
      <c r="Q11" s="8">
        <v>1</v>
      </c>
      <c r="R11" s="8">
        <v>1</v>
      </c>
      <c r="S11" s="8">
        <v>1792</v>
      </c>
      <c r="T11" s="8">
        <f t="shared" si="0"/>
        <v>52696</v>
      </c>
    </row>
    <row r="12" s="1" customFormat="1" ht="22.5" customHeight="1" spans="1:20">
      <c r="A12" s="8" t="s">
        <v>20</v>
      </c>
      <c r="B12" s="8">
        <v>27</v>
      </c>
      <c r="C12" s="8">
        <v>44</v>
      </c>
      <c r="D12" s="8">
        <f>26805+1390+530-815</f>
        <v>27910</v>
      </c>
      <c r="E12" s="8">
        <v>0</v>
      </c>
      <c r="F12" s="8">
        <v>0</v>
      </c>
      <c r="G12" s="8">
        <v>0</v>
      </c>
      <c r="H12" s="8">
        <v>1</v>
      </c>
      <c r="I12" s="8">
        <v>1</v>
      </c>
      <c r="J12" s="8">
        <v>100</v>
      </c>
      <c r="K12" s="8">
        <v>5</v>
      </c>
      <c r="L12" s="8">
        <v>5</v>
      </c>
      <c r="M12" s="8">
        <v>7911</v>
      </c>
      <c r="N12" s="8">
        <v>0</v>
      </c>
      <c r="O12" s="8">
        <v>0</v>
      </c>
      <c r="P12" s="8">
        <v>0</v>
      </c>
      <c r="Q12" s="8">
        <v>1</v>
      </c>
      <c r="R12" s="8">
        <v>1</v>
      </c>
      <c r="S12" s="8">
        <v>1792</v>
      </c>
      <c r="T12" s="8">
        <f t="shared" si="0"/>
        <v>37713</v>
      </c>
    </row>
    <row r="13" s="1" customFormat="1" ht="22.5" customHeight="1" spans="1:20">
      <c r="A13" s="8" t="s">
        <v>21</v>
      </c>
      <c r="B13" s="8">
        <v>46</v>
      </c>
      <c r="C13" s="8">
        <v>74</v>
      </c>
      <c r="D13" s="8">
        <f>45150-815+2380-685-815</f>
        <v>45215</v>
      </c>
      <c r="E13" s="8">
        <v>0</v>
      </c>
      <c r="F13" s="8">
        <v>0</v>
      </c>
      <c r="G13" s="8">
        <v>0</v>
      </c>
      <c r="H13" s="8">
        <v>2</v>
      </c>
      <c r="I13" s="8">
        <v>2</v>
      </c>
      <c r="J13" s="8">
        <v>200</v>
      </c>
      <c r="K13" s="8">
        <v>8</v>
      </c>
      <c r="L13" s="8">
        <v>8</v>
      </c>
      <c r="M13" s="8">
        <f>10135+1241</f>
        <v>11376</v>
      </c>
      <c r="N13" s="8">
        <v>0</v>
      </c>
      <c r="O13" s="8">
        <v>0</v>
      </c>
      <c r="P13" s="8">
        <v>0</v>
      </c>
      <c r="Q13" s="8">
        <v>0</v>
      </c>
      <c r="R13" s="8">
        <v>0</v>
      </c>
      <c r="S13" s="8">
        <v>0</v>
      </c>
      <c r="T13" s="8">
        <f t="shared" si="0"/>
        <v>56791</v>
      </c>
    </row>
    <row r="14" s="1" customFormat="1" ht="22.5" customHeight="1" spans="1:20">
      <c r="A14" s="8" t="s">
        <v>22</v>
      </c>
      <c r="B14" s="8">
        <v>13</v>
      </c>
      <c r="C14" s="8">
        <v>15</v>
      </c>
      <c r="D14" s="8">
        <v>10295</v>
      </c>
      <c r="E14" s="8">
        <v>0</v>
      </c>
      <c r="F14" s="8">
        <v>0</v>
      </c>
      <c r="G14" s="8">
        <v>0</v>
      </c>
      <c r="H14" s="8">
        <v>2</v>
      </c>
      <c r="I14" s="8">
        <v>2</v>
      </c>
      <c r="J14" s="8">
        <v>200</v>
      </c>
      <c r="K14" s="8">
        <v>4</v>
      </c>
      <c r="L14" s="8">
        <v>4</v>
      </c>
      <c r="M14" s="8">
        <v>4964</v>
      </c>
      <c r="N14" s="8">
        <v>0</v>
      </c>
      <c r="O14" s="8">
        <v>0</v>
      </c>
      <c r="P14" s="8">
        <v>0</v>
      </c>
      <c r="Q14" s="8">
        <v>2</v>
      </c>
      <c r="R14" s="8">
        <v>2</v>
      </c>
      <c r="S14" s="8">
        <v>3584</v>
      </c>
      <c r="T14" s="8">
        <f t="shared" si="0"/>
        <v>19043</v>
      </c>
    </row>
    <row r="15" s="1" customFormat="1" ht="22.5" customHeight="1" spans="1:20">
      <c r="A15" s="8" t="s">
        <v>23</v>
      </c>
      <c r="B15" s="8">
        <v>24</v>
      </c>
      <c r="C15" s="8">
        <v>34</v>
      </c>
      <c r="D15" s="8">
        <v>22940</v>
      </c>
      <c r="E15" s="8">
        <v>0</v>
      </c>
      <c r="F15" s="8">
        <v>0</v>
      </c>
      <c r="G15" s="8">
        <v>0</v>
      </c>
      <c r="H15" s="8">
        <v>2</v>
      </c>
      <c r="I15" s="8">
        <v>2</v>
      </c>
      <c r="J15" s="8">
        <v>200</v>
      </c>
      <c r="K15" s="8">
        <v>6</v>
      </c>
      <c r="L15" s="8">
        <v>6</v>
      </c>
      <c r="M15" s="8">
        <v>7446</v>
      </c>
      <c r="N15" s="8">
        <v>0</v>
      </c>
      <c r="O15" s="8">
        <v>0</v>
      </c>
      <c r="P15" s="8">
        <v>0</v>
      </c>
      <c r="Q15" s="8">
        <v>0</v>
      </c>
      <c r="R15" s="8">
        <v>0</v>
      </c>
      <c r="S15" s="8">
        <v>0</v>
      </c>
      <c r="T15" s="8">
        <f t="shared" si="0"/>
        <v>30586</v>
      </c>
    </row>
    <row r="16" s="1" customFormat="1" ht="22.5" customHeight="1" spans="1:20">
      <c r="A16" s="8" t="s">
        <v>24</v>
      </c>
      <c r="B16" s="8">
        <v>8</v>
      </c>
      <c r="C16" s="8">
        <v>14</v>
      </c>
      <c r="D16" s="8">
        <v>9865</v>
      </c>
      <c r="E16" s="8">
        <v>0</v>
      </c>
      <c r="F16" s="8">
        <v>0</v>
      </c>
      <c r="G16" s="8">
        <v>0</v>
      </c>
      <c r="H16" s="8">
        <v>0</v>
      </c>
      <c r="I16" s="8">
        <v>0</v>
      </c>
      <c r="J16" s="8">
        <v>0</v>
      </c>
      <c r="K16" s="8">
        <v>0</v>
      </c>
      <c r="L16" s="8">
        <v>0</v>
      </c>
      <c r="M16" s="8">
        <v>0</v>
      </c>
      <c r="N16" s="8">
        <v>0</v>
      </c>
      <c r="O16" s="8">
        <v>0</v>
      </c>
      <c r="P16" s="8">
        <v>0</v>
      </c>
      <c r="Q16" s="8">
        <v>0</v>
      </c>
      <c r="R16" s="8">
        <v>0</v>
      </c>
      <c r="S16" s="8">
        <v>0</v>
      </c>
      <c r="T16" s="8">
        <f t="shared" si="0"/>
        <v>9865</v>
      </c>
    </row>
    <row r="17" s="1" customFormat="1" ht="22.5" customHeight="1" spans="1:20">
      <c r="A17" s="8" t="s">
        <v>25</v>
      </c>
      <c r="B17" s="8">
        <v>22</v>
      </c>
      <c r="C17" s="8">
        <v>36</v>
      </c>
      <c r="D17" s="8">
        <f>25710-2040</f>
        <v>23670</v>
      </c>
      <c r="E17" s="8">
        <v>0</v>
      </c>
      <c r="F17" s="8">
        <v>0</v>
      </c>
      <c r="G17" s="8">
        <v>0</v>
      </c>
      <c r="H17" s="8">
        <v>0</v>
      </c>
      <c r="I17" s="8">
        <v>0</v>
      </c>
      <c r="J17" s="8">
        <v>0</v>
      </c>
      <c r="K17" s="8">
        <v>2</v>
      </c>
      <c r="L17" s="8">
        <v>2</v>
      </c>
      <c r="M17" s="8">
        <v>2482</v>
      </c>
      <c r="N17" s="8">
        <v>0</v>
      </c>
      <c r="O17" s="8">
        <v>0</v>
      </c>
      <c r="P17" s="8">
        <v>0</v>
      </c>
      <c r="Q17" s="8">
        <v>0</v>
      </c>
      <c r="R17" s="8">
        <v>0</v>
      </c>
      <c r="S17" s="8">
        <v>0</v>
      </c>
      <c r="T17" s="8">
        <f t="shared" si="0"/>
        <v>26152</v>
      </c>
    </row>
    <row r="18" s="1" customFormat="1" ht="22.5" customHeight="1" spans="1:20">
      <c r="A18" s="8" t="s">
        <v>26</v>
      </c>
      <c r="B18" s="8">
        <v>44</v>
      </c>
      <c r="C18" s="8">
        <v>68</v>
      </c>
      <c r="D18" s="8">
        <f>45745-320</f>
        <v>45425</v>
      </c>
      <c r="E18" s="8">
        <v>0</v>
      </c>
      <c r="F18" s="8">
        <v>0</v>
      </c>
      <c r="G18" s="8">
        <v>0</v>
      </c>
      <c r="H18" s="8">
        <v>5</v>
      </c>
      <c r="I18" s="8">
        <v>5</v>
      </c>
      <c r="J18" s="8">
        <v>500</v>
      </c>
      <c r="K18" s="8">
        <v>8</v>
      </c>
      <c r="L18" s="8">
        <v>8</v>
      </c>
      <c r="M18" s="8">
        <f>10393+1241-1241+2947</f>
        <v>13340</v>
      </c>
      <c r="N18" s="8">
        <v>0</v>
      </c>
      <c r="O18" s="8">
        <v>0</v>
      </c>
      <c r="P18" s="8">
        <v>0</v>
      </c>
      <c r="Q18" s="8">
        <v>2</v>
      </c>
      <c r="R18" s="8">
        <v>2</v>
      </c>
      <c r="S18" s="8">
        <v>2769</v>
      </c>
      <c r="T18" s="8">
        <f t="shared" si="0"/>
        <v>62034</v>
      </c>
    </row>
    <row r="19" s="1" customFormat="1" ht="22.5" customHeight="1" spans="1:20">
      <c r="A19" s="8" t="s">
        <v>9</v>
      </c>
      <c r="B19" s="8">
        <f>SUM(B5:B18)</f>
        <v>322</v>
      </c>
      <c r="C19" s="8">
        <f>SUM(C5:C18)</f>
        <v>511</v>
      </c>
      <c r="D19" s="8">
        <f>SUM(D5:D18)</f>
        <v>329414</v>
      </c>
      <c r="E19" s="8">
        <v>0</v>
      </c>
      <c r="F19" s="8">
        <v>0</v>
      </c>
      <c r="G19" s="8">
        <v>0</v>
      </c>
      <c r="H19" s="8">
        <f t="shared" ref="H19:M19" si="1">SUM(H5:H18)</f>
        <v>22</v>
      </c>
      <c r="I19" s="8">
        <f t="shared" si="1"/>
        <v>22</v>
      </c>
      <c r="J19" s="8">
        <f t="shared" si="1"/>
        <v>2200</v>
      </c>
      <c r="K19" s="8">
        <f t="shared" si="1"/>
        <v>53</v>
      </c>
      <c r="L19" s="8">
        <f t="shared" si="1"/>
        <v>53</v>
      </c>
      <c r="M19" s="8">
        <f t="shared" si="1"/>
        <v>76371</v>
      </c>
      <c r="N19" s="8">
        <v>0</v>
      </c>
      <c r="O19" s="8">
        <v>0</v>
      </c>
      <c r="P19" s="8">
        <v>0</v>
      </c>
      <c r="Q19" s="8">
        <f>SUM(Q5:Q18)</f>
        <v>10</v>
      </c>
      <c r="R19" s="8">
        <f>SUM(R5:R18)</f>
        <v>12</v>
      </c>
      <c r="S19" s="8">
        <f>SUM(S5:S18)</f>
        <v>20689</v>
      </c>
      <c r="T19" s="8">
        <f t="shared" si="0"/>
        <v>428674</v>
      </c>
    </row>
    <row r="20" ht="22.5" customHeight="1"/>
  </sheetData>
  <mergeCells count="9">
    <mergeCell ref="A2:T2"/>
    <mergeCell ref="B3:D3"/>
    <mergeCell ref="E3:G3"/>
    <mergeCell ref="H3:J3"/>
    <mergeCell ref="K3:M3"/>
    <mergeCell ref="N3:P3"/>
    <mergeCell ref="Q3:S3"/>
    <mergeCell ref="A3:A4"/>
    <mergeCell ref="T3:T4"/>
  </mergeCells>
  <printOptions horizontalCentered="1"/>
  <pageMargins left="0.433070866141732" right="0.433070866141732" top="0.748031496062992" bottom="0.748031496062992" header="0.31496062992126" footer="0.31496062992126"/>
  <pageSetup paperSize="9" scale="85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cp:lastPrinted>2023-01-06T00:28:00Z</cp:lastPrinted>
  <dcterms:modified xsi:type="dcterms:W3CDTF">2024-08-02T03:15:53Z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2052-10.8.2.6784</vt:lpwstr>
  </property>
  <property fmtid="{D5CDD505-2E9C-101B-9397-08002B2CF9AE}" pid="3" name="ICV">
    <vt:lpwstr>21B78CA5E8774D928096D8FAA7FD607A</vt:lpwstr>
  </property>
</Properties>
</file>