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指标体系" sheetId="1" r:id="rId1"/>
    <sheet name="新指标体系财预〔2020〕10 号" sheetId="2" state="hidden" r:id="rId2"/>
    <sheet name="Sheet2" sheetId="3" r:id="rId3"/>
    <sheet name="Sheet1" sheetId="4" r:id="rId4"/>
  </sheets>
  <definedNames>
    <definedName name="_xlnm.Print_Titles" localSheetId="0">'指标体系'!$1:$3</definedName>
    <definedName name="_xlnm.Print_Area" localSheetId="0">'指标体系'!$A$1:$I$30</definedName>
  </definedNames>
  <calcPr fullCalcOnLoad="1" refMode="R1C1"/>
</workbook>
</file>

<file path=xl/sharedStrings.xml><?xml version="1.0" encoding="utf-8"?>
<sst xmlns="http://schemas.openxmlformats.org/spreadsheetml/2006/main" count="268" uniqueCount="206">
  <si>
    <t>德化县高标准农田建设补助资金</t>
  </si>
  <si>
    <t>绩效评价指标体系及分值表</t>
  </si>
  <si>
    <t>一级指标</t>
  </si>
  <si>
    <t>二级指标</t>
  </si>
  <si>
    <t>分值</t>
  </si>
  <si>
    <t>三级指标</t>
  </si>
  <si>
    <t>指标解释</t>
  </si>
  <si>
    <t>评分标准</t>
  </si>
  <si>
    <t>得分</t>
  </si>
  <si>
    <t>评分说明</t>
  </si>
  <si>
    <t>决策（20分）　</t>
  </si>
  <si>
    <t>项目立项　</t>
  </si>
  <si>
    <t>立项依据充分性</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</si>
  <si>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</si>
  <si>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</si>
  <si>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根据《国务院办公厅关于切实加强高标准农田建设提升国家粮食安全保障能力的意见》（国办发〔2019〕50号）文件精神申请设立，项目立项符合国家法律法规、国民经济发展规划和相关政策；符合行业发展规划和政策要求；与部门职责范围相符，属于部门履职所需；属于公共财政支持范围，符合中央、地方事权支出责任划分原则；不与相关部门同类项目或部门内部相关项目重复。</t>
  </si>
  <si>
    <t>立项程序规范性</t>
  </si>
  <si>
    <t>项目申请、设立过程是否符合相关要求，用以反映和考核项目立项的规范情况。</t>
  </si>
  <si>
    <t>按照规定的程序申请设立；审批文件、材料符合相关要求；事前是否已经过必要的可行性研究、专家论证、风险评估、绩效评估、集体决策。一项不符扣1分，扣完为止。</t>
  </si>
  <si>
    <t>为了全面贯彻党的十九大和十九届二中、三中、四中全会精神，紧紧围绕实施乡村振兴战略，按《农业农村部关于下达2021年农田建设任务的通知》《福建省财政厅 福建省农业农村厅关于下达2021年农田建设补助资金的通知》（闽财农指〔2021〕19号）等文件规定申请设立，符合相关要求。</t>
  </si>
  <si>
    <t>绩效目标　</t>
  </si>
  <si>
    <t>绩效目标合理性</t>
  </si>
  <si>
    <t>项目所设定的绩效目标是否依据充分，是否符合客观实际，用以反映和考核项目绩效目标与项目实施的相符情况。</t>
  </si>
  <si>
    <t>制定绩效目标；绩效目标与实际工作内容相关；项目预期产出效益和效果符合正常的业绩水平；与预算确定的项目投资额或资金量相匹配。一项不符扣1分，扣完为止。</t>
  </si>
  <si>
    <t>根据《福建省农业农村厅关于下达2021年农田建设任务的通知》（闽农建函〔2020〕730号）等文件，2021年德化县高标准农田建设上级下达任务目标是“完成2.9万亩高标准农田建设任务”，根据全县情况进一步细化目标，未见项目责任单位绩效监控表。扣1分。</t>
  </si>
  <si>
    <t>绩效指标明确性</t>
  </si>
  <si>
    <t>依据绩效目标设定的绩效指标是否清晰、细化、可衡量等，用以反映和考核项目绩效目标的明细化情况。</t>
  </si>
  <si>
    <t>将项目绩效目标细化分解为具体的绩效指标；通过清晰、可衡量的指标值予以体现；与项目目标任务数或计划数相对应。一项不符扣1分，扣完为止。</t>
  </si>
  <si>
    <t>根据《福建省财政厅 福建省农业农村厅关于下达2021年农田建设补助资金的通知》（闽财农指〔2021〕19号）、《泉州市财政局 泉州市农业农村局关于下达2021年特色现代农业发展资金（第一批）的通知》（泉财指标〔2021〕286号）等文件附的绩效目标表，项目绩效目标细化分解为具体的绩效指标；但个别三级绩效指标不够明细，例：时效指标无下设“当年项目设计批复率”。扣1分。</t>
  </si>
  <si>
    <t>资金投入</t>
  </si>
  <si>
    <t>预算编制科学性</t>
  </si>
  <si>
    <t>项目预算编制是否经过科学论证、有明确标准，资金额度与年度目标是否相适应，用以反映和考核项目预算编制的科学性、合理性情况。</t>
  </si>
  <si>
    <t>预算编制经过科学论证；预算内容与项目内容匹配；预算额度测算依据充分，按照标准编制；预算确定的项目投资额或资金量与实际工作任务相匹配。一项不符扣1分，扣完为止。</t>
  </si>
  <si>
    <t>根据《福建省农业农村厅关于下达2021年农田建设任务的通知》（闽农建函〔2020〕730号）文件，2021年德化县高标准农田建设上级下达任务为完成2.9万亩高标准农田建设任务，根据补助标准1600元/亩，计算投资额4640万元，根据上级下达资金指标文件，预算到位资金4640.02万元，与实际工作任务相匹配。</t>
  </si>
  <si>
    <t>资金分配合理性</t>
  </si>
  <si>
    <t>项目预算资金分配是否有测算依据，与补助单位或地方实际是否相适应，用以反映和考核项目预算资金分配的科学性、合理性情况。</t>
  </si>
  <si>
    <t>预算资金分配依据充分；分配额度合理，与实际情况相适应。一项不符扣1分，扣完为止。</t>
  </si>
  <si>
    <t>根据《泉州市农业农村局关于泉州市2021年度（第二批）高标准农田建设项目初步设计和投资计划的批复》（泉农复〔2021〕11号）、《泉州市农业农村局关于泉州市2021年度（第四批）高标准农田建设项目初步设计和投资计划的批复》（泉农复〔2021〕13号）等文件分配资金额度，分配依据充分，与实际情况相适应。</t>
  </si>
  <si>
    <t>过程（20分）</t>
  </si>
  <si>
    <t>资金管理</t>
  </si>
  <si>
    <t>资金到位率</t>
  </si>
  <si>
    <t>实际到位资金与申请预算资金的比率，用以反映和考核资金落实情况对项目实施的总体保障程度。</t>
  </si>
  <si>
    <t>资金到位率=（实际到位资金/申请预算资金）×100%。资金到位率90%及以上得满分；小于90%的，得分=资金到位率/90%*分值。</t>
  </si>
  <si>
    <t>资金到位率=（实际到位资金/申请预算资金）×100%=（4640.02/4640.00）×100%=100%。</t>
  </si>
  <si>
    <t>预算执行率</t>
  </si>
  <si>
    <t>项目预算资金是否按照计划执行，用以反映或考核项目预算执行情况。</t>
  </si>
  <si>
    <t>预算执行率=（实际支出资金/实际到位资金）×100%。预算执行率95%及以上得满分；小于95%的，得分=预算执行率/95%*分值。</t>
  </si>
  <si>
    <t>根据项目单位提供的数据，2021年预算实际到位资金4640.02万元，其中：中央资金2565.61万元，省级资金1452.07万元，市级资金174万元，县级配套资金448.34万元，根据第三方机构出具的专项审计报告，截止2023年5月31日，实际支出3193.26万元。预算执行率=（实际支出资金/实际到位资金）×100%=（3193.26/4640.02）×100%=68.82%，因按合同工程尾款还未支付等原因，造成资金执行率低。扣1分</t>
  </si>
  <si>
    <t>资金使用合规性</t>
  </si>
  <si>
    <t>项目资金使用是否符合相关的财务管理制度规定，用以反映和考核项目资金的规范运行情况。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</si>
  <si>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扣完为止。</t>
  </si>
  <si>
    <t>该项资金属于中央之大资金，由乡镇报账及提供相关资料，审核后资金由国库支付中心拨付至施工单位。</t>
  </si>
  <si>
    <t>组织实施</t>
  </si>
  <si>
    <t>管理制度健全性</t>
  </si>
  <si>
    <t>项目实施单位的财务和业务管理制度是否健全，用以反映和考核财务和业务管理制度对项目顺利实施的保障情况。</t>
  </si>
  <si>
    <t>制定或具有相应的财务和业务管理制度；财务和业务管理制度是否合法、合规、完整。一项不符扣1分，扣完为止。</t>
  </si>
  <si>
    <t>根据《福建省人民政府办公厅关于印发切实加强高标准农田建设提升粮食生产能力实施方案的通知》（闽政办〔2020〕30号）、《福建省财政厅 福建省农业农村厅关于印发&lt;福建省农田建设补助资金管理办法实施细则&gt;的通知》（闽财农〔2019〕40号）、《福建省财政厅 福建省农业农村厅关于补充完善&lt;福建省农田建设补助资金管理办法实施细则&gt;有关事项的通知》（闽财农〔2021〕7号）等文件实施，未在根据当地情况制定财务和业务管理制度，扣2分。</t>
  </si>
  <si>
    <t>制度执行有效性</t>
  </si>
  <si>
    <t>项目实施是否符合相关管理规定，用以反映和考核相关管理制度的有效执行情况。</t>
  </si>
  <si>
    <t>遵守相关法律法规和相关管理规定；项目调整及支出调整手续是否完备；项目合同书、验收报告、技术鉴定等资料齐全并及时归档；项目实施的人员条件、场地设备、信息支撑等落实到位。一项不符扣1分，扣完为止。</t>
  </si>
  <si>
    <t>截止至2023年5月底，德化县5个高标准农田建设项目已完工，已完成市县联合验收。其中德化县雷锋镇、三班镇长基村等17个村2021年高标准农田建设项目延期完工，无延期申请报告；个别项目资料还在施工单位、监理单位未整理归档。扣2分。</t>
  </si>
  <si>
    <t>产出（30分）</t>
  </si>
  <si>
    <t>产出数量</t>
  </si>
  <si>
    <t>高标准农田建设任务完成率</t>
  </si>
  <si>
    <t>省级下达德化县2021年高标准农田建设任务为2.9万亩，以实际完成量与任务量的比例用于反应任务完成情况。</t>
  </si>
  <si>
    <t>任务完成率=实际完成量/任务量×100%，任务完成率=100%，得5分；任务完成率＜100%，得分=完成率*分值。</t>
  </si>
  <si>
    <t>根据市县联合验收报告及问题整改报告，德化县2021年高标准农田建设项目2.9万亩已验收完工。任务完成率=2.9万亩/2.9万亩=100%。</t>
  </si>
  <si>
    <t>高效节水灌溉面积任务完成率</t>
  </si>
  <si>
    <t>省级下达德化县2021年高效节水灌溉面积任务0.15万亩，以实际完成量与任务量的比例用于反应任务完成情况。</t>
  </si>
  <si>
    <t>根据市县联合验收报告及问题整改报告，德化县2021年高效节水灌溉面积0.15万亩项目已验收完工。任务完成率=0.15万亩/0.15万亩=100%。</t>
  </si>
  <si>
    <t>产出质量</t>
  </si>
  <si>
    <t>项目验收合格率</t>
  </si>
  <si>
    <t>省级下达德化县2021年高标准农田建设任务覆盖55个行政村分为5个项目，按标准验收，以实际验收合格数与项目总数的比例反应项目质量。</t>
  </si>
  <si>
    <t>验收合格率=实际验收合格数/项目总数×100%，验收合格率≥95%，得5分；验收合格率＜95%，得分=验收合格率*分值。</t>
  </si>
  <si>
    <t>根据市县联合验收报告及问题整改报告，截止至2023年5月底，德化县5个高标准农田建设项目已完工并验收。验收合格率=5/5x100%=100%。</t>
  </si>
  <si>
    <t>产出时效</t>
  </si>
  <si>
    <t>任务完成及时率</t>
  </si>
  <si>
    <t>项目是否在工程计划工期内全部完工验收。</t>
  </si>
  <si>
    <t>全部及时完成（5分），部分未及时完成（1-4分）；全部没完成（0分）</t>
  </si>
  <si>
    <t>根据市县联合验收报告，德化县5个高标准农田建设项目已完工并验收，但个别项目出现延期情况：德化县盖德-赤水镇项目因征地问题，延误工期26天；雷峰镇、三班镇长基村等17个村项目因疫情、设计变更，工期延误8个月。扣2分。</t>
  </si>
  <si>
    <t>项目设计批复完成率</t>
  </si>
  <si>
    <t>当年完成设计批复的项目数与项目总数的比例反应项目设计批复情况。</t>
  </si>
  <si>
    <t>设计完成率=实际完成设计项目数/项目总数×100%，设计完成率≥95%，得5分；设计完成率＜95%，得分=完成率*分值。</t>
  </si>
  <si>
    <t>根据《泉州市农业农村局关于泉州市2021年度（第四批）高标准农田建设项目初步设计和投资计划的批复》（泉农复〔2021〕13号）、《泉州市农业农村局关于泉州市2021年度（第二批）高标准农田建设项目初步设计和投资计划的批复》（泉农复〔2021〕11号）等文件，5个项目均已完成设计批复，完成率为100%。</t>
  </si>
  <si>
    <t>产出成本</t>
  </si>
  <si>
    <t>项目成本节约率</t>
  </si>
  <si>
    <t>省级下达德化县2021年高标准农田建设任务为2.9万亩，按每亩1600元标准，计划成本4640万元，实际完工成本与计划成本的比率，用以反映和考核项目的成本节约程度。</t>
  </si>
  <si>
    <t>成本节约率=[（计划成本-实际成本）/计划成本]×100%，成本节约率≧0%，得5分；成本节约率&lt;0，得分=（1+成本节约率）*分值。</t>
  </si>
  <si>
    <t>根据资金收支情况专项审计报告，实际成本是4210.08万元，成本节约率=[（4640-4210.08）/4640]×100%=9.27%。</t>
  </si>
  <si>
    <r>
      <t>效益（30分）</t>
    </r>
    <r>
      <rPr>
        <sz val="8"/>
        <rFont val="宋体"/>
        <family val="0"/>
      </rPr>
      <t>　</t>
    </r>
  </si>
  <si>
    <t>社会效益</t>
  </si>
  <si>
    <t>粮食综合生产能力</t>
  </si>
  <si>
    <t>用以反映和考核项目提高粮食综合生产能力。</t>
  </si>
  <si>
    <t>效果显著（5分）；效果较显著（3-4分）；效果一般（1-2分）；效果不明显（0分）。</t>
  </si>
  <si>
    <t>项目已完工，已完成市县联合验收，根据问卷调查，农作物单产是否得到提高？（分值10分），该问题平均得分达到9分以上，效果较显著的。扣1分。</t>
  </si>
  <si>
    <t>田间道路通达度</t>
  </si>
  <si>
    <t>用以反映和考核项目提升田间道路通达度。</t>
  </si>
  <si>
    <t>项目已完工，已完成市县联合验收，根据问卷调查，交通运输条件是否得到改善？(分值10分)，该问题平均得分达到9.5分以上，效果较显著的。扣0.5分。</t>
  </si>
  <si>
    <t>生态效益指标</t>
  </si>
  <si>
    <t>耕地质量</t>
  </si>
  <si>
    <t>用以反映和考核项目提高耕地质量。</t>
  </si>
  <si>
    <t>项目已完工，已完成市县联合验收，根据问卷调查，生产条件是否得到改善？（分值10分），该问题平均得分达到9分以上，效果较显著的。扣1分。</t>
  </si>
  <si>
    <t>水资源利用率</t>
  </si>
  <si>
    <t>用以反映和考核项目增加水资源利用率。</t>
  </si>
  <si>
    <t>项目已完工，已完成市县联合验收，根据问卷调查，排水系统是得到否改善？（分值10分），该问题平均得分达到9.5分以上。扣0.5分。</t>
  </si>
  <si>
    <t>可持续影响</t>
  </si>
  <si>
    <t>农业种植结构</t>
  </si>
  <si>
    <t>用以反映和考核项目完善农业种植结构，达到持续性效果。</t>
  </si>
  <si>
    <t>持续性效果显著（5分）；持续性效果较显著（3-4分）；一般（1-2分）；持续性效果不明显（0分）。</t>
  </si>
  <si>
    <t>项目已完工，已完成市县联合验收，根据问卷调查，综合平均达到90分以上，对于改善农业种植结构还是较显著效果。</t>
  </si>
  <si>
    <t>满意度</t>
  </si>
  <si>
    <t>项目区受益群众满意度</t>
  </si>
  <si>
    <t>项目区内的收益群众对项目实施的满意程度。</t>
  </si>
  <si>
    <t>满意度≥90%（5分）；80%≤满意度＜90%（3分）；70%≤满意度＜80%（1分），满意度＜70%（0分）</t>
  </si>
  <si>
    <t>根据问卷调查，发放100份，收回96份，满意度为93.63%。</t>
  </si>
  <si>
    <t>指标说明</t>
  </si>
  <si>
    <t>决策　</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</si>
  <si>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</si>
  <si>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</si>
  <si>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</si>
  <si>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</si>
  <si>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</si>
  <si>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</si>
  <si>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</si>
  <si>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</si>
  <si>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</si>
  <si>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</si>
  <si>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</si>
  <si>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</si>
  <si>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</si>
  <si>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</si>
  <si>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</si>
  <si>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</si>
  <si>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</si>
  <si>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</si>
  <si>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</si>
  <si>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</si>
  <si>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</si>
  <si>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</si>
  <si>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</si>
  <si>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</si>
  <si>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过程</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</si>
  <si>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</si>
  <si>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</si>
  <si>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</si>
  <si>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</si>
  <si>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</si>
  <si>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</si>
  <si>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</si>
  <si>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</si>
  <si>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</si>
  <si>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</si>
  <si>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</si>
  <si>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</si>
  <si>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</si>
  <si>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</si>
  <si>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</si>
  <si>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</si>
  <si>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</si>
  <si>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</si>
  <si>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</si>
  <si>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</si>
  <si>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</si>
  <si>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</si>
  <si>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</si>
  <si>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</si>
  <si>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</si>
  <si>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</si>
  <si>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</si>
  <si>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</si>
  <si>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</si>
  <si>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</si>
  <si>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</si>
  <si>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</si>
  <si>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</si>
  <si>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</si>
  <si>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</si>
  <si>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</si>
  <si>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项目实施所产生的效益。</t>
  </si>
  <si>
    <t>项目实施所产生的社会效益、经济效益、生态效益、可持续影响等。可根据项目实际情况有选择地设置和细化。</t>
  </si>
  <si>
    <t>经济效益</t>
  </si>
  <si>
    <t>社会公众或服务对象是指因该项目实施而受到影响的部门（单位）、群体或个人。一般采取社会调查的方式。</t>
  </si>
  <si>
    <t>生态效益</t>
  </si>
  <si>
    <t>社会公众或服务对象对项目实施效果的满意程度。</t>
  </si>
  <si>
    <t>项目建设面积（亩）</t>
  </si>
  <si>
    <t>施工中标单位</t>
  </si>
  <si>
    <t>控制价</t>
  </si>
  <si>
    <t>中标价</t>
  </si>
  <si>
    <t>工程已支付</t>
  </si>
  <si>
    <t>工程决算</t>
  </si>
  <si>
    <t>盖德-赤水镇8个村</t>
  </si>
  <si>
    <t>中水兴锋盈控股有限公司</t>
  </si>
  <si>
    <t>春美-大铭乡11个村</t>
  </si>
  <si>
    <t>河南文水水电工程有限公司</t>
  </si>
  <si>
    <t>雷锋-三班镇17个村</t>
  </si>
  <si>
    <t>福建恒欣建设有限公司</t>
  </si>
  <si>
    <t>宝乡佛岭7个村</t>
  </si>
  <si>
    <t>福建省红日水利水电工程有限公司</t>
  </si>
  <si>
    <t>上涌镇12个村</t>
  </si>
  <si>
    <t>福建旺阳建设工程有限公司</t>
  </si>
  <si>
    <t>生产条件</t>
  </si>
  <si>
    <t>交通运输</t>
  </si>
  <si>
    <t>灌溉</t>
  </si>
  <si>
    <t>农作物</t>
  </si>
  <si>
    <t>排水</t>
  </si>
  <si>
    <t>生态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</si>
</sst>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0">
    <font>
      <sz val="12"/>
      <name val="宋体"/>
      <family val="0"/>
    </font>
    <font>
      <sz val="11"/>
      <name val="宋体"/>
      <family val="0"/>
    </font>
    <font>
      <sz val="11"/>
      <color indexed="8"/>
      <name val="宋体"/>
      <family val="0"/>
    </font>
    <font>
      <b/>
      <sz val="11"/>
      <color indexed="8"/>
      <name val="宋体"/>
      <family val="0"/>
    </font>
    <font>
      <sz val="8"/>
      <name val="宋体"/>
      <family val="0"/>
    </font>
    <font>
      <b/>
      <sz val="12"/>
      <name val="宋体"/>
      <family val="0"/>
    </font>
    <font>
      <sz val="8"/>
      <color indexed="10"/>
      <name val="宋体"/>
      <family val="0"/>
    </font>
    <font>
      <sz val="8"/>
      <color indexed="8"/>
      <name val="宋体"/>
      <family val="0"/>
    </font>
    <font>
      <sz val="11"/>
      <color indexed="9"/>
      <name val="宋体"/>
      <family val="0"/>
    </font>
    <font>
      <b/>
      <sz val="11"/>
      <color indexed="63"/>
      <name val="宋体"/>
      <family val="0"/>
    </font>
    <font>
      <sz val="11"/>
      <color indexed="10"/>
      <name val="宋体"/>
      <family val="0"/>
    </font>
    <font>
      <sz val="11"/>
      <color indexed="16"/>
      <name val="宋体"/>
      <family val="0"/>
    </font>
    <font>
      <b/>
      <sz val="11"/>
      <color indexed="53"/>
      <name val="宋体"/>
      <family val="0"/>
    </font>
    <font>
      <sz val="11"/>
      <color indexed="17"/>
      <name val="宋体"/>
      <family val="0"/>
    </font>
    <font>
      <sz val="11"/>
      <color indexed="62"/>
      <name val="宋体"/>
      <family val="0"/>
    </font>
    <font>
      <u val="single"/>
      <sz val="11"/>
      <color indexed="20"/>
      <name val="宋体"/>
      <family val="0"/>
    </font>
    <font>
      <u val="single"/>
      <sz val="11"/>
      <color indexed="12"/>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8"/>
      <color rgb="FFFF0000"/>
      <name val="宋体"/>
      <family val="0"/>
    </font>
    <font>
      <sz val="8"/>
      <color theme="1"/>
      <name val="宋体"/>
      <family val="0"/>
    </font>
    <font>
      <sz val="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right style="medium">
        <color rgb="FF000000"/>
      </right>
      <top/>
      <bottom style="medium">
        <color rgb="FF000000"/>
      </bottom>
    </border>
    <border>
      <left>
        <color indexed="63"/>
      </left>
      <right style="medium">
        <color rgb="FF000000"/>
      </right>
      <top>
        <color indexed="63"/>
      </top>
      <bottom>
        <color indexed="63"/>
      </bottom>
    </border>
    <border>
      <left/>
      <right style="medium">
        <color rgb="FF000000"/>
      </right>
      <top/>
      <bottom>
        <color indexed="63"/>
      </bottom>
    </border>
    <border>
      <left/>
      <right style="medium">
        <color rgb="FF000000"/>
      </right>
      <top>
        <color indexed="63"/>
      </top>
      <bottom>
        <color indexed="63"/>
      </bottom>
    </border>
    <border>
      <left>
        <color indexed="63"/>
      </left>
      <right style="medium">
        <color rgb="FF000000"/>
      </right>
      <top>
        <color indexed="63"/>
      </top>
      <bottom style="medium">
        <color rgb="FF000000"/>
      </bottom>
    </border>
    <border>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0" fillId="0" borderId="0">
      <alignment/>
      <protection/>
    </xf>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cellStyleXfs>
  <cellXfs count="57">
    <xf numFmtId="0" fontId="0" fillId="0" borderId="0" xfId="0" applyAlignment="1">
      <alignment vertical="center"/>
    </xf>
    <xf numFmtId="0" fontId="25" fillId="0" borderId="0" xfId="0" applyFont="1" applyFill="1" applyBorder="1" applyAlignment="1">
      <alignment vertical="center"/>
    </xf>
    <xf numFmtId="176" fontId="0" fillId="0" borderId="0" xfId="0" applyNumberFormat="1" applyAlignment="1">
      <alignment vertical="center"/>
    </xf>
    <xf numFmtId="177" fontId="0" fillId="0" borderId="0" xfId="18" applyNumberFormat="1" applyAlignment="1">
      <alignment vertical="center"/>
    </xf>
    <xf numFmtId="178" fontId="0" fillId="0" borderId="0" xfId="0" applyNumberFormat="1" applyAlignment="1">
      <alignment vertical="center"/>
    </xf>
    <xf numFmtId="0" fontId="45" fillId="33" borderId="9"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2" xfId="0" applyFont="1" applyFill="1" applyBorder="1" applyAlignment="1">
      <alignment horizontal="justify" vertical="center" wrapText="1"/>
    </xf>
    <xf numFmtId="0" fontId="46" fillId="33" borderId="14" xfId="0" applyFont="1" applyFill="1" applyBorder="1" applyAlignment="1">
      <alignment horizontal="left" vertical="center" wrapText="1"/>
    </xf>
    <xf numFmtId="0" fontId="46" fillId="33" borderId="15" xfId="0" applyFont="1" applyFill="1" applyBorder="1" applyAlignment="1">
      <alignment horizontal="left"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left" vertical="center" wrapText="1"/>
    </xf>
    <xf numFmtId="0" fontId="46" fillId="33" borderId="14" xfId="0" applyFont="1" applyFill="1" applyBorder="1" applyAlignment="1">
      <alignment horizontal="justify" vertical="center" wrapText="1"/>
    </xf>
    <xf numFmtId="0" fontId="46" fillId="33" borderId="15" xfId="0" applyFont="1" applyFill="1" applyBorder="1" applyAlignment="1">
      <alignment horizontal="justify" vertical="center" wrapText="1"/>
    </xf>
    <xf numFmtId="0" fontId="46" fillId="33" borderId="17" xfId="0" applyFont="1" applyFill="1" applyBorder="1" applyAlignment="1">
      <alignment horizontal="justify" vertical="center" wrapText="1"/>
    </xf>
    <xf numFmtId="0" fontId="46" fillId="33" borderId="18" xfId="0" applyFont="1" applyFill="1" applyBorder="1" applyAlignment="1">
      <alignment horizontal="center" vertical="center" wrapText="1"/>
    </xf>
    <xf numFmtId="0" fontId="0" fillId="33" borderId="14" xfId="0" applyFill="1" applyBorder="1" applyAlignment="1">
      <alignment vertical="center"/>
    </xf>
    <xf numFmtId="0" fontId="46" fillId="33" borderId="19"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4" fillId="0" borderId="20"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justify" vertical="center" wrapText="1"/>
    </xf>
    <xf numFmtId="0" fontId="4" fillId="0" borderId="20" xfId="0" applyFont="1" applyFill="1" applyBorder="1" applyAlignment="1">
      <alignment horizontal="left" vertical="center" wrapText="1"/>
    </xf>
    <xf numFmtId="0" fontId="47"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8"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7" fillId="0" borderId="21"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0" fillId="0" borderId="20" xfId="0" applyFont="1" applyFill="1" applyBorder="1" applyAlignment="1">
      <alignment vertical="center"/>
    </xf>
    <xf numFmtId="0" fontId="49"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0" xfId="0" applyFont="1" applyFill="1" applyAlignment="1">
      <alignment vertical="center" wrapText="1"/>
    </xf>
    <xf numFmtId="0" fontId="4" fillId="0" borderId="20" xfId="0" applyFont="1" applyFill="1" applyBorder="1" applyAlignment="1">
      <alignment vertical="center" wrapText="1"/>
    </xf>
    <xf numFmtId="0" fontId="48" fillId="0" borderId="20"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宏-2017年度绩效监控资料-163网站供下载"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115" zoomScaleNormal="115" zoomScaleSheetLayoutView="100" workbookViewId="0" topLeftCell="A1">
      <selection activeCell="J6" sqref="J6"/>
    </sheetView>
  </sheetViews>
  <sheetFormatPr defaultColWidth="9.00390625" defaultRowHeight="14.25"/>
  <cols>
    <col min="1" max="1" width="6.125" style="26" customWidth="1"/>
    <col min="2" max="2" width="6.00390625" style="26" customWidth="1"/>
    <col min="3" max="3" width="5.375" style="26" customWidth="1"/>
    <col min="4" max="4" width="7.625" style="26" customWidth="1"/>
    <col min="5" max="5" width="5.125" style="26" customWidth="1"/>
    <col min="6" max="6" width="26.375" style="26" customWidth="1"/>
    <col min="7" max="7" width="35.50390625" style="26" customWidth="1"/>
    <col min="8" max="8" width="5.375" style="27" customWidth="1"/>
    <col min="9" max="9" width="34.75390625" style="26" customWidth="1"/>
    <col min="10" max="16384" width="9.00390625" style="26" customWidth="1"/>
  </cols>
  <sheetData>
    <row r="1" spans="1:9" ht="14.25">
      <c r="A1" s="28" t="s">
        <v>0</v>
      </c>
      <c r="B1" s="28"/>
      <c r="C1" s="28"/>
      <c r="D1" s="28"/>
      <c r="E1" s="28"/>
      <c r="F1" s="28"/>
      <c r="G1" s="28"/>
      <c r="H1" s="28"/>
      <c r="I1" s="28"/>
    </row>
    <row r="2" spans="1:9" ht="14.25">
      <c r="A2" s="28" t="s">
        <v>1</v>
      </c>
      <c r="B2" s="28"/>
      <c r="C2" s="28"/>
      <c r="D2" s="28"/>
      <c r="E2" s="28"/>
      <c r="F2" s="28"/>
      <c r="G2" s="28"/>
      <c r="H2" s="28"/>
      <c r="I2" s="28"/>
    </row>
    <row r="3" spans="1:9" s="23" customFormat="1" ht="18" customHeight="1">
      <c r="A3" s="29" t="s">
        <v>2</v>
      </c>
      <c r="B3" s="29" t="s">
        <v>3</v>
      </c>
      <c r="C3" s="29" t="s">
        <v>4</v>
      </c>
      <c r="D3" s="29" t="s">
        <v>5</v>
      </c>
      <c r="E3" s="29" t="s">
        <v>4</v>
      </c>
      <c r="F3" s="29" t="s">
        <v>6</v>
      </c>
      <c r="G3" s="29" t="s">
        <v>7</v>
      </c>
      <c r="H3" s="29" t="s">
        <v>8</v>
      </c>
      <c r="I3" s="29" t="s">
        <v>9</v>
      </c>
    </row>
    <row r="4" spans="1:9" s="24" customFormat="1" ht="84">
      <c r="A4" s="30" t="s">
        <v>10</v>
      </c>
      <c r="B4" s="31" t="s">
        <v>11</v>
      </c>
      <c r="C4" s="32">
        <v>6</v>
      </c>
      <c r="D4" s="33" t="s">
        <v>12</v>
      </c>
      <c r="E4" s="33">
        <v>3</v>
      </c>
      <c r="F4" s="34" t="s">
        <v>13</v>
      </c>
      <c r="G4" s="35" t="s">
        <v>14</v>
      </c>
      <c r="H4" s="33">
        <v>3</v>
      </c>
      <c r="I4" s="53" t="s">
        <v>15</v>
      </c>
    </row>
    <row r="5" spans="1:10" s="24" customFormat="1" ht="57" customHeight="1">
      <c r="A5" s="36"/>
      <c r="B5" s="37"/>
      <c r="C5" s="32"/>
      <c r="D5" s="33" t="s">
        <v>16</v>
      </c>
      <c r="E5" s="33">
        <v>3</v>
      </c>
      <c r="F5" s="34" t="s">
        <v>17</v>
      </c>
      <c r="G5" s="35" t="s">
        <v>18</v>
      </c>
      <c r="H5" s="33">
        <v>3</v>
      </c>
      <c r="I5" s="53" t="s">
        <v>19</v>
      </c>
      <c r="J5" s="54"/>
    </row>
    <row r="6" spans="1:10" s="24" customFormat="1" ht="58.5" customHeight="1">
      <c r="A6" s="36"/>
      <c r="B6" s="38" t="s">
        <v>20</v>
      </c>
      <c r="C6" s="39">
        <v>6</v>
      </c>
      <c r="D6" s="33" t="s">
        <v>21</v>
      </c>
      <c r="E6" s="33">
        <v>3</v>
      </c>
      <c r="F6" s="34" t="s">
        <v>22</v>
      </c>
      <c r="G6" s="35" t="s">
        <v>23</v>
      </c>
      <c r="H6" s="33">
        <v>2</v>
      </c>
      <c r="I6" s="53" t="s">
        <v>24</v>
      </c>
      <c r="J6" s="54"/>
    </row>
    <row r="7" spans="1:10" s="24" customFormat="1" ht="85.5" customHeight="1">
      <c r="A7" s="36"/>
      <c r="B7" s="40"/>
      <c r="C7" s="41"/>
      <c r="D7" s="33" t="s">
        <v>25</v>
      </c>
      <c r="E7" s="33">
        <v>3</v>
      </c>
      <c r="F7" s="34" t="s">
        <v>26</v>
      </c>
      <c r="G7" s="34" t="s">
        <v>27</v>
      </c>
      <c r="H7" s="33">
        <v>2</v>
      </c>
      <c r="I7" s="53" t="s">
        <v>28</v>
      </c>
      <c r="J7" s="54"/>
    </row>
    <row r="8" spans="1:9" s="24" customFormat="1" ht="69" customHeight="1">
      <c r="A8" s="36"/>
      <c r="B8" s="33" t="s">
        <v>29</v>
      </c>
      <c r="C8" s="32">
        <v>8</v>
      </c>
      <c r="D8" s="33" t="s">
        <v>30</v>
      </c>
      <c r="E8" s="33">
        <v>4</v>
      </c>
      <c r="F8" s="34" t="s">
        <v>31</v>
      </c>
      <c r="G8" s="34" t="s">
        <v>32</v>
      </c>
      <c r="H8" s="42">
        <v>4</v>
      </c>
      <c r="I8" s="55" t="s">
        <v>33</v>
      </c>
    </row>
    <row r="9" spans="1:9" s="24" customFormat="1" ht="70.5" customHeight="1">
      <c r="A9" s="36"/>
      <c r="B9" s="43"/>
      <c r="C9" s="32"/>
      <c r="D9" s="33" t="s">
        <v>34</v>
      </c>
      <c r="E9" s="33">
        <v>4</v>
      </c>
      <c r="F9" s="34" t="s">
        <v>35</v>
      </c>
      <c r="G9" s="34" t="s">
        <v>36</v>
      </c>
      <c r="H9" s="42">
        <v>4</v>
      </c>
      <c r="I9" s="55" t="s">
        <v>37</v>
      </c>
    </row>
    <row r="10" spans="1:9" s="24" customFormat="1" ht="33.75" customHeight="1">
      <c r="A10" s="30" t="s">
        <v>38</v>
      </c>
      <c r="B10" s="38" t="s">
        <v>39</v>
      </c>
      <c r="C10" s="38">
        <v>12</v>
      </c>
      <c r="D10" s="31" t="s">
        <v>40</v>
      </c>
      <c r="E10" s="31">
        <v>4</v>
      </c>
      <c r="F10" s="34" t="s">
        <v>41</v>
      </c>
      <c r="G10" s="34" t="s">
        <v>42</v>
      </c>
      <c r="H10" s="42">
        <v>4</v>
      </c>
      <c r="I10" s="53" t="s">
        <v>43</v>
      </c>
    </row>
    <row r="11" spans="1:9" s="24" customFormat="1" ht="90.75" customHeight="1">
      <c r="A11" s="36"/>
      <c r="B11" s="44"/>
      <c r="C11" s="44"/>
      <c r="D11" s="31" t="s">
        <v>44</v>
      </c>
      <c r="E11" s="31">
        <v>4</v>
      </c>
      <c r="F11" s="34" t="s">
        <v>45</v>
      </c>
      <c r="G11" s="34" t="s">
        <v>46</v>
      </c>
      <c r="H11" s="45">
        <v>3</v>
      </c>
      <c r="I11" s="56" t="s">
        <v>47</v>
      </c>
    </row>
    <row r="12" spans="1:9" s="24" customFormat="1" ht="52.5">
      <c r="A12" s="36"/>
      <c r="B12" s="40"/>
      <c r="C12" s="40"/>
      <c r="D12" s="33" t="s">
        <v>48</v>
      </c>
      <c r="E12" s="33">
        <v>4</v>
      </c>
      <c r="F12" s="34" t="s">
        <v>49</v>
      </c>
      <c r="G12" s="34" t="s">
        <v>50</v>
      </c>
      <c r="H12" s="42">
        <v>4</v>
      </c>
      <c r="I12" s="53" t="s">
        <v>51</v>
      </c>
    </row>
    <row r="13" spans="1:9" s="24" customFormat="1" ht="93" customHeight="1">
      <c r="A13" s="36"/>
      <c r="B13" s="33" t="s">
        <v>52</v>
      </c>
      <c r="C13" s="33">
        <v>8</v>
      </c>
      <c r="D13" s="33" t="s">
        <v>53</v>
      </c>
      <c r="E13" s="33">
        <v>4</v>
      </c>
      <c r="F13" s="34" t="s">
        <v>54</v>
      </c>
      <c r="G13" s="34" t="s">
        <v>55</v>
      </c>
      <c r="H13" s="46">
        <v>2</v>
      </c>
      <c r="I13" s="55" t="s">
        <v>56</v>
      </c>
    </row>
    <row r="14" spans="1:9" s="24" customFormat="1" ht="54" customHeight="1">
      <c r="A14" s="36"/>
      <c r="B14" s="33"/>
      <c r="C14" s="33"/>
      <c r="D14" s="33" t="s">
        <v>57</v>
      </c>
      <c r="E14" s="33">
        <v>4</v>
      </c>
      <c r="F14" s="34" t="s">
        <v>58</v>
      </c>
      <c r="G14" s="34" t="s">
        <v>59</v>
      </c>
      <c r="H14" s="46">
        <v>2</v>
      </c>
      <c r="I14" s="55" t="s">
        <v>60</v>
      </c>
    </row>
    <row r="15" spans="1:9" s="24" customFormat="1" ht="45.75" customHeight="1">
      <c r="A15" s="47" t="s">
        <v>61</v>
      </c>
      <c r="B15" s="38" t="s">
        <v>62</v>
      </c>
      <c r="C15" s="38">
        <v>10</v>
      </c>
      <c r="D15" s="33" t="s">
        <v>63</v>
      </c>
      <c r="E15" s="31">
        <v>5</v>
      </c>
      <c r="F15" s="34" t="s">
        <v>64</v>
      </c>
      <c r="G15" s="34" t="s">
        <v>65</v>
      </c>
      <c r="H15" s="42">
        <v>5</v>
      </c>
      <c r="I15" s="53" t="s">
        <v>66</v>
      </c>
    </row>
    <row r="16" spans="1:9" s="24" customFormat="1" ht="45.75" customHeight="1">
      <c r="A16" s="48"/>
      <c r="B16" s="44"/>
      <c r="C16" s="44"/>
      <c r="D16" s="33" t="s">
        <v>67</v>
      </c>
      <c r="E16" s="31">
        <v>5</v>
      </c>
      <c r="F16" s="34" t="s">
        <v>68</v>
      </c>
      <c r="G16" s="34" t="s">
        <v>65</v>
      </c>
      <c r="H16" s="42">
        <v>5</v>
      </c>
      <c r="I16" s="53" t="s">
        <v>69</v>
      </c>
    </row>
    <row r="17" spans="1:9" s="24" customFormat="1" ht="46.5" customHeight="1">
      <c r="A17" s="48"/>
      <c r="B17" s="38" t="s">
        <v>70</v>
      </c>
      <c r="C17" s="38">
        <v>5</v>
      </c>
      <c r="D17" s="31" t="s">
        <v>71</v>
      </c>
      <c r="E17" s="31">
        <v>5</v>
      </c>
      <c r="F17" s="34" t="s">
        <v>72</v>
      </c>
      <c r="G17" s="34" t="s">
        <v>73</v>
      </c>
      <c r="H17" s="42">
        <v>5</v>
      </c>
      <c r="I17" s="55" t="s">
        <v>74</v>
      </c>
    </row>
    <row r="18" spans="1:9" s="25" customFormat="1" ht="43.5" customHeight="1">
      <c r="A18" s="48"/>
      <c r="B18" s="38" t="s">
        <v>75</v>
      </c>
      <c r="C18" s="38">
        <v>10</v>
      </c>
      <c r="D18" s="31" t="s">
        <v>76</v>
      </c>
      <c r="E18" s="31">
        <v>5</v>
      </c>
      <c r="F18" s="34" t="s">
        <v>77</v>
      </c>
      <c r="G18" s="34" t="s">
        <v>78</v>
      </c>
      <c r="H18" s="46">
        <v>3</v>
      </c>
      <c r="I18" s="55" t="s">
        <v>79</v>
      </c>
    </row>
    <row r="19" spans="1:9" s="25" customFormat="1" ht="69" customHeight="1">
      <c r="A19" s="48"/>
      <c r="B19" s="44"/>
      <c r="C19" s="44"/>
      <c r="D19" s="31" t="s">
        <v>80</v>
      </c>
      <c r="E19" s="31">
        <v>5</v>
      </c>
      <c r="F19" s="34" t="s">
        <v>81</v>
      </c>
      <c r="G19" s="34" t="s">
        <v>82</v>
      </c>
      <c r="H19" s="46">
        <v>5</v>
      </c>
      <c r="I19" s="55" t="s">
        <v>83</v>
      </c>
    </row>
    <row r="20" spans="1:9" s="25" customFormat="1" ht="51.75" customHeight="1">
      <c r="A20" s="49"/>
      <c r="B20" s="38" t="s">
        <v>84</v>
      </c>
      <c r="C20" s="38">
        <v>5</v>
      </c>
      <c r="D20" s="31" t="s">
        <v>85</v>
      </c>
      <c r="E20" s="31">
        <v>5</v>
      </c>
      <c r="F20" s="34" t="s">
        <v>86</v>
      </c>
      <c r="G20" s="34" t="s">
        <v>87</v>
      </c>
      <c r="H20" s="46">
        <v>5</v>
      </c>
      <c r="I20" s="55" t="s">
        <v>88</v>
      </c>
    </row>
    <row r="21" spans="1:9" s="24" customFormat="1" ht="48" customHeight="1">
      <c r="A21" s="50" t="s">
        <v>89</v>
      </c>
      <c r="B21" s="38" t="s">
        <v>90</v>
      </c>
      <c r="C21" s="38">
        <v>5</v>
      </c>
      <c r="D21" s="31" t="s">
        <v>91</v>
      </c>
      <c r="E21" s="31">
        <v>5</v>
      </c>
      <c r="F21" s="35" t="s">
        <v>92</v>
      </c>
      <c r="G21" s="34" t="s">
        <v>93</v>
      </c>
      <c r="H21" s="42">
        <v>4</v>
      </c>
      <c r="I21" s="53" t="s">
        <v>94</v>
      </c>
    </row>
    <row r="22" spans="1:9" s="24" customFormat="1" ht="48" customHeight="1">
      <c r="A22" s="50"/>
      <c r="B22" s="44"/>
      <c r="C22" s="38">
        <v>5</v>
      </c>
      <c r="D22" s="31" t="s">
        <v>95</v>
      </c>
      <c r="E22" s="31">
        <v>5</v>
      </c>
      <c r="F22" s="35" t="s">
        <v>96</v>
      </c>
      <c r="G22" s="34" t="s">
        <v>93</v>
      </c>
      <c r="H22" s="42">
        <v>4.5</v>
      </c>
      <c r="I22" s="53" t="s">
        <v>97</v>
      </c>
    </row>
    <row r="23" spans="1:9" s="24" customFormat="1" ht="48" customHeight="1">
      <c r="A23" s="50"/>
      <c r="B23" s="38" t="s">
        <v>98</v>
      </c>
      <c r="C23" s="38">
        <v>5</v>
      </c>
      <c r="D23" s="31" t="s">
        <v>99</v>
      </c>
      <c r="E23" s="31">
        <v>5</v>
      </c>
      <c r="F23" s="35" t="s">
        <v>100</v>
      </c>
      <c r="G23" s="34" t="s">
        <v>93</v>
      </c>
      <c r="H23" s="42">
        <v>4</v>
      </c>
      <c r="I23" s="53" t="s">
        <v>101</v>
      </c>
    </row>
    <row r="24" spans="1:9" s="24" customFormat="1" ht="48" customHeight="1">
      <c r="A24" s="50"/>
      <c r="B24" s="44"/>
      <c r="C24" s="38">
        <v>5</v>
      </c>
      <c r="D24" s="31" t="s">
        <v>102</v>
      </c>
      <c r="E24" s="31">
        <v>5</v>
      </c>
      <c r="F24" s="35" t="s">
        <v>103</v>
      </c>
      <c r="G24" s="34" t="s">
        <v>93</v>
      </c>
      <c r="H24" s="42">
        <v>4.5</v>
      </c>
      <c r="I24" s="53" t="s">
        <v>104</v>
      </c>
    </row>
    <row r="25" spans="1:9" s="24" customFormat="1" ht="55.5" customHeight="1">
      <c r="A25" s="37"/>
      <c r="B25" s="38" t="s">
        <v>105</v>
      </c>
      <c r="C25" s="38">
        <v>5</v>
      </c>
      <c r="D25" s="33" t="s">
        <v>106</v>
      </c>
      <c r="E25" s="31">
        <v>5</v>
      </c>
      <c r="F25" s="35" t="s">
        <v>107</v>
      </c>
      <c r="G25" s="34" t="s">
        <v>108</v>
      </c>
      <c r="H25" s="46">
        <v>4</v>
      </c>
      <c r="I25" s="55" t="s">
        <v>109</v>
      </c>
    </row>
    <row r="26" spans="1:9" s="24" customFormat="1" ht="49.5" customHeight="1">
      <c r="A26" s="37"/>
      <c r="B26" s="38" t="s">
        <v>110</v>
      </c>
      <c r="C26" s="38">
        <v>5</v>
      </c>
      <c r="D26" s="31" t="s">
        <v>111</v>
      </c>
      <c r="E26" s="31">
        <v>5</v>
      </c>
      <c r="F26" s="34" t="s">
        <v>112</v>
      </c>
      <c r="G26" s="34" t="s">
        <v>113</v>
      </c>
      <c r="H26" s="46">
        <v>5</v>
      </c>
      <c r="I26" s="55" t="s">
        <v>114</v>
      </c>
    </row>
    <row r="27" spans="1:9" ht="22.5" customHeight="1">
      <c r="A27" s="51"/>
      <c r="B27" s="52"/>
      <c r="C27" s="52">
        <f aca="true" t="shared" si="0" ref="C27:H27">SUM(C4:C26)</f>
        <v>100</v>
      </c>
      <c r="D27" s="52"/>
      <c r="E27" s="52">
        <f t="shared" si="0"/>
        <v>100</v>
      </c>
      <c r="F27" s="52"/>
      <c r="G27" s="52"/>
      <c r="H27" s="52">
        <f t="shared" si="0"/>
        <v>87</v>
      </c>
      <c r="I27" s="52"/>
    </row>
  </sheetData>
  <sheetProtection/>
  <protectedRanges>
    <protectedRange sqref="D21:E21" name="区域16_1"/>
  </protectedRanges>
  <mergeCells count="22">
    <mergeCell ref="A1:I1"/>
    <mergeCell ref="A2:I2"/>
    <mergeCell ref="A4:A9"/>
    <mergeCell ref="A10:A14"/>
    <mergeCell ref="A15:A20"/>
    <mergeCell ref="A21:A26"/>
    <mergeCell ref="B4:B5"/>
    <mergeCell ref="B6:B7"/>
    <mergeCell ref="B8:B9"/>
    <mergeCell ref="B10:B12"/>
    <mergeCell ref="B13:B14"/>
    <mergeCell ref="B15:B16"/>
    <mergeCell ref="B18:B19"/>
    <mergeCell ref="B21:B22"/>
    <mergeCell ref="B23:B24"/>
    <mergeCell ref="C4:C5"/>
    <mergeCell ref="C6:C7"/>
    <mergeCell ref="C8:C9"/>
    <mergeCell ref="C10:C12"/>
    <mergeCell ref="C13:C14"/>
    <mergeCell ref="C15:C16"/>
    <mergeCell ref="C18:C19"/>
  </mergeCells>
  <printOptions/>
  <pageMargins left="0.5506944444444445" right="0.5506944444444445" top="0.7083333333333334" bottom="0.66875" header="0.5118055555555555" footer="0.5118055555555555"/>
  <pageSetup fitToHeight="0" fitToWidth="1" horizontalDpi="600" verticalDpi="600" orientation="landscape" paperSize="9" scale="96"/>
  <headerFooter scaleWithDoc="0" alignWithMargins="0">
    <oddFooter>&amp;C&amp;P+14</oddFooter>
  </headerFooter>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46">
      <selection activeCell="D53" sqref="D53:D54"/>
    </sheetView>
  </sheetViews>
  <sheetFormatPr defaultColWidth="9.00390625" defaultRowHeight="14.25"/>
  <cols>
    <col min="4" max="4" width="32.375" style="0" customWidth="1"/>
    <col min="5" max="5" width="48.25390625" style="0" customWidth="1"/>
  </cols>
  <sheetData>
    <row r="1" spans="1:5" ht="15">
      <c r="A1" s="5" t="s">
        <v>2</v>
      </c>
      <c r="B1" s="6" t="s">
        <v>3</v>
      </c>
      <c r="C1" s="6" t="s">
        <v>5</v>
      </c>
      <c r="D1" s="6" t="s">
        <v>6</v>
      </c>
      <c r="E1" s="6" t="s">
        <v>115</v>
      </c>
    </row>
    <row r="2" spans="1:5" ht="15">
      <c r="A2" s="7" t="s">
        <v>116</v>
      </c>
      <c r="B2" s="8" t="s">
        <v>11</v>
      </c>
      <c r="C2" s="9" t="s">
        <v>12</v>
      </c>
      <c r="D2" s="10" t="s">
        <v>13</v>
      </c>
      <c r="E2" s="11" t="s">
        <v>117</v>
      </c>
    </row>
    <row r="3" spans="1:5" ht="27.75">
      <c r="A3" s="7"/>
      <c r="B3" s="8"/>
      <c r="C3" s="9"/>
      <c r="D3" s="10"/>
      <c r="E3" s="12" t="s">
        <v>118</v>
      </c>
    </row>
    <row r="4" spans="1:5" ht="15">
      <c r="A4" s="7"/>
      <c r="B4" s="8"/>
      <c r="C4" s="9"/>
      <c r="D4" s="10"/>
      <c r="E4" s="12" t="s">
        <v>119</v>
      </c>
    </row>
    <row r="5" spans="1:5" ht="27.75">
      <c r="A5" s="7"/>
      <c r="B5" s="8"/>
      <c r="C5" s="9"/>
      <c r="D5" s="10"/>
      <c r="E5" s="12" t="s">
        <v>120</v>
      </c>
    </row>
    <row r="6" spans="1:5" ht="27.75">
      <c r="A6" s="7"/>
      <c r="B6" s="8"/>
      <c r="C6" s="9"/>
      <c r="D6" s="10"/>
      <c r="E6" s="12" t="s">
        <v>121</v>
      </c>
    </row>
    <row r="7" spans="1:5" ht="27.75">
      <c r="A7" s="7"/>
      <c r="B7" s="8"/>
      <c r="C7" s="13"/>
      <c r="D7" s="10"/>
      <c r="E7" s="14" t="s">
        <v>122</v>
      </c>
    </row>
    <row r="8" spans="1:5" ht="15">
      <c r="A8" s="7"/>
      <c r="B8" s="8"/>
      <c r="C8" s="9" t="s">
        <v>16</v>
      </c>
      <c r="D8" s="10" t="s">
        <v>17</v>
      </c>
      <c r="E8" s="11" t="s">
        <v>117</v>
      </c>
    </row>
    <row r="9" spans="1:5" ht="15">
      <c r="A9" s="7"/>
      <c r="B9" s="8"/>
      <c r="C9" s="9"/>
      <c r="D9" s="10"/>
      <c r="E9" s="12" t="s">
        <v>123</v>
      </c>
    </row>
    <row r="10" spans="1:5" ht="15">
      <c r="A10" s="7"/>
      <c r="B10" s="8"/>
      <c r="C10" s="9"/>
      <c r="D10" s="10"/>
      <c r="E10" s="12" t="s">
        <v>124</v>
      </c>
    </row>
    <row r="11" spans="1:5" ht="27.75">
      <c r="A11" s="7"/>
      <c r="B11" s="8"/>
      <c r="C11" s="13"/>
      <c r="D11" s="10"/>
      <c r="E11" s="14" t="s">
        <v>125</v>
      </c>
    </row>
    <row r="12" spans="1:5" ht="15">
      <c r="A12" s="7"/>
      <c r="B12" s="8" t="s">
        <v>20</v>
      </c>
      <c r="C12" s="9" t="s">
        <v>21</v>
      </c>
      <c r="D12" s="10" t="s">
        <v>22</v>
      </c>
      <c r="E12" s="11" t="s">
        <v>117</v>
      </c>
    </row>
    <row r="13" spans="1:5" ht="15">
      <c r="A13" s="7"/>
      <c r="B13" s="8"/>
      <c r="C13" s="9"/>
      <c r="D13" s="10"/>
      <c r="E13" s="12" t="s">
        <v>126</v>
      </c>
    </row>
    <row r="14" spans="1:5" ht="15">
      <c r="A14" s="7"/>
      <c r="B14" s="8"/>
      <c r="C14" s="9"/>
      <c r="D14" s="10"/>
      <c r="E14" s="12" t="s">
        <v>127</v>
      </c>
    </row>
    <row r="15" spans="1:5" ht="15">
      <c r="A15" s="7"/>
      <c r="B15" s="8"/>
      <c r="C15" s="9"/>
      <c r="D15" s="10"/>
      <c r="E15" s="12" t="s">
        <v>128</v>
      </c>
    </row>
    <row r="16" spans="1:5" ht="15">
      <c r="A16" s="7"/>
      <c r="B16" s="8"/>
      <c r="C16" s="9"/>
      <c r="D16" s="10"/>
      <c r="E16" s="12" t="s">
        <v>129</v>
      </c>
    </row>
    <row r="17" spans="1:5" ht="15">
      <c r="A17" s="7"/>
      <c r="B17" s="8"/>
      <c r="C17" s="13"/>
      <c r="D17" s="10"/>
      <c r="E17" s="14" t="s">
        <v>130</v>
      </c>
    </row>
    <row r="18" spans="1:5" ht="15">
      <c r="A18" s="7"/>
      <c r="B18" s="8" t="s">
        <v>131</v>
      </c>
      <c r="C18" s="9" t="s">
        <v>25</v>
      </c>
      <c r="D18" s="10" t="s">
        <v>26</v>
      </c>
      <c r="E18" s="15" t="s">
        <v>117</v>
      </c>
    </row>
    <row r="19" spans="1:5" ht="15">
      <c r="A19" s="7"/>
      <c r="B19" s="8"/>
      <c r="C19" s="9"/>
      <c r="D19" s="10"/>
      <c r="E19" s="16" t="s">
        <v>132</v>
      </c>
    </row>
    <row r="20" spans="1:5" ht="15">
      <c r="A20" s="7"/>
      <c r="B20" s="8"/>
      <c r="C20" s="9"/>
      <c r="D20" s="10"/>
      <c r="E20" s="16" t="s">
        <v>133</v>
      </c>
    </row>
    <row r="21" spans="1:5" ht="15">
      <c r="A21" s="7"/>
      <c r="B21" s="8"/>
      <c r="C21" s="13"/>
      <c r="D21" s="10"/>
      <c r="E21" s="17" t="s">
        <v>134</v>
      </c>
    </row>
    <row r="22" spans="1:5" ht="15">
      <c r="A22" s="7"/>
      <c r="B22" s="9" t="s">
        <v>29</v>
      </c>
      <c r="C22" s="9" t="s">
        <v>30</v>
      </c>
      <c r="D22" s="10" t="s">
        <v>31</v>
      </c>
      <c r="E22" s="15" t="s">
        <v>117</v>
      </c>
    </row>
    <row r="23" spans="1:5" ht="15">
      <c r="A23" s="7"/>
      <c r="B23" s="9"/>
      <c r="C23" s="9"/>
      <c r="D23" s="10"/>
      <c r="E23" s="16" t="s">
        <v>135</v>
      </c>
    </row>
    <row r="24" spans="1:5" ht="15">
      <c r="A24" s="7"/>
      <c r="B24" s="9"/>
      <c r="C24" s="9"/>
      <c r="D24" s="10"/>
      <c r="E24" s="16" t="s">
        <v>136</v>
      </c>
    </row>
    <row r="25" spans="1:5" ht="15">
      <c r="A25" s="7"/>
      <c r="B25" s="9"/>
      <c r="C25" s="9"/>
      <c r="D25" s="10"/>
      <c r="E25" s="16" t="s">
        <v>137</v>
      </c>
    </row>
    <row r="26" spans="1:5" ht="27.75">
      <c r="A26" s="7"/>
      <c r="B26" s="9"/>
      <c r="C26" s="13"/>
      <c r="D26" s="10"/>
      <c r="E26" s="17" t="s">
        <v>138</v>
      </c>
    </row>
    <row r="27" spans="1:5" ht="15">
      <c r="A27" s="7"/>
      <c r="B27" s="9"/>
      <c r="C27" s="9" t="s">
        <v>34</v>
      </c>
      <c r="D27" s="10" t="s">
        <v>35</v>
      </c>
      <c r="E27" s="15" t="s">
        <v>117</v>
      </c>
    </row>
    <row r="28" spans="1:5" ht="15">
      <c r="A28" s="7"/>
      <c r="B28" s="9"/>
      <c r="C28" s="9"/>
      <c r="D28" s="10"/>
      <c r="E28" s="16" t="s">
        <v>139</v>
      </c>
    </row>
    <row r="29" spans="1:5" ht="27.75">
      <c r="A29" s="18"/>
      <c r="B29" s="13"/>
      <c r="C29" s="13"/>
      <c r="D29" s="10"/>
      <c r="E29" s="17" t="s">
        <v>140</v>
      </c>
    </row>
    <row r="30" spans="1:5" ht="15">
      <c r="A30" s="7" t="s">
        <v>141</v>
      </c>
      <c r="B30" s="8" t="s">
        <v>39</v>
      </c>
      <c r="C30" s="8" t="s">
        <v>40</v>
      </c>
      <c r="D30" s="10" t="s">
        <v>142</v>
      </c>
      <c r="E30" s="15" t="s">
        <v>143</v>
      </c>
    </row>
    <row r="31" spans="1:5" ht="27.75">
      <c r="A31" s="7"/>
      <c r="B31" s="8"/>
      <c r="C31" s="8"/>
      <c r="D31" s="10"/>
      <c r="E31" s="16" t="s">
        <v>144</v>
      </c>
    </row>
    <row r="32" spans="1:5" ht="27.75">
      <c r="A32" s="7"/>
      <c r="B32" s="8"/>
      <c r="C32" s="8"/>
      <c r="D32" s="10"/>
      <c r="E32" s="17" t="s">
        <v>145</v>
      </c>
    </row>
    <row r="33" spans="1:5" ht="15">
      <c r="A33" s="7"/>
      <c r="B33" s="8"/>
      <c r="C33" s="8" t="s">
        <v>44</v>
      </c>
      <c r="D33" s="10" t="s">
        <v>45</v>
      </c>
      <c r="E33" s="15" t="s">
        <v>146</v>
      </c>
    </row>
    <row r="34" spans="1:5" ht="27.75">
      <c r="A34" s="7"/>
      <c r="B34" s="8"/>
      <c r="C34" s="8"/>
      <c r="D34" s="10"/>
      <c r="E34" s="17" t="s">
        <v>147</v>
      </c>
    </row>
    <row r="35" spans="1:5" ht="15">
      <c r="A35" s="7"/>
      <c r="B35" s="8" t="s">
        <v>39</v>
      </c>
      <c r="C35" s="9" t="s">
        <v>48</v>
      </c>
      <c r="D35" s="10" t="s">
        <v>49</v>
      </c>
      <c r="E35" s="15" t="s">
        <v>117</v>
      </c>
    </row>
    <row r="36" spans="1:5" ht="27.75">
      <c r="A36" s="7"/>
      <c r="B36" s="8"/>
      <c r="C36" s="9"/>
      <c r="D36" s="10"/>
      <c r="E36" s="16" t="s">
        <v>148</v>
      </c>
    </row>
    <row r="37" spans="1:5" ht="15">
      <c r="A37" s="7"/>
      <c r="B37" s="8"/>
      <c r="C37" s="9"/>
      <c r="D37" s="10"/>
      <c r="E37" s="16" t="s">
        <v>149</v>
      </c>
    </row>
    <row r="38" spans="1:5" ht="15">
      <c r="A38" s="7"/>
      <c r="B38" s="8"/>
      <c r="C38" s="9"/>
      <c r="D38" s="10"/>
      <c r="E38" s="16" t="s">
        <v>150</v>
      </c>
    </row>
    <row r="39" spans="1:5" ht="15">
      <c r="A39" s="7"/>
      <c r="B39" s="8"/>
      <c r="C39" s="13"/>
      <c r="D39" s="10"/>
      <c r="E39" s="17" t="s">
        <v>151</v>
      </c>
    </row>
    <row r="40" spans="1:5" ht="15">
      <c r="A40" s="7"/>
      <c r="B40" s="9" t="s">
        <v>52</v>
      </c>
      <c r="C40" s="9" t="s">
        <v>53</v>
      </c>
      <c r="D40" s="10" t="s">
        <v>54</v>
      </c>
      <c r="E40" s="15" t="s">
        <v>117</v>
      </c>
    </row>
    <row r="41" spans="1:5" ht="15">
      <c r="A41" s="7"/>
      <c r="B41" s="9"/>
      <c r="C41" s="9"/>
      <c r="D41" s="10"/>
      <c r="E41" s="16" t="s">
        <v>152</v>
      </c>
    </row>
    <row r="42" spans="1:5" ht="15">
      <c r="A42" s="7"/>
      <c r="B42" s="9"/>
      <c r="C42" s="13"/>
      <c r="D42" s="10"/>
      <c r="E42" s="17" t="s">
        <v>153</v>
      </c>
    </row>
    <row r="43" spans="1:5" ht="15">
      <c r="A43" s="7"/>
      <c r="B43" s="9"/>
      <c r="C43" s="9" t="s">
        <v>57</v>
      </c>
      <c r="D43" s="10" t="s">
        <v>58</v>
      </c>
      <c r="E43" s="15" t="s">
        <v>117</v>
      </c>
    </row>
    <row r="44" spans="1:5" ht="15">
      <c r="A44" s="7"/>
      <c r="B44" s="9"/>
      <c r="C44" s="9"/>
      <c r="D44" s="10"/>
      <c r="E44" s="16" t="s">
        <v>154</v>
      </c>
    </row>
    <row r="45" spans="1:5" ht="15">
      <c r="A45" s="7"/>
      <c r="B45" s="9"/>
      <c r="C45" s="9"/>
      <c r="D45" s="10"/>
      <c r="E45" s="16" t="s">
        <v>155</v>
      </c>
    </row>
    <row r="46" spans="1:5" ht="27.75">
      <c r="A46" s="7"/>
      <c r="B46" s="9"/>
      <c r="C46" s="9"/>
      <c r="D46" s="10"/>
      <c r="E46" s="16" t="s">
        <v>156</v>
      </c>
    </row>
    <row r="47" spans="1:5" ht="27.75">
      <c r="A47" s="18"/>
      <c r="B47" s="13"/>
      <c r="C47" s="13"/>
      <c r="D47" s="10"/>
      <c r="E47" s="17" t="s">
        <v>157</v>
      </c>
    </row>
    <row r="48" spans="1:5" ht="15">
      <c r="A48" s="7" t="s">
        <v>158</v>
      </c>
      <c r="B48" s="8" t="s">
        <v>62</v>
      </c>
      <c r="C48" s="8" t="s">
        <v>159</v>
      </c>
      <c r="D48" s="10" t="s">
        <v>160</v>
      </c>
      <c r="E48" s="15" t="s">
        <v>161</v>
      </c>
    </row>
    <row r="49" spans="1:5" ht="27.75">
      <c r="A49" s="7"/>
      <c r="B49" s="8"/>
      <c r="C49" s="8"/>
      <c r="D49" s="10"/>
      <c r="E49" s="16" t="s">
        <v>162</v>
      </c>
    </row>
    <row r="50" spans="1:5" ht="27.75">
      <c r="A50" s="7"/>
      <c r="B50" s="8"/>
      <c r="C50" s="8"/>
      <c r="D50" s="10"/>
      <c r="E50" s="17" t="s">
        <v>163</v>
      </c>
    </row>
    <row r="51" spans="1:5" ht="15">
      <c r="A51" s="7"/>
      <c r="B51" s="8" t="s">
        <v>70</v>
      </c>
      <c r="C51" s="8" t="s">
        <v>164</v>
      </c>
      <c r="D51" s="10" t="s">
        <v>165</v>
      </c>
      <c r="E51" s="15" t="s">
        <v>166</v>
      </c>
    </row>
    <row r="52" spans="1:5" ht="54.75">
      <c r="A52" s="7"/>
      <c r="B52" s="8"/>
      <c r="C52" s="8"/>
      <c r="D52" s="10"/>
      <c r="E52" s="17" t="s">
        <v>167</v>
      </c>
    </row>
    <row r="53" spans="1:5" ht="27.75">
      <c r="A53" s="7"/>
      <c r="B53" s="8" t="s">
        <v>75</v>
      </c>
      <c r="C53" s="8" t="s">
        <v>168</v>
      </c>
      <c r="D53" s="10" t="s">
        <v>169</v>
      </c>
      <c r="E53" s="15" t="s">
        <v>170</v>
      </c>
    </row>
    <row r="54" spans="1:5" ht="27.75">
      <c r="A54" s="7"/>
      <c r="B54" s="8"/>
      <c r="C54" s="8"/>
      <c r="D54" s="10"/>
      <c r="E54" s="17" t="s">
        <v>171</v>
      </c>
    </row>
    <row r="55" spans="1:5" ht="15">
      <c r="A55" s="7"/>
      <c r="B55" s="8" t="s">
        <v>84</v>
      </c>
      <c r="C55" s="8" t="s">
        <v>172</v>
      </c>
      <c r="D55" s="10" t="s">
        <v>173</v>
      </c>
      <c r="E55" s="19"/>
    </row>
    <row r="56" spans="1:5" ht="27.75">
      <c r="A56" s="7"/>
      <c r="B56" s="8"/>
      <c r="C56" s="8"/>
      <c r="D56" s="10"/>
      <c r="E56" s="16" t="s">
        <v>174</v>
      </c>
    </row>
    <row r="57" spans="1:5" ht="27.75">
      <c r="A57" s="7"/>
      <c r="B57" s="8"/>
      <c r="C57" s="8"/>
      <c r="D57" s="10"/>
      <c r="E57" s="16" t="s">
        <v>175</v>
      </c>
    </row>
    <row r="58" spans="1:5" ht="27.75">
      <c r="A58" s="18"/>
      <c r="B58" s="8"/>
      <c r="C58" s="8"/>
      <c r="D58" s="10"/>
      <c r="E58" s="17" t="s">
        <v>176</v>
      </c>
    </row>
    <row r="59" spans="1:5" ht="27.75">
      <c r="A59" s="20" t="s">
        <v>177</v>
      </c>
      <c r="B59" s="8" t="s">
        <v>90</v>
      </c>
      <c r="C59" s="21" t="s">
        <v>90</v>
      </c>
      <c r="D59" s="22" t="s">
        <v>178</v>
      </c>
      <c r="E59" s="10" t="s">
        <v>179</v>
      </c>
    </row>
    <row r="60" spans="1:5" ht="27.75">
      <c r="A60" s="20"/>
      <c r="B60" s="8" t="s">
        <v>180</v>
      </c>
      <c r="C60" s="21" t="s">
        <v>180</v>
      </c>
      <c r="D60" s="22" t="s">
        <v>178</v>
      </c>
      <c r="E60" s="10" t="s">
        <v>181</v>
      </c>
    </row>
    <row r="61" spans="1:5" ht="27.75">
      <c r="A61" s="20"/>
      <c r="B61" s="8" t="s">
        <v>182</v>
      </c>
      <c r="C61" s="21" t="s">
        <v>182</v>
      </c>
      <c r="D61" s="22" t="s">
        <v>178</v>
      </c>
      <c r="E61" s="10" t="s">
        <v>181</v>
      </c>
    </row>
    <row r="62" spans="1:5" ht="27.75">
      <c r="A62" s="20"/>
      <c r="B62" s="8" t="s">
        <v>105</v>
      </c>
      <c r="C62" s="21" t="s">
        <v>105</v>
      </c>
      <c r="D62" s="22" t="s">
        <v>178</v>
      </c>
      <c r="E62" s="10" t="s">
        <v>181</v>
      </c>
    </row>
    <row r="63" spans="1:5" ht="27.75">
      <c r="A63" s="20"/>
      <c r="B63" s="8" t="s">
        <v>110</v>
      </c>
      <c r="C63" s="8" t="s">
        <v>110</v>
      </c>
      <c r="D63" s="10" t="s">
        <v>183</v>
      </c>
      <c r="E63" s="10" t="s">
        <v>181</v>
      </c>
    </row>
  </sheetData>
  <sheetProtection/>
  <mergeCells count="45">
    <mergeCell ref="A2:A29"/>
    <mergeCell ref="A30:A47"/>
    <mergeCell ref="A48:A58"/>
    <mergeCell ref="A59:A63"/>
    <mergeCell ref="B2:B11"/>
    <mergeCell ref="B12:B17"/>
    <mergeCell ref="B18:B21"/>
    <mergeCell ref="B22:B29"/>
    <mergeCell ref="B30:B34"/>
    <mergeCell ref="B35:B39"/>
    <mergeCell ref="B40:B47"/>
    <mergeCell ref="B48:B50"/>
    <mergeCell ref="B51:B52"/>
    <mergeCell ref="B53:B54"/>
    <mergeCell ref="B55:B58"/>
    <mergeCell ref="C2:C7"/>
    <mergeCell ref="C8:C11"/>
    <mergeCell ref="C12:C17"/>
    <mergeCell ref="C18:C21"/>
    <mergeCell ref="C22:C26"/>
    <mergeCell ref="C27:C29"/>
    <mergeCell ref="C30:C32"/>
    <mergeCell ref="C33:C34"/>
    <mergeCell ref="C35:C39"/>
    <mergeCell ref="C40:C42"/>
    <mergeCell ref="C43:C47"/>
    <mergeCell ref="C48:C50"/>
    <mergeCell ref="C51:C52"/>
    <mergeCell ref="C53:C54"/>
    <mergeCell ref="C55:C58"/>
    <mergeCell ref="D2:D7"/>
    <mergeCell ref="D8:D11"/>
    <mergeCell ref="D12:D17"/>
    <mergeCell ref="D18:D21"/>
    <mergeCell ref="D22:D26"/>
    <mergeCell ref="D27:D29"/>
    <mergeCell ref="D30:D32"/>
    <mergeCell ref="D33:D34"/>
    <mergeCell ref="D35:D39"/>
    <mergeCell ref="D40:D42"/>
    <mergeCell ref="D43:D47"/>
    <mergeCell ref="D48:D50"/>
    <mergeCell ref="D51:D52"/>
    <mergeCell ref="D53:D54"/>
    <mergeCell ref="D55:D5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B6:H16"/>
  <sheetViews>
    <sheetView zoomScaleSheetLayoutView="100" workbookViewId="0" topLeftCell="B1">
      <selection activeCell="G20" sqref="G20"/>
    </sheetView>
  </sheetViews>
  <sheetFormatPr defaultColWidth="9.00390625" defaultRowHeight="14.25"/>
  <cols>
    <col min="2" max="2" width="20.50390625" style="0" customWidth="1"/>
    <col min="3" max="3" width="20.375" style="0" customWidth="1"/>
    <col min="4" max="4" width="32.00390625" style="0" customWidth="1"/>
    <col min="5" max="5" width="14.625" style="0" customWidth="1"/>
    <col min="6" max="6" width="12.75390625" style="0" customWidth="1"/>
    <col min="7" max="7" width="18.375" style="0" customWidth="1"/>
    <col min="8" max="8" width="20.50390625" style="0" customWidth="1"/>
  </cols>
  <sheetData>
    <row r="6" spans="3:8" ht="14.25">
      <c r="C6" t="s">
        <v>184</v>
      </c>
      <c r="D6" t="s">
        <v>185</v>
      </c>
      <c r="E6" t="s">
        <v>186</v>
      </c>
      <c r="F6" t="s">
        <v>187</v>
      </c>
      <c r="G6" t="s">
        <v>188</v>
      </c>
      <c r="H6" t="s">
        <v>189</v>
      </c>
    </row>
    <row r="7" spans="2:8" ht="14.25">
      <c r="B7" t="s">
        <v>190</v>
      </c>
      <c r="C7" s="3">
        <v>5100</v>
      </c>
      <c r="D7" t="s">
        <v>191</v>
      </c>
      <c r="E7">
        <v>672.2168</v>
      </c>
      <c r="F7">
        <f>6339677/10000</f>
        <v>633.9677</v>
      </c>
      <c r="G7">
        <v>4792347</v>
      </c>
      <c r="H7">
        <v>6820957</v>
      </c>
    </row>
    <row r="8" spans="2:8" ht="14.25">
      <c r="B8" t="s">
        <v>192</v>
      </c>
      <c r="C8" s="3">
        <v>8456</v>
      </c>
      <c r="D8" t="s">
        <v>193</v>
      </c>
      <c r="E8">
        <v>1067.7921</v>
      </c>
      <c r="F8">
        <f>9788450/10000</f>
        <v>978.845</v>
      </c>
      <c r="G8">
        <v>8454105</v>
      </c>
      <c r="H8">
        <v>10491506</v>
      </c>
    </row>
    <row r="9" spans="2:8" ht="14.25">
      <c r="B9" t="s">
        <v>194</v>
      </c>
      <c r="C9" s="3">
        <v>8290</v>
      </c>
      <c r="D9" t="s">
        <v>195</v>
      </c>
      <c r="E9">
        <v>1027.802</v>
      </c>
      <c r="F9">
        <f>9581581/10000</f>
        <v>958.1581</v>
      </c>
      <c r="G9">
        <v>7705862.9</v>
      </c>
      <c r="H9">
        <v>10396120</v>
      </c>
    </row>
    <row r="10" spans="2:8" ht="14.25">
      <c r="B10" t="s">
        <v>196</v>
      </c>
      <c r="C10" s="3">
        <v>3950</v>
      </c>
      <c r="D10" t="s">
        <v>197</v>
      </c>
      <c r="E10">
        <f>4536041/10000</f>
        <v>453.6041</v>
      </c>
      <c r="F10">
        <f>4205273/10000</f>
        <v>420.5273</v>
      </c>
      <c r="G10">
        <v>3753712.6</v>
      </c>
      <c r="H10">
        <v>4566354</v>
      </c>
    </row>
    <row r="11" spans="2:8" ht="14.25">
      <c r="B11" t="s">
        <v>198</v>
      </c>
      <c r="C11" s="3">
        <v>7300</v>
      </c>
      <c r="D11" t="s">
        <v>199</v>
      </c>
      <c r="E11">
        <f>9862217/10000</f>
        <v>986.2217</v>
      </c>
      <c r="F11">
        <f>9134484/10000</f>
        <v>913.4484</v>
      </c>
      <c r="G11">
        <v>7226581</v>
      </c>
      <c r="H11">
        <v>9825848</v>
      </c>
    </row>
    <row r="12" spans="3:8" ht="14.25">
      <c r="C12" s="3">
        <f aca="true" t="shared" si="0" ref="C12:H12">SUM(C7:C11)</f>
        <v>33096</v>
      </c>
      <c r="E12">
        <f t="shared" si="0"/>
        <v>4207.636699999999</v>
      </c>
      <c r="G12">
        <f t="shared" si="0"/>
        <v>31932608.5</v>
      </c>
      <c r="H12" s="4">
        <f t="shared" si="0"/>
        <v>42100785</v>
      </c>
    </row>
    <row r="16" ht="14.25">
      <c r="H16">
        <v>42100785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D1:K102"/>
  <sheetViews>
    <sheetView zoomScaleSheetLayoutView="100" workbookViewId="0" topLeftCell="A72">
      <selection activeCell="G100" sqref="G100"/>
    </sheetView>
  </sheetViews>
  <sheetFormatPr defaultColWidth="9.00390625" defaultRowHeight="14.25"/>
  <cols>
    <col min="4" max="4" width="12.625" style="1" bestFit="1" customWidth="1"/>
    <col min="6" max="6" width="8.625" style="0" customWidth="1"/>
    <col min="7" max="7" width="9.125" style="0" customWidth="1"/>
    <col min="8" max="8" width="8.375" style="0" customWidth="1"/>
    <col min="9" max="9" width="9.125" style="0" customWidth="1"/>
    <col min="10" max="10" width="12.625" style="0" bestFit="1" customWidth="1"/>
    <col min="11" max="11" width="10.125" style="0" customWidth="1"/>
  </cols>
  <sheetData>
    <row r="1" spans="6:11" ht="14.25">
      <c r="F1" t="s">
        <v>200</v>
      </c>
      <c r="G1" t="s">
        <v>201</v>
      </c>
      <c r="H1" t="s">
        <v>202</v>
      </c>
      <c r="I1" t="s">
        <v>203</v>
      </c>
      <c r="J1" t="s">
        <v>204</v>
      </c>
      <c r="K1" t="s">
        <v>205</v>
      </c>
    </row>
    <row r="2" spans="4:11" ht="14.25">
      <c r="D2" s="1">
        <v>95</v>
      </c>
      <c r="F2">
        <v>10</v>
      </c>
      <c r="G2">
        <v>10</v>
      </c>
      <c r="H2">
        <v>10</v>
      </c>
      <c r="I2">
        <v>9</v>
      </c>
      <c r="J2">
        <v>10</v>
      </c>
      <c r="K2">
        <v>10</v>
      </c>
    </row>
    <row r="3" spans="4:11" ht="14.25">
      <c r="D3" s="1">
        <v>87</v>
      </c>
      <c r="F3">
        <v>9</v>
      </c>
      <c r="G3">
        <v>9</v>
      </c>
      <c r="H3">
        <v>9</v>
      </c>
      <c r="I3">
        <v>8</v>
      </c>
      <c r="J3">
        <v>9</v>
      </c>
      <c r="K3">
        <v>9</v>
      </c>
    </row>
    <row r="4" spans="4:11" ht="14.25">
      <c r="D4" s="1">
        <v>87</v>
      </c>
      <c r="F4">
        <v>8</v>
      </c>
      <c r="G4">
        <v>8</v>
      </c>
      <c r="H4">
        <v>9</v>
      </c>
      <c r="I4">
        <v>9</v>
      </c>
      <c r="J4">
        <v>8</v>
      </c>
      <c r="K4">
        <v>9</v>
      </c>
    </row>
    <row r="5" spans="4:11" ht="14.25">
      <c r="D5" s="1">
        <v>94</v>
      </c>
      <c r="F5">
        <v>9</v>
      </c>
      <c r="G5">
        <v>10</v>
      </c>
      <c r="H5">
        <v>9</v>
      </c>
      <c r="I5">
        <v>10</v>
      </c>
      <c r="J5">
        <v>10</v>
      </c>
      <c r="K5">
        <v>9</v>
      </c>
    </row>
    <row r="6" spans="4:11" ht="14.25">
      <c r="D6" s="1">
        <v>95</v>
      </c>
      <c r="F6">
        <v>10</v>
      </c>
      <c r="G6">
        <v>9</v>
      </c>
      <c r="H6">
        <v>10</v>
      </c>
      <c r="I6">
        <v>10</v>
      </c>
      <c r="J6">
        <v>9</v>
      </c>
      <c r="K6">
        <v>10</v>
      </c>
    </row>
    <row r="7" spans="4:11" ht="14.25">
      <c r="D7" s="1">
        <v>97</v>
      </c>
      <c r="F7">
        <v>10</v>
      </c>
      <c r="G7">
        <v>10</v>
      </c>
      <c r="H7">
        <v>10</v>
      </c>
      <c r="I7">
        <v>10</v>
      </c>
      <c r="J7">
        <v>10</v>
      </c>
      <c r="K7">
        <v>8</v>
      </c>
    </row>
    <row r="8" spans="4:11" ht="14.25">
      <c r="D8" s="1">
        <v>96</v>
      </c>
      <c r="F8">
        <v>10</v>
      </c>
      <c r="G8">
        <v>10</v>
      </c>
      <c r="H8">
        <v>9</v>
      </c>
      <c r="I8">
        <v>10</v>
      </c>
      <c r="J8">
        <v>10</v>
      </c>
      <c r="K8">
        <v>9</v>
      </c>
    </row>
    <row r="9" spans="4:11" ht="14.25">
      <c r="D9" s="1">
        <v>94</v>
      </c>
      <c r="F9">
        <v>10</v>
      </c>
      <c r="G9">
        <v>10</v>
      </c>
      <c r="H9">
        <v>10</v>
      </c>
      <c r="I9">
        <v>9</v>
      </c>
      <c r="J9">
        <v>9</v>
      </c>
      <c r="K9">
        <v>10</v>
      </c>
    </row>
    <row r="10" spans="4:11" ht="14.25">
      <c r="D10" s="1">
        <v>93</v>
      </c>
      <c r="F10">
        <v>10</v>
      </c>
      <c r="G10">
        <v>9</v>
      </c>
      <c r="H10">
        <v>8</v>
      </c>
      <c r="I10">
        <v>9</v>
      </c>
      <c r="J10">
        <v>10</v>
      </c>
      <c r="K10">
        <v>10</v>
      </c>
    </row>
    <row r="11" spans="4:11" ht="14.25">
      <c r="D11" s="1">
        <v>92</v>
      </c>
      <c r="F11">
        <v>10</v>
      </c>
      <c r="G11">
        <v>9</v>
      </c>
      <c r="H11">
        <v>8</v>
      </c>
      <c r="I11">
        <v>10</v>
      </c>
      <c r="J11">
        <v>9</v>
      </c>
      <c r="K11">
        <v>8</v>
      </c>
    </row>
    <row r="12" spans="4:11" ht="14.25">
      <c r="D12" s="1">
        <v>92</v>
      </c>
      <c r="F12">
        <v>10</v>
      </c>
      <c r="G12">
        <v>9</v>
      </c>
      <c r="H12">
        <v>8</v>
      </c>
      <c r="I12">
        <v>10</v>
      </c>
      <c r="J12">
        <v>9</v>
      </c>
      <c r="K12">
        <v>8</v>
      </c>
    </row>
    <row r="13" spans="4:11" ht="14.25">
      <c r="D13" s="1">
        <v>94</v>
      </c>
      <c r="F13">
        <v>10</v>
      </c>
      <c r="G13">
        <v>8</v>
      </c>
      <c r="H13">
        <v>9</v>
      </c>
      <c r="I13">
        <v>10</v>
      </c>
      <c r="J13">
        <v>10</v>
      </c>
      <c r="K13">
        <v>9</v>
      </c>
    </row>
    <row r="14" spans="4:11" ht="14.25">
      <c r="D14" s="1">
        <v>90</v>
      </c>
      <c r="F14">
        <v>10</v>
      </c>
      <c r="G14">
        <v>9</v>
      </c>
      <c r="H14">
        <v>9</v>
      </c>
      <c r="I14">
        <v>8</v>
      </c>
      <c r="J14">
        <v>9</v>
      </c>
      <c r="K14">
        <v>8</v>
      </c>
    </row>
    <row r="15" spans="4:11" ht="14.25">
      <c r="D15" s="1">
        <v>80</v>
      </c>
      <c r="F15">
        <v>7</v>
      </c>
      <c r="G15">
        <v>7</v>
      </c>
      <c r="H15">
        <v>8</v>
      </c>
      <c r="I15">
        <v>8</v>
      </c>
      <c r="J15">
        <v>8</v>
      </c>
      <c r="K15">
        <v>9</v>
      </c>
    </row>
    <row r="16" spans="4:11" ht="14.25">
      <c r="D16" s="1">
        <v>88</v>
      </c>
      <c r="F16">
        <v>10</v>
      </c>
      <c r="G16">
        <v>9</v>
      </c>
      <c r="H16">
        <v>8</v>
      </c>
      <c r="I16">
        <v>9</v>
      </c>
      <c r="J16">
        <v>8</v>
      </c>
      <c r="K16">
        <v>9</v>
      </c>
    </row>
    <row r="17" spans="4:11" ht="14.25">
      <c r="D17" s="1">
        <v>98</v>
      </c>
      <c r="F17">
        <v>10</v>
      </c>
      <c r="G17">
        <v>9</v>
      </c>
      <c r="H17">
        <v>10</v>
      </c>
      <c r="I17">
        <v>10</v>
      </c>
      <c r="J17">
        <v>9</v>
      </c>
      <c r="K17">
        <v>10</v>
      </c>
    </row>
    <row r="18" spans="4:11" ht="14.25">
      <c r="D18" s="1">
        <v>95</v>
      </c>
      <c r="F18">
        <v>9</v>
      </c>
      <c r="G18">
        <v>10</v>
      </c>
      <c r="H18">
        <v>10</v>
      </c>
      <c r="I18">
        <v>10</v>
      </c>
      <c r="J18">
        <v>9</v>
      </c>
      <c r="K18">
        <v>10</v>
      </c>
    </row>
    <row r="19" spans="4:11" ht="14.25">
      <c r="D19" s="1">
        <v>93</v>
      </c>
      <c r="F19">
        <v>8</v>
      </c>
      <c r="G19">
        <v>10</v>
      </c>
      <c r="H19">
        <v>10</v>
      </c>
      <c r="I19">
        <v>8</v>
      </c>
      <c r="J19">
        <v>9</v>
      </c>
      <c r="K19">
        <v>10</v>
      </c>
    </row>
    <row r="20" spans="4:11" ht="14.25">
      <c r="D20" s="1">
        <v>91</v>
      </c>
      <c r="F20">
        <v>9</v>
      </c>
      <c r="G20">
        <v>10</v>
      </c>
      <c r="H20">
        <v>9</v>
      </c>
      <c r="I20">
        <v>9</v>
      </c>
      <c r="J20">
        <v>10</v>
      </c>
      <c r="K20">
        <v>9</v>
      </c>
    </row>
    <row r="21" spans="4:11" ht="14.25">
      <c r="D21" s="1">
        <v>93</v>
      </c>
      <c r="F21">
        <v>10</v>
      </c>
      <c r="G21">
        <v>9</v>
      </c>
      <c r="H21">
        <v>10</v>
      </c>
      <c r="I21">
        <v>10</v>
      </c>
      <c r="J21">
        <v>10</v>
      </c>
      <c r="K21">
        <v>9</v>
      </c>
    </row>
    <row r="22" spans="4:11" ht="14.25">
      <c r="D22" s="1">
        <v>100</v>
      </c>
      <c r="F22">
        <v>10</v>
      </c>
      <c r="G22">
        <v>10</v>
      </c>
      <c r="H22">
        <v>10</v>
      </c>
      <c r="I22">
        <v>10</v>
      </c>
      <c r="J22">
        <v>10</v>
      </c>
      <c r="K22">
        <v>10</v>
      </c>
    </row>
    <row r="23" spans="4:11" ht="14.25">
      <c r="D23" s="1">
        <v>99</v>
      </c>
      <c r="F23">
        <v>10</v>
      </c>
      <c r="G23">
        <v>10</v>
      </c>
      <c r="H23">
        <v>10</v>
      </c>
      <c r="I23">
        <v>9</v>
      </c>
      <c r="J23">
        <v>10</v>
      </c>
      <c r="K23">
        <v>10</v>
      </c>
    </row>
    <row r="24" spans="4:11" ht="14.25">
      <c r="D24" s="1">
        <v>100</v>
      </c>
      <c r="F24">
        <v>10</v>
      </c>
      <c r="G24">
        <v>10</v>
      </c>
      <c r="H24">
        <v>10</v>
      </c>
      <c r="I24">
        <v>10</v>
      </c>
      <c r="J24">
        <v>10</v>
      </c>
      <c r="K24">
        <v>10</v>
      </c>
    </row>
    <row r="25" spans="4:11" ht="14.25">
      <c r="D25" s="1">
        <v>100</v>
      </c>
      <c r="F25">
        <v>10</v>
      </c>
      <c r="G25">
        <v>10</v>
      </c>
      <c r="H25">
        <v>10</v>
      </c>
      <c r="I25">
        <v>10</v>
      </c>
      <c r="J25">
        <v>10</v>
      </c>
      <c r="K25">
        <v>10</v>
      </c>
    </row>
    <row r="26" spans="4:11" ht="14.25">
      <c r="D26" s="1">
        <v>100</v>
      </c>
      <c r="F26">
        <v>10</v>
      </c>
      <c r="G26">
        <v>10</v>
      </c>
      <c r="H26">
        <v>10</v>
      </c>
      <c r="I26">
        <v>10</v>
      </c>
      <c r="J26">
        <v>10</v>
      </c>
      <c r="K26">
        <v>10</v>
      </c>
    </row>
    <row r="27" spans="4:11" ht="14.25">
      <c r="D27" s="1">
        <v>100</v>
      </c>
      <c r="F27">
        <v>10</v>
      </c>
      <c r="G27">
        <v>10</v>
      </c>
      <c r="H27">
        <v>10</v>
      </c>
      <c r="I27">
        <v>10</v>
      </c>
      <c r="J27">
        <v>10</v>
      </c>
      <c r="K27">
        <v>10</v>
      </c>
    </row>
    <row r="28" spans="4:11" ht="14.25">
      <c r="D28" s="1">
        <v>100</v>
      </c>
      <c r="F28">
        <v>10</v>
      </c>
      <c r="G28">
        <v>10</v>
      </c>
      <c r="H28">
        <v>10</v>
      </c>
      <c r="I28">
        <v>10</v>
      </c>
      <c r="J28">
        <v>10</v>
      </c>
      <c r="K28">
        <v>10</v>
      </c>
    </row>
    <row r="29" spans="4:11" ht="14.25">
      <c r="D29" s="1">
        <v>100</v>
      </c>
      <c r="F29">
        <v>10</v>
      </c>
      <c r="G29">
        <v>10</v>
      </c>
      <c r="H29">
        <v>10</v>
      </c>
      <c r="I29">
        <v>10</v>
      </c>
      <c r="J29">
        <v>10</v>
      </c>
      <c r="K29">
        <v>10</v>
      </c>
    </row>
    <row r="30" spans="4:11" ht="14.25">
      <c r="D30" s="1">
        <v>100</v>
      </c>
      <c r="F30">
        <v>10</v>
      </c>
      <c r="G30">
        <v>10</v>
      </c>
      <c r="H30">
        <v>10</v>
      </c>
      <c r="I30">
        <v>10</v>
      </c>
      <c r="J30">
        <v>10</v>
      </c>
      <c r="K30">
        <v>10</v>
      </c>
    </row>
    <row r="31" spans="4:11" ht="14.25">
      <c r="D31" s="1">
        <v>100</v>
      </c>
      <c r="F31">
        <v>10</v>
      </c>
      <c r="G31">
        <v>10</v>
      </c>
      <c r="H31">
        <v>10</v>
      </c>
      <c r="I31">
        <v>10</v>
      </c>
      <c r="J31">
        <v>10</v>
      </c>
      <c r="K31">
        <v>10</v>
      </c>
    </row>
    <row r="32" spans="4:11" ht="14.25">
      <c r="D32" s="1">
        <v>100</v>
      </c>
      <c r="F32">
        <v>10</v>
      </c>
      <c r="G32">
        <v>10</v>
      </c>
      <c r="H32">
        <v>10</v>
      </c>
      <c r="I32">
        <v>10</v>
      </c>
      <c r="J32">
        <v>10</v>
      </c>
      <c r="K32">
        <v>10</v>
      </c>
    </row>
    <row r="33" spans="4:11" ht="14.25">
      <c r="D33" s="1">
        <v>100</v>
      </c>
      <c r="F33">
        <v>10</v>
      </c>
      <c r="G33">
        <v>10</v>
      </c>
      <c r="H33">
        <v>10</v>
      </c>
      <c r="I33">
        <v>10</v>
      </c>
      <c r="J33">
        <v>10</v>
      </c>
      <c r="K33">
        <v>10</v>
      </c>
    </row>
    <row r="34" spans="4:11" ht="14.25">
      <c r="D34" s="1">
        <v>100</v>
      </c>
      <c r="F34">
        <v>10</v>
      </c>
      <c r="G34">
        <v>10</v>
      </c>
      <c r="H34">
        <v>10</v>
      </c>
      <c r="I34">
        <v>10</v>
      </c>
      <c r="J34">
        <v>10</v>
      </c>
      <c r="K34">
        <v>10</v>
      </c>
    </row>
    <row r="35" spans="4:11" ht="14.25">
      <c r="D35" s="1">
        <v>100</v>
      </c>
      <c r="F35">
        <v>10</v>
      </c>
      <c r="G35">
        <v>10</v>
      </c>
      <c r="H35">
        <v>10</v>
      </c>
      <c r="I35">
        <v>10</v>
      </c>
      <c r="J35">
        <v>10</v>
      </c>
      <c r="K35">
        <v>10</v>
      </c>
    </row>
    <row r="36" spans="4:11" ht="14.25">
      <c r="D36" s="1">
        <v>100</v>
      </c>
      <c r="F36">
        <v>10</v>
      </c>
      <c r="G36">
        <v>10</v>
      </c>
      <c r="H36">
        <v>10</v>
      </c>
      <c r="I36">
        <v>10</v>
      </c>
      <c r="J36">
        <v>10</v>
      </c>
      <c r="K36">
        <v>10</v>
      </c>
    </row>
    <row r="37" spans="4:11" ht="14.25">
      <c r="D37" s="1">
        <v>100</v>
      </c>
      <c r="F37">
        <v>10</v>
      </c>
      <c r="G37">
        <v>10</v>
      </c>
      <c r="H37">
        <v>10</v>
      </c>
      <c r="I37">
        <v>10</v>
      </c>
      <c r="J37">
        <v>10</v>
      </c>
      <c r="K37">
        <v>10</v>
      </c>
    </row>
    <row r="38" spans="4:11" ht="14.25">
      <c r="D38" s="1">
        <v>100</v>
      </c>
      <c r="F38">
        <v>10</v>
      </c>
      <c r="G38">
        <v>10</v>
      </c>
      <c r="H38">
        <v>10</v>
      </c>
      <c r="I38">
        <v>10</v>
      </c>
      <c r="J38">
        <v>10</v>
      </c>
      <c r="K38">
        <v>10</v>
      </c>
    </row>
    <row r="39" spans="4:11" ht="14.25">
      <c r="D39" s="1">
        <v>95</v>
      </c>
      <c r="F39">
        <v>9</v>
      </c>
      <c r="G39">
        <v>8</v>
      </c>
      <c r="H39">
        <v>9</v>
      </c>
      <c r="I39">
        <v>10</v>
      </c>
      <c r="J39">
        <v>10</v>
      </c>
      <c r="K39">
        <v>10</v>
      </c>
    </row>
    <row r="40" spans="4:11" ht="14.25">
      <c r="D40" s="1">
        <v>0.1</v>
      </c>
      <c r="F40">
        <v>10</v>
      </c>
      <c r="G40">
        <v>10</v>
      </c>
      <c r="H40">
        <v>10</v>
      </c>
      <c r="I40">
        <v>10</v>
      </c>
      <c r="J40">
        <v>10</v>
      </c>
      <c r="K40">
        <v>10</v>
      </c>
    </row>
    <row r="41" spans="4:11" ht="14.25">
      <c r="D41" s="1">
        <v>94</v>
      </c>
      <c r="F41">
        <v>9</v>
      </c>
      <c r="G41">
        <v>10</v>
      </c>
      <c r="H41">
        <v>10</v>
      </c>
      <c r="I41">
        <v>8</v>
      </c>
      <c r="J41">
        <v>10</v>
      </c>
      <c r="K41">
        <v>10</v>
      </c>
    </row>
    <row r="42" spans="4:11" ht="14.25">
      <c r="D42" s="1">
        <v>93</v>
      </c>
      <c r="F42">
        <v>8</v>
      </c>
      <c r="G42">
        <v>9</v>
      </c>
      <c r="H42">
        <v>10</v>
      </c>
      <c r="I42">
        <v>9</v>
      </c>
      <c r="J42">
        <v>10</v>
      </c>
      <c r="K42">
        <v>8</v>
      </c>
    </row>
    <row r="43" spans="4:11" ht="14.25">
      <c r="D43" s="1">
        <v>93</v>
      </c>
      <c r="F43">
        <v>10</v>
      </c>
      <c r="G43">
        <v>10</v>
      </c>
      <c r="H43">
        <v>10</v>
      </c>
      <c r="I43">
        <v>9</v>
      </c>
      <c r="J43">
        <v>9</v>
      </c>
      <c r="K43">
        <v>8</v>
      </c>
    </row>
    <row r="44" spans="4:11" ht="14.25">
      <c r="D44" s="1">
        <v>100</v>
      </c>
      <c r="F44">
        <v>10</v>
      </c>
      <c r="G44">
        <v>10</v>
      </c>
      <c r="H44">
        <v>10</v>
      </c>
      <c r="I44">
        <v>10</v>
      </c>
      <c r="J44">
        <v>10</v>
      </c>
      <c r="K44">
        <v>10</v>
      </c>
    </row>
    <row r="45" spans="4:11" ht="14.25">
      <c r="D45" s="1">
        <v>94</v>
      </c>
      <c r="F45">
        <v>7</v>
      </c>
      <c r="G45">
        <v>10</v>
      </c>
      <c r="H45">
        <v>10</v>
      </c>
      <c r="I45">
        <v>10</v>
      </c>
      <c r="J45">
        <v>10</v>
      </c>
      <c r="K45">
        <v>10</v>
      </c>
    </row>
    <row r="46" spans="4:11" ht="14.25">
      <c r="D46" s="1">
        <v>98</v>
      </c>
      <c r="F46">
        <v>10</v>
      </c>
      <c r="G46">
        <v>10</v>
      </c>
      <c r="H46">
        <v>10</v>
      </c>
      <c r="I46">
        <v>9</v>
      </c>
      <c r="J46">
        <v>10</v>
      </c>
      <c r="K46">
        <v>10</v>
      </c>
    </row>
    <row r="47" spans="4:11" ht="14.25">
      <c r="D47" s="1">
        <v>90</v>
      </c>
      <c r="F47">
        <v>10</v>
      </c>
      <c r="G47">
        <v>9</v>
      </c>
      <c r="H47">
        <v>8</v>
      </c>
      <c r="I47">
        <v>8</v>
      </c>
      <c r="J47">
        <v>9</v>
      </c>
      <c r="K47">
        <v>9</v>
      </c>
    </row>
    <row r="48" spans="4:11" ht="14.25">
      <c r="D48" s="1">
        <v>90</v>
      </c>
      <c r="F48">
        <v>10</v>
      </c>
      <c r="G48">
        <v>10</v>
      </c>
      <c r="H48">
        <v>9</v>
      </c>
      <c r="I48">
        <v>9</v>
      </c>
      <c r="J48">
        <v>8</v>
      </c>
      <c r="K48">
        <v>8</v>
      </c>
    </row>
    <row r="49" spans="4:11" ht="14.25">
      <c r="D49" s="1">
        <v>96</v>
      </c>
      <c r="F49">
        <v>10</v>
      </c>
      <c r="G49">
        <v>8</v>
      </c>
      <c r="H49">
        <v>9</v>
      </c>
      <c r="I49">
        <v>10</v>
      </c>
      <c r="J49">
        <v>10</v>
      </c>
      <c r="K49">
        <v>9</v>
      </c>
    </row>
    <row r="50" spans="4:11" ht="14.25">
      <c r="D50" s="1">
        <v>86</v>
      </c>
      <c r="F50">
        <v>8</v>
      </c>
      <c r="G50">
        <v>10</v>
      </c>
      <c r="H50">
        <v>9</v>
      </c>
      <c r="I50">
        <v>8</v>
      </c>
      <c r="J50">
        <v>10</v>
      </c>
      <c r="K50">
        <v>7</v>
      </c>
    </row>
    <row r="51" spans="4:11" ht="14.25">
      <c r="D51" s="1">
        <v>93</v>
      </c>
      <c r="F51">
        <v>10</v>
      </c>
      <c r="G51">
        <v>9</v>
      </c>
      <c r="H51">
        <v>9</v>
      </c>
      <c r="I51">
        <v>9</v>
      </c>
      <c r="J51">
        <v>9</v>
      </c>
      <c r="K51">
        <v>9</v>
      </c>
    </row>
    <row r="52" spans="4:11" ht="14.25">
      <c r="D52" s="1">
        <v>88</v>
      </c>
      <c r="F52">
        <v>8</v>
      </c>
      <c r="G52">
        <v>9</v>
      </c>
      <c r="H52">
        <v>10</v>
      </c>
      <c r="I52">
        <v>9</v>
      </c>
      <c r="J52">
        <v>8</v>
      </c>
      <c r="K52">
        <v>10</v>
      </c>
    </row>
    <row r="53" spans="4:11" ht="14.25">
      <c r="D53" s="1">
        <v>93</v>
      </c>
      <c r="F53">
        <v>10</v>
      </c>
      <c r="G53">
        <v>9</v>
      </c>
      <c r="H53">
        <v>9</v>
      </c>
      <c r="I53">
        <v>9</v>
      </c>
      <c r="J53">
        <v>10</v>
      </c>
      <c r="K53">
        <v>8</v>
      </c>
    </row>
    <row r="54" spans="4:11" ht="14.25">
      <c r="D54" s="1">
        <v>97</v>
      </c>
      <c r="F54">
        <v>10</v>
      </c>
      <c r="G54">
        <v>10</v>
      </c>
      <c r="H54">
        <v>9</v>
      </c>
      <c r="I54">
        <v>10</v>
      </c>
      <c r="J54">
        <v>10</v>
      </c>
      <c r="K54">
        <v>10</v>
      </c>
    </row>
    <row r="55" spans="4:11" ht="14.25">
      <c r="D55" s="1">
        <v>83</v>
      </c>
      <c r="F55">
        <v>7</v>
      </c>
      <c r="G55">
        <v>8</v>
      </c>
      <c r="H55">
        <v>7</v>
      </c>
      <c r="I55">
        <v>10</v>
      </c>
      <c r="J55">
        <v>9</v>
      </c>
      <c r="K55">
        <v>8</v>
      </c>
    </row>
    <row r="56" spans="4:11" ht="14.25">
      <c r="D56" s="1">
        <v>88</v>
      </c>
      <c r="F56">
        <v>8</v>
      </c>
      <c r="G56">
        <v>10</v>
      </c>
      <c r="H56">
        <v>7</v>
      </c>
      <c r="I56">
        <v>10</v>
      </c>
      <c r="J56">
        <v>8</v>
      </c>
      <c r="K56">
        <v>9</v>
      </c>
    </row>
    <row r="57" spans="4:11" ht="14.25">
      <c r="D57" s="1">
        <v>94</v>
      </c>
      <c r="F57">
        <v>10</v>
      </c>
      <c r="G57">
        <v>10</v>
      </c>
      <c r="H57">
        <v>9</v>
      </c>
      <c r="I57">
        <v>8</v>
      </c>
      <c r="J57">
        <v>10</v>
      </c>
      <c r="K57">
        <v>10</v>
      </c>
    </row>
    <row r="58" spans="4:11" ht="14.25">
      <c r="D58" s="1">
        <v>91</v>
      </c>
      <c r="F58">
        <v>8</v>
      </c>
      <c r="G58">
        <v>9</v>
      </c>
      <c r="H58">
        <v>8</v>
      </c>
      <c r="I58">
        <v>10</v>
      </c>
      <c r="J58">
        <v>9</v>
      </c>
      <c r="K58">
        <v>9</v>
      </c>
    </row>
    <row r="59" spans="4:11" ht="14.25">
      <c r="D59" s="1">
        <v>96</v>
      </c>
      <c r="F59">
        <v>10</v>
      </c>
      <c r="G59">
        <v>10</v>
      </c>
      <c r="H59">
        <v>10</v>
      </c>
      <c r="I59">
        <v>9</v>
      </c>
      <c r="J59">
        <v>10</v>
      </c>
      <c r="K59">
        <v>10</v>
      </c>
    </row>
    <row r="60" spans="4:11" ht="14.25">
      <c r="D60" s="1">
        <v>94</v>
      </c>
      <c r="F60">
        <v>10</v>
      </c>
      <c r="G60">
        <v>10</v>
      </c>
      <c r="H60">
        <v>10</v>
      </c>
      <c r="I60">
        <v>10</v>
      </c>
      <c r="J60">
        <v>9</v>
      </c>
      <c r="K60">
        <v>8</v>
      </c>
    </row>
    <row r="61" spans="4:11" ht="14.25">
      <c r="D61" s="1">
        <v>97</v>
      </c>
      <c r="F61">
        <v>10</v>
      </c>
      <c r="G61">
        <v>10</v>
      </c>
      <c r="H61">
        <v>10</v>
      </c>
      <c r="I61">
        <v>10</v>
      </c>
      <c r="J61">
        <v>10</v>
      </c>
      <c r="K61">
        <v>10</v>
      </c>
    </row>
    <row r="62" spans="4:11" ht="14.25">
      <c r="D62" s="1">
        <v>94</v>
      </c>
      <c r="F62">
        <v>9</v>
      </c>
      <c r="G62">
        <v>10</v>
      </c>
      <c r="H62">
        <v>10</v>
      </c>
      <c r="I62">
        <v>10</v>
      </c>
      <c r="J62">
        <v>8</v>
      </c>
      <c r="K62">
        <v>9</v>
      </c>
    </row>
    <row r="63" spans="4:11" ht="14.25">
      <c r="D63" s="1">
        <v>96</v>
      </c>
      <c r="F63">
        <v>10</v>
      </c>
      <c r="G63">
        <v>10</v>
      </c>
      <c r="H63">
        <v>9</v>
      </c>
      <c r="I63">
        <v>8</v>
      </c>
      <c r="J63">
        <v>9</v>
      </c>
      <c r="K63">
        <v>10</v>
      </c>
    </row>
    <row r="64" spans="4:11" ht="14.25">
      <c r="D64" s="1">
        <v>95</v>
      </c>
      <c r="F64">
        <v>9</v>
      </c>
      <c r="G64">
        <v>8</v>
      </c>
      <c r="H64">
        <v>10</v>
      </c>
      <c r="I64">
        <v>9</v>
      </c>
      <c r="J64">
        <v>10</v>
      </c>
      <c r="K64">
        <v>10</v>
      </c>
    </row>
    <row r="65" spans="4:11" ht="14.25">
      <c r="D65" s="1">
        <v>94</v>
      </c>
      <c r="F65">
        <v>9</v>
      </c>
      <c r="G65">
        <v>10</v>
      </c>
      <c r="H65">
        <v>8</v>
      </c>
      <c r="I65">
        <v>8</v>
      </c>
      <c r="J65">
        <v>10</v>
      </c>
      <c r="K65">
        <v>9</v>
      </c>
    </row>
    <row r="66" spans="4:11" ht="14.25">
      <c r="D66" s="1">
        <v>96</v>
      </c>
      <c r="F66">
        <v>8</v>
      </c>
      <c r="G66">
        <v>9</v>
      </c>
      <c r="H66">
        <v>10</v>
      </c>
      <c r="I66">
        <v>10</v>
      </c>
      <c r="J66">
        <v>9</v>
      </c>
      <c r="K66">
        <v>10</v>
      </c>
    </row>
    <row r="67" spans="4:11" ht="14.25">
      <c r="D67" s="1">
        <v>91</v>
      </c>
      <c r="F67">
        <v>10</v>
      </c>
      <c r="G67">
        <v>7</v>
      </c>
      <c r="H67">
        <v>10</v>
      </c>
      <c r="I67">
        <v>9</v>
      </c>
      <c r="J67">
        <v>10</v>
      </c>
      <c r="K67">
        <v>8</v>
      </c>
    </row>
    <row r="68" spans="4:11" ht="14.25">
      <c r="D68" s="1">
        <v>89</v>
      </c>
      <c r="F68">
        <v>8</v>
      </c>
      <c r="G68">
        <v>10</v>
      </c>
      <c r="H68">
        <v>9</v>
      </c>
      <c r="I68">
        <v>9</v>
      </c>
      <c r="J68">
        <v>10</v>
      </c>
      <c r="K68">
        <v>7</v>
      </c>
    </row>
    <row r="69" spans="4:11" ht="14.25">
      <c r="D69" s="1">
        <v>85</v>
      </c>
      <c r="F69">
        <v>8</v>
      </c>
      <c r="G69">
        <v>9</v>
      </c>
      <c r="H69">
        <v>8</v>
      </c>
      <c r="I69">
        <v>7</v>
      </c>
      <c r="J69">
        <v>10</v>
      </c>
      <c r="K69">
        <v>9</v>
      </c>
    </row>
    <row r="70" spans="4:11" ht="14.25">
      <c r="D70" s="1">
        <v>85</v>
      </c>
      <c r="F70">
        <v>10</v>
      </c>
      <c r="G70">
        <v>9</v>
      </c>
      <c r="H70">
        <v>10</v>
      </c>
      <c r="I70">
        <v>8</v>
      </c>
      <c r="J70">
        <v>9</v>
      </c>
      <c r="K70">
        <v>7</v>
      </c>
    </row>
    <row r="71" spans="4:11" ht="14.25">
      <c r="D71" s="1">
        <v>87</v>
      </c>
      <c r="F71">
        <v>7</v>
      </c>
      <c r="G71">
        <v>8</v>
      </c>
      <c r="H71">
        <v>10</v>
      </c>
      <c r="I71">
        <v>10</v>
      </c>
      <c r="J71">
        <v>9</v>
      </c>
      <c r="K71">
        <v>8</v>
      </c>
    </row>
    <row r="72" spans="4:11" ht="14.25">
      <c r="D72" s="1">
        <v>84</v>
      </c>
      <c r="F72">
        <v>8</v>
      </c>
      <c r="G72">
        <v>9</v>
      </c>
      <c r="H72">
        <v>7</v>
      </c>
      <c r="I72">
        <v>8</v>
      </c>
      <c r="J72">
        <v>8</v>
      </c>
      <c r="K72">
        <v>9</v>
      </c>
    </row>
    <row r="73" spans="4:11" ht="14.25">
      <c r="D73" s="1">
        <v>85</v>
      </c>
      <c r="F73">
        <v>9</v>
      </c>
      <c r="G73">
        <v>8</v>
      </c>
      <c r="H73">
        <v>8</v>
      </c>
      <c r="I73">
        <v>9</v>
      </c>
      <c r="J73">
        <v>8</v>
      </c>
      <c r="K73">
        <v>9</v>
      </c>
    </row>
    <row r="74" spans="4:11" ht="14.25">
      <c r="D74" s="1">
        <v>88</v>
      </c>
      <c r="F74">
        <v>8</v>
      </c>
      <c r="G74">
        <v>8</v>
      </c>
      <c r="H74">
        <v>9</v>
      </c>
      <c r="I74">
        <v>9</v>
      </c>
      <c r="J74">
        <v>9</v>
      </c>
      <c r="K74">
        <v>9</v>
      </c>
    </row>
    <row r="75" spans="4:11" ht="14.25">
      <c r="D75" s="1">
        <v>80</v>
      </c>
      <c r="F75">
        <v>7</v>
      </c>
      <c r="G75">
        <v>8</v>
      </c>
      <c r="H75">
        <v>7</v>
      </c>
      <c r="I75">
        <v>7</v>
      </c>
      <c r="J75">
        <v>8</v>
      </c>
      <c r="K75">
        <v>9</v>
      </c>
    </row>
    <row r="76" spans="4:11" ht="14.25">
      <c r="D76" s="1">
        <v>86</v>
      </c>
      <c r="F76">
        <v>7</v>
      </c>
      <c r="G76">
        <v>8</v>
      </c>
      <c r="H76">
        <v>7</v>
      </c>
      <c r="I76">
        <v>9</v>
      </c>
      <c r="J76">
        <v>9</v>
      </c>
      <c r="K76">
        <v>9</v>
      </c>
    </row>
    <row r="77" spans="4:11" ht="14.25">
      <c r="D77" s="1">
        <v>98</v>
      </c>
      <c r="F77">
        <v>10</v>
      </c>
      <c r="G77">
        <v>10</v>
      </c>
      <c r="H77">
        <v>9</v>
      </c>
      <c r="I77">
        <v>10</v>
      </c>
      <c r="J77">
        <v>9</v>
      </c>
      <c r="K77">
        <v>10</v>
      </c>
    </row>
    <row r="78" spans="4:11" ht="14.25">
      <c r="D78" s="1">
        <v>98</v>
      </c>
      <c r="F78">
        <v>10</v>
      </c>
      <c r="G78">
        <v>10</v>
      </c>
      <c r="H78">
        <v>10</v>
      </c>
      <c r="I78">
        <v>9</v>
      </c>
      <c r="J78">
        <v>10</v>
      </c>
      <c r="K78">
        <v>10</v>
      </c>
    </row>
    <row r="79" spans="4:11" ht="14.25">
      <c r="D79" s="1">
        <v>98</v>
      </c>
      <c r="F79">
        <v>10</v>
      </c>
      <c r="G79">
        <v>10</v>
      </c>
      <c r="H79">
        <v>10</v>
      </c>
      <c r="I79">
        <v>9</v>
      </c>
      <c r="J79">
        <v>10</v>
      </c>
      <c r="K79">
        <v>10</v>
      </c>
    </row>
    <row r="80" spans="4:11" ht="14.25">
      <c r="D80" s="1">
        <v>98</v>
      </c>
      <c r="F80">
        <v>10</v>
      </c>
      <c r="G80">
        <v>10</v>
      </c>
      <c r="H80">
        <v>10</v>
      </c>
      <c r="I80">
        <v>10</v>
      </c>
      <c r="J80">
        <v>10</v>
      </c>
      <c r="K80">
        <v>10</v>
      </c>
    </row>
    <row r="81" spans="4:11" ht="14.25">
      <c r="D81" s="1">
        <v>99</v>
      </c>
      <c r="F81">
        <v>10</v>
      </c>
      <c r="G81">
        <v>10</v>
      </c>
      <c r="H81">
        <v>10</v>
      </c>
      <c r="I81">
        <v>10</v>
      </c>
      <c r="J81">
        <v>10</v>
      </c>
      <c r="K81">
        <v>10</v>
      </c>
    </row>
    <row r="82" spans="4:11" ht="14.25">
      <c r="D82" s="1">
        <v>100</v>
      </c>
      <c r="F82">
        <v>10</v>
      </c>
      <c r="G82">
        <v>10</v>
      </c>
      <c r="H82">
        <v>10</v>
      </c>
      <c r="I82">
        <v>10</v>
      </c>
      <c r="J82">
        <v>10</v>
      </c>
      <c r="K82">
        <v>10</v>
      </c>
    </row>
    <row r="83" spans="4:11" ht="14.25">
      <c r="D83" s="1">
        <v>100</v>
      </c>
      <c r="F83">
        <v>10</v>
      </c>
      <c r="G83">
        <v>10</v>
      </c>
      <c r="H83">
        <v>10</v>
      </c>
      <c r="I83">
        <v>10</v>
      </c>
      <c r="J83">
        <v>10</v>
      </c>
      <c r="K83">
        <v>10</v>
      </c>
    </row>
    <row r="84" spans="4:11" ht="14.25">
      <c r="D84" s="1">
        <v>99</v>
      </c>
      <c r="F84">
        <v>10</v>
      </c>
      <c r="G84">
        <v>10</v>
      </c>
      <c r="H84">
        <v>10</v>
      </c>
      <c r="I84">
        <v>9</v>
      </c>
      <c r="J84">
        <v>10</v>
      </c>
      <c r="K84">
        <v>10</v>
      </c>
    </row>
    <row r="85" spans="4:11" ht="14.25">
      <c r="D85" s="1">
        <v>97</v>
      </c>
      <c r="F85">
        <v>10</v>
      </c>
      <c r="G85">
        <v>10</v>
      </c>
      <c r="H85">
        <v>10</v>
      </c>
      <c r="I85">
        <v>9</v>
      </c>
      <c r="J85">
        <v>10</v>
      </c>
      <c r="K85">
        <v>10</v>
      </c>
    </row>
    <row r="86" spans="4:11" ht="14.25">
      <c r="D86" s="1">
        <v>98</v>
      </c>
      <c r="F86">
        <v>10</v>
      </c>
      <c r="G86">
        <v>10</v>
      </c>
      <c r="H86">
        <v>10</v>
      </c>
      <c r="I86">
        <v>9</v>
      </c>
      <c r="J86">
        <v>10</v>
      </c>
      <c r="K86">
        <v>10</v>
      </c>
    </row>
    <row r="87" spans="4:11" ht="14.25">
      <c r="D87" s="1">
        <v>98</v>
      </c>
      <c r="F87">
        <v>10</v>
      </c>
      <c r="G87">
        <v>10</v>
      </c>
      <c r="H87">
        <v>10</v>
      </c>
      <c r="I87">
        <v>10</v>
      </c>
      <c r="J87">
        <v>10</v>
      </c>
      <c r="K87">
        <v>10</v>
      </c>
    </row>
    <row r="88" spans="4:11" ht="14.25">
      <c r="D88" s="1">
        <v>98</v>
      </c>
      <c r="F88">
        <v>10</v>
      </c>
      <c r="G88">
        <v>10</v>
      </c>
      <c r="H88">
        <v>10</v>
      </c>
      <c r="I88">
        <v>9</v>
      </c>
      <c r="J88">
        <v>10</v>
      </c>
      <c r="K88">
        <v>10</v>
      </c>
    </row>
    <row r="89" spans="4:11" ht="14.25">
      <c r="D89" s="1">
        <v>99</v>
      </c>
      <c r="F89">
        <v>10</v>
      </c>
      <c r="G89">
        <v>10</v>
      </c>
      <c r="H89">
        <v>10</v>
      </c>
      <c r="I89">
        <v>10</v>
      </c>
      <c r="J89">
        <v>10</v>
      </c>
      <c r="K89">
        <v>10</v>
      </c>
    </row>
    <row r="90" spans="4:11" ht="14.25">
      <c r="D90" s="1">
        <v>99</v>
      </c>
      <c r="F90">
        <v>10</v>
      </c>
      <c r="G90">
        <v>10</v>
      </c>
      <c r="H90">
        <v>10</v>
      </c>
      <c r="I90">
        <v>10</v>
      </c>
      <c r="J90">
        <v>10</v>
      </c>
      <c r="K90">
        <v>10</v>
      </c>
    </row>
    <row r="91" spans="4:11" ht="14.25">
      <c r="D91" s="1">
        <v>99</v>
      </c>
      <c r="F91">
        <v>10</v>
      </c>
      <c r="G91">
        <v>10</v>
      </c>
      <c r="H91">
        <v>10</v>
      </c>
      <c r="I91">
        <v>9</v>
      </c>
      <c r="J91">
        <v>10</v>
      </c>
      <c r="K91">
        <v>10</v>
      </c>
    </row>
    <row r="92" spans="4:11" ht="14.25">
      <c r="D92" s="1">
        <v>99</v>
      </c>
      <c r="F92">
        <v>10</v>
      </c>
      <c r="G92">
        <v>10</v>
      </c>
      <c r="H92">
        <v>10</v>
      </c>
      <c r="I92">
        <v>10</v>
      </c>
      <c r="J92">
        <v>10</v>
      </c>
      <c r="K92">
        <v>10</v>
      </c>
    </row>
    <row r="93" spans="4:11" ht="14.25">
      <c r="D93" s="1">
        <v>99</v>
      </c>
      <c r="F93">
        <v>10</v>
      </c>
      <c r="G93">
        <v>10</v>
      </c>
      <c r="H93">
        <v>10</v>
      </c>
      <c r="I93">
        <v>10</v>
      </c>
      <c r="J93">
        <v>10</v>
      </c>
      <c r="K93">
        <v>10</v>
      </c>
    </row>
    <row r="94" spans="4:11" ht="14.25">
      <c r="D94" s="1">
        <v>98</v>
      </c>
      <c r="F94">
        <v>10</v>
      </c>
      <c r="G94">
        <v>10</v>
      </c>
      <c r="H94">
        <v>10</v>
      </c>
      <c r="I94">
        <v>9</v>
      </c>
      <c r="J94">
        <v>10</v>
      </c>
      <c r="K94">
        <v>10</v>
      </c>
    </row>
    <row r="95" spans="4:11" ht="14.25">
      <c r="D95" s="1">
        <v>98</v>
      </c>
      <c r="F95">
        <v>10</v>
      </c>
      <c r="G95">
        <v>10</v>
      </c>
      <c r="H95">
        <v>10</v>
      </c>
      <c r="I95">
        <v>9</v>
      </c>
      <c r="J95">
        <v>10</v>
      </c>
      <c r="K95">
        <v>10</v>
      </c>
    </row>
    <row r="96" spans="4:11" ht="14.25">
      <c r="D96" s="1">
        <v>97</v>
      </c>
      <c r="F96">
        <v>10</v>
      </c>
      <c r="G96">
        <v>10</v>
      </c>
      <c r="H96">
        <v>10</v>
      </c>
      <c r="I96">
        <v>9</v>
      </c>
      <c r="J96">
        <v>10</v>
      </c>
      <c r="K96">
        <v>10</v>
      </c>
    </row>
    <row r="97" spans="4:11" ht="14.25">
      <c r="D97" s="1">
        <v>98</v>
      </c>
      <c r="F97">
        <v>10</v>
      </c>
      <c r="G97">
        <v>10</v>
      </c>
      <c r="H97">
        <v>10</v>
      </c>
      <c r="I97">
        <v>9</v>
      </c>
      <c r="J97">
        <v>10</v>
      </c>
      <c r="K97">
        <v>10</v>
      </c>
    </row>
    <row r="98" spans="4:11" ht="14.25">
      <c r="D98" s="1">
        <f>SUM(D2:D97)/96</f>
        <v>93.62604166666667</v>
      </c>
      <c r="F98">
        <f aca="true" t="shared" si="0" ref="F98:K98">SUM(F2:F97)</f>
        <v>908</v>
      </c>
      <c r="G98">
        <f t="shared" si="0"/>
        <v>913</v>
      </c>
      <c r="H98">
        <f t="shared" si="0"/>
        <v>906</v>
      </c>
      <c r="I98">
        <f t="shared" si="0"/>
        <v>898</v>
      </c>
      <c r="J98">
        <f t="shared" si="0"/>
        <v>918</v>
      </c>
      <c r="K98">
        <f t="shared" si="0"/>
        <v>905</v>
      </c>
    </row>
    <row r="99" spans="6:11" ht="14.25">
      <c r="F99">
        <v>96</v>
      </c>
      <c r="G99">
        <v>96</v>
      </c>
      <c r="H99">
        <v>96</v>
      </c>
      <c r="I99">
        <v>96</v>
      </c>
      <c r="J99">
        <v>96</v>
      </c>
      <c r="K99">
        <v>96</v>
      </c>
    </row>
    <row r="100" spans="6:11" ht="14.25">
      <c r="F100" s="2">
        <f aca="true" t="shared" si="1" ref="F100:K100">F98/F99</f>
        <v>9.458333333333334</v>
      </c>
      <c r="G100" s="2">
        <f t="shared" si="1"/>
        <v>9.510416666666666</v>
      </c>
      <c r="H100" s="2">
        <f t="shared" si="1"/>
        <v>9.4375</v>
      </c>
      <c r="I100" s="2">
        <f t="shared" si="1"/>
        <v>9.354166666666666</v>
      </c>
      <c r="J100" s="2">
        <f t="shared" si="1"/>
        <v>9.5625</v>
      </c>
      <c r="K100" s="2">
        <f t="shared" si="1"/>
        <v>9.427083333333334</v>
      </c>
    </row>
    <row r="101" spans="6:11" ht="14.25">
      <c r="F101">
        <v>9.5</v>
      </c>
      <c r="G101">
        <v>9.5</v>
      </c>
      <c r="H101">
        <v>9.5</v>
      </c>
      <c r="I101">
        <v>9.5</v>
      </c>
      <c r="J101">
        <v>9.5</v>
      </c>
      <c r="K101">
        <v>9.5</v>
      </c>
    </row>
    <row r="102" spans="6:11" ht="14.25">
      <c r="F102">
        <f aca="true" t="shared" si="2" ref="F102:K102">F100/F101*10</f>
        <v>9.956140350877194</v>
      </c>
      <c r="G102">
        <f t="shared" si="2"/>
        <v>10.010964912280702</v>
      </c>
      <c r="H102">
        <f t="shared" si="2"/>
        <v>9.93421052631579</v>
      </c>
      <c r="I102">
        <f t="shared" si="2"/>
        <v>9.846491228070175</v>
      </c>
      <c r="J102">
        <f t="shared" si="2"/>
        <v>10.06578947368421</v>
      </c>
      <c r="K102">
        <f t="shared" si="2"/>
        <v>9.923245614035089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2019-05-21T02:40:53Z</dcterms:created>
  <dcterms:modified xsi:type="dcterms:W3CDTF">2023-12-07T07:40:11Z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0229340AE2A94D80985EEA5E57B68A9D</vt:lpwstr>
  </property>
  <property fmtid="{D5CDD505-2E9C-101B-9397-08002B2CF9AE}" pid="5" name="KSOReadingLayo">
    <vt:bool>true</vt:bool>
  </property>
</Properties>
</file>