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3680" windowHeight="13065" tabRatio="1000" firstSheet="5" activeTab="5"/>
  </bookViews>
  <sheets>
    <sheet name="封面" sheetId="158" r:id="rId1"/>
    <sheet name="全县一般收入" sheetId="136" r:id="rId2"/>
    <sheet name="全县一般支出" sheetId="137" r:id="rId3"/>
    <sheet name="县级一般收入" sheetId="138" r:id="rId4"/>
    <sheet name="县级一般支出" sheetId="139" r:id="rId5"/>
    <sheet name="一般支出明细" sheetId="140" r:id="rId6"/>
    <sheet name="县级一般公共预算经济分类" sheetId="141" r:id="rId7"/>
    <sheet name="县级基本支出经济分类" sheetId="142" r:id="rId8"/>
    <sheet name="一般预算转移支付表" sheetId="143" r:id="rId9"/>
    <sheet name="县级三公经费" sheetId="144" r:id="rId10"/>
    <sheet name="全县基金收入" sheetId="145" r:id="rId11"/>
    <sheet name="全县基金支出" sheetId="146" r:id="rId12"/>
    <sheet name="县级基金收入" sheetId="147" r:id="rId13"/>
    <sheet name="县级基金支出" sheetId="148" r:id="rId14"/>
    <sheet name="基金转移支付表" sheetId="149" r:id="rId15"/>
    <sheet name="全县国资收入" sheetId="150" r:id="rId16"/>
    <sheet name="全县国资支出" sheetId="151" r:id="rId17"/>
    <sheet name="县级国资收入" sheetId="152" r:id="rId18"/>
    <sheet name="县级国资支出" sheetId="153" r:id="rId19"/>
    <sheet name="全县社保收入" sheetId="154" r:id="rId20"/>
    <sheet name="全县社保支出" sheetId="155" r:id="rId21"/>
    <sheet name="县级社保收入" sheetId="156" r:id="rId22"/>
    <sheet name="县级社保支出" sheetId="157" r:id="rId23"/>
    <sheet name="全县一般债务" sheetId="159" r:id="rId24"/>
    <sheet name="县级一般债务" sheetId="160" r:id="rId25"/>
    <sheet name="全县专项债务" sheetId="161" r:id="rId26"/>
    <sheet name="县级专项债务" sheetId="162" r:id="rId27"/>
  </sheets>
  <externalReferences>
    <externalReference r:id="rId28"/>
    <externalReference r:id="rId29"/>
    <externalReference r:id="rId30"/>
    <externalReference r:id="rId31"/>
  </externalReferences>
  <definedNames>
    <definedName name="_xlnm._FilterDatabase" localSheetId="5" hidden="1">一般支出明细!$A$5:$C$1387</definedName>
    <definedName name="_xlnm._FilterDatabase" localSheetId="11" hidden="1">全县基金支出!$A$5:$B$16</definedName>
    <definedName name="_xlnm._FilterDatabase" localSheetId="13" hidden="1">县级基金支出!$A$4:$G$76</definedName>
    <definedName name="_Order1" hidden="1">255</definedName>
    <definedName name="_Order2" hidden="1">255</definedName>
    <definedName name="Database" localSheetId="1">#REF!</definedName>
    <definedName name="Database" localSheetId="10">#REF!</definedName>
    <definedName name="Database" localSheetId="11">#REF!</definedName>
    <definedName name="Database" localSheetId="12">#REF!</definedName>
    <definedName name="Database" localSheetId="13">#REF!</definedName>
    <definedName name="Database" localSheetId="15">#REF!</definedName>
    <definedName name="Database" localSheetId="16">#REF!</definedName>
    <definedName name="Database" localSheetId="2">#REF!</definedName>
    <definedName name="Database" localSheetId="3">#REF!</definedName>
    <definedName name="Database" localSheetId="4">#REF!</definedName>
    <definedName name="Database" localSheetId="5">#REF!</definedName>
    <definedName name="Database" localSheetId="6">#REF!</definedName>
    <definedName name="Database" localSheetId="7">#REF!</definedName>
    <definedName name="Database">#REF!</definedName>
    <definedName name="database2" localSheetId="1">#REF!</definedName>
    <definedName name="database2" localSheetId="10">#REF!</definedName>
    <definedName name="database2" localSheetId="11">#REF!</definedName>
    <definedName name="database2" localSheetId="12">#REF!</definedName>
    <definedName name="database2" localSheetId="13">#REF!</definedName>
    <definedName name="database2" localSheetId="15">#REF!</definedName>
    <definedName name="database2" localSheetId="16">#REF!</definedName>
    <definedName name="database2" localSheetId="2">#REF!</definedName>
    <definedName name="database2" localSheetId="3">#REF!</definedName>
    <definedName name="database2" localSheetId="4">#REF!</definedName>
    <definedName name="database2" localSheetId="5">#REF!</definedName>
    <definedName name="database2" localSheetId="6">#REF!</definedName>
    <definedName name="database2" localSheetId="7">#REF!</definedName>
    <definedName name="database2">#REF!</definedName>
    <definedName name="database3" localSheetId="1">#REF!</definedName>
    <definedName name="database3" localSheetId="10">#REF!</definedName>
    <definedName name="database3" localSheetId="11">#REF!</definedName>
    <definedName name="database3" localSheetId="12">#REF!</definedName>
    <definedName name="database3" localSheetId="13">#REF!</definedName>
    <definedName name="database3" localSheetId="15">#REF!</definedName>
    <definedName name="database3" localSheetId="16">#REF!</definedName>
    <definedName name="database3" localSheetId="2">#REF!</definedName>
    <definedName name="database3" localSheetId="3">#REF!</definedName>
    <definedName name="database3" localSheetId="4">#REF!</definedName>
    <definedName name="database3" localSheetId="5">#REF!</definedName>
    <definedName name="database3" localSheetId="6">#REF!</definedName>
    <definedName name="database3" localSheetId="7">#REF!</definedName>
    <definedName name="database3">#REF!</definedName>
    <definedName name="gxxe2003">'[1]P1012001'!$A$6:$E$117</definedName>
    <definedName name="hhhh" localSheetId="10">#REF!</definedName>
    <definedName name="hhhh" localSheetId="11">#REF!</definedName>
    <definedName name="hhhh" localSheetId="12">#REF!</definedName>
    <definedName name="hhhh" localSheetId="13">#REF!</definedName>
    <definedName name="hhhh" localSheetId="15">#REF!</definedName>
    <definedName name="hhhh" localSheetId="16">#REF!</definedName>
    <definedName name="hhhh" localSheetId="2">#REF!</definedName>
    <definedName name="hhhh" localSheetId="3">#REF!</definedName>
    <definedName name="hhhh" localSheetId="4">#REF!</definedName>
    <definedName name="hhhh" localSheetId="5">#REF!</definedName>
    <definedName name="hhhh" localSheetId="6">#REF!</definedName>
    <definedName name="hhhh" localSheetId="7">#REF!</definedName>
    <definedName name="hhhh">#REF!</definedName>
    <definedName name="kkkk" localSheetId="1">#REF!</definedName>
    <definedName name="kkkk" localSheetId="10">#REF!</definedName>
    <definedName name="kkkk" localSheetId="11">#REF!</definedName>
    <definedName name="kkkk" localSheetId="12">#REF!</definedName>
    <definedName name="kkkk" localSheetId="13">#REF!</definedName>
    <definedName name="kkkk" localSheetId="15">#REF!</definedName>
    <definedName name="kkkk" localSheetId="16">#REF!</definedName>
    <definedName name="kkkk" localSheetId="2">#REF!</definedName>
    <definedName name="kkkk" localSheetId="3">#REF!</definedName>
    <definedName name="kkkk" localSheetId="4">#REF!</definedName>
    <definedName name="kkkk" localSheetId="5">#REF!</definedName>
    <definedName name="kkkk" localSheetId="6">#REF!</definedName>
    <definedName name="kkkk" localSheetId="7">#REF!</definedName>
    <definedName name="kkkk">#REF!</definedName>
    <definedName name="_xlnm.Print_Area" localSheetId="10">全县基金收入!$A$1:$E$32</definedName>
    <definedName name="_xlnm.Print_Area" localSheetId="12">县级基金收入!$A$1:$E$33</definedName>
    <definedName name="_xlnm.Print_Area" localSheetId="13">县级基金支出!$A$1:$E$61</definedName>
    <definedName name="_xlnm.Print_Area" localSheetId="3">县级一般收入!$A$1:$E$35</definedName>
    <definedName name="_xlnm.Print_Area" localSheetId="9">县级三公经费!$A$1:$B$27</definedName>
    <definedName name="_xlnm.Print_Titles" localSheetId="13">县级基金支出!$2:$4</definedName>
    <definedName name="_xlnm.Print_Titles" localSheetId="5">一般支出明细!$2:$5</definedName>
    <definedName name="_xlnm.Print_Titles" localSheetId="7">县级基本支出经济分类!$1:$4</definedName>
    <definedName name="_xlnm.Print_Titles" localSheetId="8">一般预算转移支付表!$2:$4</definedName>
    <definedName name="_xlnm.Print_Titles">#N/A</definedName>
    <definedName name="UU" localSheetId="1">#REF!</definedName>
    <definedName name="UU" localSheetId="10">#REF!</definedName>
    <definedName name="UU" localSheetId="11">#REF!</definedName>
    <definedName name="UU" localSheetId="12">#REF!</definedName>
    <definedName name="UU" localSheetId="13">#REF!</definedName>
    <definedName name="UU" localSheetId="15">#REF!</definedName>
    <definedName name="UU" localSheetId="16">#REF!</definedName>
    <definedName name="UU" localSheetId="2">#REF!</definedName>
    <definedName name="UU" localSheetId="3">#REF!</definedName>
    <definedName name="UU" localSheetId="4">#REF!</definedName>
    <definedName name="UU" localSheetId="5">#REF!</definedName>
    <definedName name="UU" localSheetId="6">#REF!</definedName>
    <definedName name="UU" localSheetId="7">#REF!</definedName>
    <definedName name="UU">#REF!</definedName>
    <definedName name="YY" localSheetId="1">#REF!</definedName>
    <definedName name="YY" localSheetId="10">#REF!</definedName>
    <definedName name="YY" localSheetId="11">#REF!</definedName>
    <definedName name="YY" localSheetId="12">#REF!</definedName>
    <definedName name="YY" localSheetId="13">#REF!</definedName>
    <definedName name="YY" localSheetId="15">#REF!</definedName>
    <definedName name="YY" localSheetId="16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6">#REF!</definedName>
    <definedName name="YY" localSheetId="7">#REF!</definedName>
    <definedName name="YY">#REF!</definedName>
    <definedName name="Z_1B8CC353_4DAD_466F_A79F_85C14D5E5BD0_.wvu.Cols" localSheetId="10" hidden="1">全县基金收入!#REF!</definedName>
    <definedName name="Z_1B8CC353_4DAD_466F_A79F_85C14D5E5BD0_.wvu.PrintArea" localSheetId="10" hidden="1">全县基金收入!$A$2:$B$24</definedName>
    <definedName name="Z_1B8CC353_4DAD_466F_A79F_85C14D5E5BD0_.wvu.PrintArea" localSheetId="11" hidden="1">全县基金支出!$A$2:$B$16</definedName>
    <definedName name="Z_1B8CC353_4DAD_466F_A79F_85C14D5E5BD0_.wvu.PrintTitles" localSheetId="11" hidden="1">全县基金支出!$A:$A,全县基金支出!$2:$4</definedName>
    <definedName name="Z_1FEF1881_564B_4F03_AB90_64DC0D49B898_.wvu.FilterData" localSheetId="11" hidden="1">全县基金支出!$A$5:$B$16</definedName>
    <definedName name="Z_1FEF1881_564B_4F03_AB90_64DC0D49B898_.wvu.PrintArea" localSheetId="1" hidden="1">全县一般收入!$A$2:$C$19</definedName>
    <definedName name="Z_1FEF1881_564B_4F03_AB90_64DC0D49B898_.wvu.PrintArea" localSheetId="10" hidden="1">全县基金收入!$A$2:$B$24</definedName>
    <definedName name="Z_1FEF1881_564B_4F03_AB90_64DC0D49B898_.wvu.PrintArea" localSheetId="11" hidden="1">全县基金支出!$A$2:$B$16</definedName>
    <definedName name="Z_1FEF1881_564B_4F03_AB90_64DC0D49B898_.wvu.PrintTitles" localSheetId="11" hidden="1">全县基金支出!$A:$A,全县基金支出!$2:$4</definedName>
    <definedName name="Z_2455F9B6_6379_450B_A3E3_25D6D0230708_.wvu.Cols" localSheetId="12" hidden="1">县级基金收入!#REF!,县级基金收入!#REF!</definedName>
    <definedName name="Z_2455F9B6_6379_450B_A3E3_25D6D0230708_.wvu.Cols" localSheetId="13" hidden="1">县级基金支出!#REF!,县级基金支出!#REF!,县级基金支出!#REF!</definedName>
    <definedName name="Z_2455F9B6_6379_450B_A3E3_25D6D0230708_.wvu.Cols" localSheetId="3" hidden="1">县级一般收入!#REF!,县级一般收入!#REF!</definedName>
    <definedName name="Z_2455F9B6_6379_450B_A3E3_25D6D0230708_.wvu.PrintArea" localSheetId="13" hidden="1">县级基金支出!#REF!</definedName>
    <definedName name="Z_2455F9B6_6379_450B_A3E3_25D6D0230708_.wvu.PrintArea" localSheetId="3" hidden="1">县级一般收入!#REF!</definedName>
    <definedName name="Z_2455F9B6_6379_450B_A3E3_25D6D0230708_.wvu.PrintTitles" localSheetId="13" hidden="1">县级基金支出!#REF!,县级基金支出!#REF!</definedName>
    <definedName name="Z_2455F9B6_6379_450B_A3E3_25D6D0230708_.wvu.Rows" localSheetId="3" hidden="1">县级一般收入!#REF!</definedName>
    <definedName name="Z_3A7D6B19_105C_4E01_8F43_FEDD708FF2D5_.wvu.FilterData" localSheetId="11" hidden="1">全县基金支出!$A$5:$B$16</definedName>
    <definedName name="Z_3A7D6B19_105C_4E01_8F43_FEDD708FF2D5_.wvu.PrintArea" localSheetId="1" hidden="1">全县一般收入!$A$2:$C$19</definedName>
    <definedName name="Z_3A7D6B19_105C_4E01_8F43_FEDD708FF2D5_.wvu.PrintArea" localSheetId="10" hidden="1">全县基金收入!$A$2:$B$24</definedName>
    <definedName name="Z_3A7D6B19_105C_4E01_8F43_FEDD708FF2D5_.wvu.PrintArea" localSheetId="11" hidden="1">全县基金支出!$A$2:$B$16</definedName>
    <definedName name="Z_3A7D6B19_105C_4E01_8F43_FEDD708FF2D5_.wvu.PrintTitles" localSheetId="11" hidden="1">全县基金支出!$A:$A,全县基金支出!$2:$4</definedName>
    <definedName name="Z_7B52946E_CE3E_4980_8F9C_4BCB8C03E9C3_.wvu.Cols" localSheetId="10" hidden="1">全县基金收入!#REF!</definedName>
    <definedName name="Z_7B52946E_CE3E_4980_8F9C_4BCB8C03E9C3_.wvu.PrintArea" localSheetId="10" hidden="1">全县基金收入!$A$2:$B$24</definedName>
    <definedName name="Z_7B52946E_CE3E_4980_8F9C_4BCB8C03E9C3_.wvu.PrintArea" localSheetId="11" hidden="1">全县基金支出!$A$2:$B$16</definedName>
    <definedName name="Z_7B52946E_CE3E_4980_8F9C_4BCB8C03E9C3_.wvu.PrintTitles" localSheetId="11" hidden="1">全县基金支出!$A:$A,全县基金支出!$2:$4</definedName>
    <definedName name="Z_A90EF151_48C7_4AD4_8951_4D7F01EE8713_.wvu.Cols" localSheetId="1" hidden="1">#REF!</definedName>
    <definedName name="Z_A90EF151_48C7_4AD4_8951_4D7F01EE8713_.wvu.Cols" localSheetId="12" hidden="1">县级基金收入!#REF!</definedName>
    <definedName name="Z_A90EF151_48C7_4AD4_8951_4D7F01EE8713_.wvu.Cols" localSheetId="13" hidden="1">县级基金支出!#REF!</definedName>
    <definedName name="Z_A90EF151_48C7_4AD4_8951_4D7F01EE8713_.wvu.Cols" localSheetId="3" hidden="1">县级一般收入!#REF!</definedName>
    <definedName name="Z_A90EF151_48C7_4AD4_8951_4D7F01EE8713_.wvu.Cols" localSheetId="4" hidden="1">县级一般支出!#REF!</definedName>
    <definedName name="Z_A90EF151_48C7_4AD4_8951_4D7F01EE8713_.wvu.PrintArea" localSheetId="1" hidden="1">#REF!</definedName>
    <definedName name="Z_A90EF151_48C7_4AD4_8951_4D7F01EE8713_.wvu.PrintArea" localSheetId="12" hidden="1">县级基金收入!#REF!</definedName>
    <definedName name="Z_A90EF151_48C7_4AD4_8951_4D7F01EE8713_.wvu.PrintArea" localSheetId="13" hidden="1">县级基金支出!#REF!</definedName>
    <definedName name="Z_A90EF151_48C7_4AD4_8951_4D7F01EE8713_.wvu.PrintArea" localSheetId="3" hidden="1">县级一般收入!#REF!</definedName>
    <definedName name="Z_A90EF151_48C7_4AD4_8951_4D7F01EE8713_.wvu.PrintArea" localSheetId="4" hidden="1">县级一般支出!#REF!</definedName>
    <definedName name="Z_A90EF151_48C7_4AD4_8951_4D7F01EE8713_.wvu.PrintTitles" localSheetId="13" hidden="1">县级基金支出!#REF!,县级基金支出!#REF!</definedName>
    <definedName name="Z_A90EF151_48C7_4AD4_8951_4D7F01EE8713_.wvu.Rows" localSheetId="12" hidden="1">县级基金收入!#REF!</definedName>
    <definedName name="Z_CAD6146B_8F15_4369_9303_2BB10FC3C3E0_.wvu.Cols" localSheetId="1" hidden="1">全县一般收入!#REF!</definedName>
    <definedName name="Z_CAD6146B_8F15_4369_9303_2BB10FC3C3E0_.wvu.Cols" localSheetId="3" hidden="1">县级一般收入!#REF!</definedName>
    <definedName name="Z_CAD6146B_8F15_4369_9303_2BB10FC3C3E0_.wvu.PrintArea" localSheetId="1" hidden="1">#REF!</definedName>
    <definedName name="Z_CAD6146B_8F15_4369_9303_2BB10FC3C3E0_.wvu.PrintArea" localSheetId="10" hidden="1">全县基金收入!$A$2:$B$24</definedName>
    <definedName name="Z_CAD6146B_8F15_4369_9303_2BB10FC3C3E0_.wvu.PrintArea" localSheetId="11" hidden="1">全县基金支出!$A$2:$B$16</definedName>
    <definedName name="Z_CAD6146B_8F15_4369_9303_2BB10FC3C3E0_.wvu.PrintArea" localSheetId="4" hidden="1">县级一般支出!#REF!</definedName>
    <definedName name="Z_CAD6146B_8F15_4369_9303_2BB10FC3C3E0_.wvu.PrintTitles" localSheetId="11" hidden="1">全县基金支出!$A:$A,全县基金支出!$2:$4</definedName>
    <definedName name="Z_CAD6146B_8F15_4369_9303_2BB10FC3C3E0_.wvu.PrintTitles" localSheetId="13" hidden="1">县级基金支出!#REF!,县级基金支出!#REF!</definedName>
    <definedName name="Z_CAD6146B_8F15_4369_9303_2BB10FC3C3E0_.wvu.Rows" localSheetId="1" hidden="1">全县一般收入!#REF!</definedName>
    <definedName name="Z_F8CF60C6_4E8F_4A9F_9B0F_A4F77EE32117_.wvu.Cols" localSheetId="1" hidden="1">全县一般收入!#REF!</definedName>
    <definedName name="Z_F8CF60C6_4E8F_4A9F_9B0F_A4F77EE32117_.wvu.Cols" localSheetId="3" hidden="1">县级一般收入!#REF!,县级一般收入!#REF!</definedName>
    <definedName name="Z_F8CF60C6_4E8F_4A9F_9B0F_A4F77EE32117_.wvu.PrintArea" localSheetId="1" hidden="1">#REF!</definedName>
    <definedName name="Z_F8CF60C6_4E8F_4A9F_9B0F_A4F77EE32117_.wvu.PrintArea" localSheetId="10" hidden="1">全县基金收入!$A$2:$B$24</definedName>
    <definedName name="Z_F8CF60C6_4E8F_4A9F_9B0F_A4F77EE32117_.wvu.PrintArea" localSheetId="11" hidden="1">全县基金支出!$A$2:$B$16</definedName>
    <definedName name="Z_F8CF60C6_4E8F_4A9F_9B0F_A4F77EE32117_.wvu.PrintArea" localSheetId="4" hidden="1">县级一般支出!#REF!</definedName>
    <definedName name="Z_F8CF60C6_4E8F_4A9F_9B0F_A4F77EE32117_.wvu.PrintTitles" localSheetId="11" hidden="1">全县基金支出!$A:$A,全县基金支出!$2:$4</definedName>
    <definedName name="Z_F8CF60C6_4E8F_4A9F_9B0F_A4F77EE32117_.wvu.PrintTitles" localSheetId="13" hidden="1">县级基金支出!#REF!,县级基金支出!#REF!</definedName>
    <definedName name="Z_F8CF60C6_4E8F_4A9F_9B0F_A4F77EE32117_.wvu.Rows" localSheetId="1" hidden="1">全县一般收入!#REF!</definedName>
    <definedName name="Z_F910A60A_9C17_4DD8_96F8_74AF061536EF_.wvu.Cols" localSheetId="12" hidden="1">县级基金收入!#REF!</definedName>
    <definedName name="Z_F910A60A_9C17_4DD8_96F8_74AF061536EF_.wvu.Cols" localSheetId="13" hidden="1">县级基金支出!#REF!</definedName>
    <definedName name="Z_FFF542D3_1EBE_4A26_871D_0D05BB1CC9BF_.wvu.Cols" localSheetId="1" hidden="1">#REF!</definedName>
    <definedName name="Z_FFF542D3_1EBE_4A26_871D_0D05BB1CC9BF_.wvu.Cols" localSheetId="10" hidden="1">全县基金收入!#REF!</definedName>
    <definedName name="Z_FFF542D3_1EBE_4A26_871D_0D05BB1CC9BF_.wvu.Cols" localSheetId="11" hidden="1">全县基金支出!#REF!,全县基金支出!#REF!</definedName>
    <definedName name="Z_FFF542D3_1EBE_4A26_871D_0D05BB1CC9BF_.wvu.Cols" localSheetId="12" hidden="1">县级基金收入!#REF!,县级基金收入!#REF!</definedName>
    <definedName name="Z_FFF542D3_1EBE_4A26_871D_0D05BB1CC9BF_.wvu.Cols" localSheetId="13" hidden="1">县级基金支出!#REF!,县级基金支出!#REF!,县级基金支出!#REF!</definedName>
    <definedName name="Z_FFF542D3_1EBE_4A26_871D_0D05BB1CC9BF_.wvu.Cols" localSheetId="3" hidden="1">县级一般收入!#REF!,县级一般收入!#REF!,县级一般收入!#REF!</definedName>
    <definedName name="Z_FFF542D3_1EBE_4A26_871D_0D05BB1CC9BF_.wvu.Cols" localSheetId="4" hidden="1">县级一般支出!#REF!</definedName>
    <definedName name="Z_FFF542D3_1EBE_4A26_871D_0D05BB1CC9BF_.wvu.PrintArea" localSheetId="1" hidden="1">全县一般收入!$A$2:$C$19</definedName>
    <definedName name="Z_FFF542D3_1EBE_4A26_871D_0D05BB1CC9BF_.wvu.PrintArea" localSheetId="10" hidden="1">全县基金收入!$A$2:$B$24</definedName>
    <definedName name="Z_FFF542D3_1EBE_4A26_871D_0D05BB1CC9BF_.wvu.PrintArea" localSheetId="11" hidden="1">全县基金支出!$A$2:$B$15</definedName>
    <definedName name="Z_FFF542D3_1EBE_4A26_871D_0D05BB1CC9BF_.wvu.PrintArea" localSheetId="13" hidden="1">县级基金支出!#REF!</definedName>
    <definedName name="Z_FFF542D3_1EBE_4A26_871D_0D05BB1CC9BF_.wvu.PrintArea" localSheetId="3" hidden="1">县级一般收入!#REF!</definedName>
    <definedName name="Z_FFF542D3_1EBE_4A26_871D_0D05BB1CC9BF_.wvu.PrintTitles" localSheetId="11" hidden="1">全县基金支出!$A:$A,全县基金支出!$2:$4</definedName>
    <definedName name="Z_FFF542D3_1EBE_4A26_871D_0D05BB1CC9BF_.wvu.PrintTitles" localSheetId="13" hidden="1">县级基金支出!#REF!,县级基金支出!#REF!</definedName>
    <definedName name="Z_FFF542D3_1EBE_4A26_871D_0D05BB1CC9BF_.wvu.Rows" localSheetId="1" hidden="1">#REF!,#REF!,#REF!,#REF!</definedName>
    <definedName name="Z_FFF542D3_1EBE_4A26_871D_0D05BB1CC9BF_.wvu.Rows" localSheetId="3" hidden="1">县级一般收入!#REF!</definedName>
    <definedName name="Z_FFF542D3_1EBE_4A26_871D_0D05BB1CC9BF_.wvu.Rows" localSheetId="4" hidden="1">县级一般支出!#REF!,县级一般支出!#REF!,县级一般支出!#REF!,县级一般支出!#REF!</definedName>
    <definedName name="地区名称" localSheetId="1">#REF!</definedName>
    <definedName name="地区名称" localSheetId="10">#REF!</definedName>
    <definedName name="地区名称" localSheetId="11">#REF!</definedName>
    <definedName name="地区名称" localSheetId="12">#REF!</definedName>
    <definedName name="地区名称" localSheetId="13">#REF!</definedName>
    <definedName name="地区名称" localSheetId="15">#REF!</definedName>
    <definedName name="地区名称" localSheetId="16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>#REF!</definedName>
    <definedName name="福州" localSheetId="1">#REF!</definedName>
    <definedName name="福州" localSheetId="10">#REF!</definedName>
    <definedName name="福州" localSheetId="11">#REF!</definedName>
    <definedName name="福州" localSheetId="12">#REF!</definedName>
    <definedName name="福州" localSheetId="13">#REF!</definedName>
    <definedName name="福州" localSheetId="15">#REF!</definedName>
    <definedName name="福州" localSheetId="16">#REF!</definedName>
    <definedName name="福州" localSheetId="2">#REF!</definedName>
    <definedName name="福州" localSheetId="3">#REF!</definedName>
    <definedName name="福州" localSheetId="4">#REF!</definedName>
    <definedName name="福州" localSheetId="5">#REF!</definedName>
    <definedName name="福州" localSheetId="6">#REF!</definedName>
    <definedName name="福州" localSheetId="7">#REF!</definedName>
    <definedName name="福州">#REF!</definedName>
    <definedName name="汇率" localSheetId="1">#REF!</definedName>
    <definedName name="汇率" localSheetId="10">#REF!</definedName>
    <definedName name="汇率" localSheetId="11">#REF!</definedName>
    <definedName name="汇率" localSheetId="12">#REF!</definedName>
    <definedName name="汇率" localSheetId="13">#REF!</definedName>
    <definedName name="汇率" localSheetId="15">#REF!</definedName>
    <definedName name="汇率" localSheetId="16">#REF!</definedName>
    <definedName name="汇率" localSheetId="2">#REF!</definedName>
    <definedName name="汇率" localSheetId="3">#REF!</definedName>
    <definedName name="汇率" localSheetId="4">#REF!</definedName>
    <definedName name="汇率" localSheetId="5">#REF!</definedName>
    <definedName name="汇率" localSheetId="6">#REF!</definedName>
    <definedName name="汇率" localSheetId="7">#REF!</definedName>
    <definedName name="汇率">#REF!</definedName>
    <definedName name="全额差额比例" localSheetId="10">'[3]C01-1'!#REF!</definedName>
    <definedName name="全额差额比例" localSheetId="11">'[3]C01-1'!#REF!</definedName>
    <definedName name="全额差额比例" localSheetId="12">'[3]C01-1'!#REF!</definedName>
    <definedName name="全额差额比例" localSheetId="13">'[3]C01-1'!#REF!</definedName>
    <definedName name="全额差额比例" localSheetId="15">'[3]C01-1'!#REF!</definedName>
    <definedName name="全额差额比例" localSheetId="16">'[3]C01-1'!#REF!</definedName>
    <definedName name="全额差额比例" localSheetId="2">'[3]C01-1'!#REF!</definedName>
    <definedName name="全额差额比例" localSheetId="3">'[3]C01-1'!#REF!</definedName>
    <definedName name="全额差额比例" localSheetId="4">'[3]C01-1'!#REF!</definedName>
    <definedName name="全额差额比例" localSheetId="5">'[3]C01-1'!#REF!</definedName>
    <definedName name="全额差额比例" localSheetId="6">'[3]C01-1'!#REF!</definedName>
    <definedName name="全额差额比例" localSheetId="7">'[3]C01-1'!#REF!</definedName>
    <definedName name="全额差额比例">'[2]C01-1'!#REF!</definedName>
    <definedName name="生产列1" localSheetId="1">#REF!</definedName>
    <definedName name="生产列1" localSheetId="10">#REF!</definedName>
    <definedName name="生产列1" localSheetId="11">#REF!</definedName>
    <definedName name="生产列1" localSheetId="12">#REF!</definedName>
    <definedName name="生产列1" localSheetId="13">#REF!</definedName>
    <definedName name="生产列1" localSheetId="15">#REF!</definedName>
    <definedName name="生产列1" localSheetId="16">#REF!</definedName>
    <definedName name="生产列1" localSheetId="2">#REF!</definedName>
    <definedName name="生产列1" localSheetId="3">#REF!</definedName>
    <definedName name="生产列1" localSheetId="4">#REF!</definedName>
    <definedName name="生产列1" localSheetId="5">#REF!</definedName>
    <definedName name="生产列1" localSheetId="6">#REF!</definedName>
    <definedName name="生产列1" localSheetId="7">#REF!</definedName>
    <definedName name="生产列1">#REF!</definedName>
    <definedName name="生产列11" localSheetId="1">#REF!</definedName>
    <definedName name="生产列11" localSheetId="10">#REF!</definedName>
    <definedName name="生产列11" localSheetId="11">#REF!</definedName>
    <definedName name="生产列11" localSheetId="12">#REF!</definedName>
    <definedName name="生产列11" localSheetId="13">#REF!</definedName>
    <definedName name="生产列11" localSheetId="15">#REF!</definedName>
    <definedName name="生产列11" localSheetId="16">#REF!</definedName>
    <definedName name="生产列11" localSheetId="2">#REF!</definedName>
    <definedName name="生产列11" localSheetId="3">#REF!</definedName>
    <definedName name="生产列11" localSheetId="4">#REF!</definedName>
    <definedName name="生产列11" localSheetId="5">#REF!</definedName>
    <definedName name="生产列11" localSheetId="6">#REF!</definedName>
    <definedName name="生产列11" localSheetId="7">#REF!</definedName>
    <definedName name="生产列11">#REF!</definedName>
    <definedName name="生产列15" localSheetId="1">#REF!</definedName>
    <definedName name="生产列15" localSheetId="10">#REF!</definedName>
    <definedName name="生产列15" localSheetId="11">#REF!</definedName>
    <definedName name="生产列15" localSheetId="12">#REF!</definedName>
    <definedName name="生产列15" localSheetId="13">#REF!</definedName>
    <definedName name="生产列15" localSheetId="15">#REF!</definedName>
    <definedName name="生产列15" localSheetId="16">#REF!</definedName>
    <definedName name="生产列15" localSheetId="2">#REF!</definedName>
    <definedName name="生产列15" localSheetId="3">#REF!</definedName>
    <definedName name="生产列15" localSheetId="4">#REF!</definedName>
    <definedName name="生产列15" localSheetId="5">#REF!</definedName>
    <definedName name="生产列15" localSheetId="6">#REF!</definedName>
    <definedName name="生产列15" localSheetId="7">#REF!</definedName>
    <definedName name="生产列15">#REF!</definedName>
    <definedName name="生产列16" localSheetId="1">#REF!</definedName>
    <definedName name="生产列16" localSheetId="10">#REF!</definedName>
    <definedName name="生产列16" localSheetId="11">#REF!</definedName>
    <definedName name="生产列16" localSheetId="12">#REF!</definedName>
    <definedName name="生产列16" localSheetId="13">#REF!</definedName>
    <definedName name="生产列16" localSheetId="15">#REF!</definedName>
    <definedName name="生产列16" localSheetId="16">#REF!</definedName>
    <definedName name="生产列16" localSheetId="2">#REF!</definedName>
    <definedName name="生产列16" localSheetId="3">#REF!</definedName>
    <definedName name="生产列16" localSheetId="4">#REF!</definedName>
    <definedName name="生产列16" localSheetId="5">#REF!</definedName>
    <definedName name="生产列16" localSheetId="6">#REF!</definedName>
    <definedName name="生产列16" localSheetId="7">#REF!</definedName>
    <definedName name="生产列16">#REF!</definedName>
    <definedName name="生产列17" localSheetId="1">#REF!</definedName>
    <definedName name="生产列17" localSheetId="10">#REF!</definedName>
    <definedName name="生产列17" localSheetId="11">#REF!</definedName>
    <definedName name="生产列17" localSheetId="12">#REF!</definedName>
    <definedName name="生产列17" localSheetId="13">#REF!</definedName>
    <definedName name="生产列17" localSheetId="15">#REF!</definedName>
    <definedName name="生产列17" localSheetId="16">#REF!</definedName>
    <definedName name="生产列17" localSheetId="2">#REF!</definedName>
    <definedName name="生产列17" localSheetId="3">#REF!</definedName>
    <definedName name="生产列17" localSheetId="4">#REF!</definedName>
    <definedName name="生产列17" localSheetId="5">#REF!</definedName>
    <definedName name="生产列17" localSheetId="6">#REF!</definedName>
    <definedName name="生产列17" localSheetId="7">#REF!</definedName>
    <definedName name="生产列17">#REF!</definedName>
    <definedName name="生产列19" localSheetId="1">#REF!</definedName>
    <definedName name="生产列19" localSheetId="10">#REF!</definedName>
    <definedName name="生产列19" localSheetId="11">#REF!</definedName>
    <definedName name="生产列19" localSheetId="12">#REF!</definedName>
    <definedName name="生产列19" localSheetId="13">#REF!</definedName>
    <definedName name="生产列19" localSheetId="15">#REF!</definedName>
    <definedName name="生产列19" localSheetId="16">#REF!</definedName>
    <definedName name="生产列19" localSheetId="2">#REF!</definedName>
    <definedName name="生产列19" localSheetId="3">#REF!</definedName>
    <definedName name="生产列19" localSheetId="4">#REF!</definedName>
    <definedName name="生产列19" localSheetId="5">#REF!</definedName>
    <definedName name="生产列19" localSheetId="6">#REF!</definedName>
    <definedName name="生产列19" localSheetId="7">#REF!</definedName>
    <definedName name="生产列19">#REF!</definedName>
    <definedName name="生产列2" localSheetId="1">#REF!</definedName>
    <definedName name="生产列2" localSheetId="10">#REF!</definedName>
    <definedName name="生产列2" localSheetId="11">#REF!</definedName>
    <definedName name="生产列2" localSheetId="12">#REF!</definedName>
    <definedName name="生产列2" localSheetId="13">#REF!</definedName>
    <definedName name="生产列2" localSheetId="15">#REF!</definedName>
    <definedName name="生产列2" localSheetId="16">#REF!</definedName>
    <definedName name="生产列2" localSheetId="2">#REF!</definedName>
    <definedName name="生产列2" localSheetId="3">#REF!</definedName>
    <definedName name="生产列2" localSheetId="4">#REF!</definedName>
    <definedName name="生产列2" localSheetId="5">#REF!</definedName>
    <definedName name="生产列2" localSheetId="6">#REF!</definedName>
    <definedName name="生产列2" localSheetId="7">#REF!</definedName>
    <definedName name="生产列2">#REF!</definedName>
    <definedName name="生产列20" localSheetId="1">#REF!</definedName>
    <definedName name="生产列20" localSheetId="10">#REF!</definedName>
    <definedName name="生产列20" localSheetId="11">#REF!</definedName>
    <definedName name="生产列20" localSheetId="12">#REF!</definedName>
    <definedName name="生产列20" localSheetId="13">#REF!</definedName>
    <definedName name="生产列20" localSheetId="15">#REF!</definedName>
    <definedName name="生产列20" localSheetId="16">#REF!</definedName>
    <definedName name="生产列20" localSheetId="2">#REF!</definedName>
    <definedName name="生产列20" localSheetId="3">#REF!</definedName>
    <definedName name="生产列20" localSheetId="4">#REF!</definedName>
    <definedName name="生产列20" localSheetId="5">#REF!</definedName>
    <definedName name="生产列20" localSheetId="6">#REF!</definedName>
    <definedName name="生产列20" localSheetId="7">#REF!</definedName>
    <definedName name="生产列20">#REF!</definedName>
    <definedName name="生产列3" localSheetId="1">#REF!</definedName>
    <definedName name="生产列3" localSheetId="10">#REF!</definedName>
    <definedName name="生产列3" localSheetId="11">#REF!</definedName>
    <definedName name="生产列3" localSheetId="12">#REF!</definedName>
    <definedName name="生产列3" localSheetId="13">#REF!</definedName>
    <definedName name="生产列3" localSheetId="15">#REF!</definedName>
    <definedName name="生产列3" localSheetId="16">#REF!</definedName>
    <definedName name="生产列3" localSheetId="2">#REF!</definedName>
    <definedName name="生产列3" localSheetId="3">#REF!</definedName>
    <definedName name="生产列3" localSheetId="4">#REF!</definedName>
    <definedName name="生产列3" localSheetId="5">#REF!</definedName>
    <definedName name="生产列3" localSheetId="6">#REF!</definedName>
    <definedName name="生产列3" localSheetId="7">#REF!</definedName>
    <definedName name="生产列3">#REF!</definedName>
    <definedName name="生产列4" localSheetId="1">#REF!</definedName>
    <definedName name="生产列4" localSheetId="10">#REF!</definedName>
    <definedName name="生产列4" localSheetId="11">#REF!</definedName>
    <definedName name="生产列4" localSheetId="12">#REF!</definedName>
    <definedName name="生产列4" localSheetId="13">#REF!</definedName>
    <definedName name="生产列4" localSheetId="15">#REF!</definedName>
    <definedName name="生产列4" localSheetId="16">#REF!</definedName>
    <definedName name="生产列4" localSheetId="2">#REF!</definedName>
    <definedName name="生产列4" localSheetId="3">#REF!</definedName>
    <definedName name="生产列4" localSheetId="4">#REF!</definedName>
    <definedName name="生产列4" localSheetId="5">#REF!</definedName>
    <definedName name="生产列4" localSheetId="6">#REF!</definedName>
    <definedName name="生产列4" localSheetId="7">#REF!</definedName>
    <definedName name="生产列4">#REF!</definedName>
    <definedName name="生产列5" localSheetId="1">#REF!</definedName>
    <definedName name="生产列5" localSheetId="10">#REF!</definedName>
    <definedName name="生产列5" localSheetId="11">#REF!</definedName>
    <definedName name="生产列5" localSheetId="12">#REF!</definedName>
    <definedName name="生产列5" localSheetId="13">#REF!</definedName>
    <definedName name="生产列5" localSheetId="15">#REF!</definedName>
    <definedName name="生产列5" localSheetId="16">#REF!</definedName>
    <definedName name="生产列5" localSheetId="2">#REF!</definedName>
    <definedName name="生产列5" localSheetId="3">#REF!</definedName>
    <definedName name="生产列5" localSheetId="4">#REF!</definedName>
    <definedName name="生产列5" localSheetId="5">#REF!</definedName>
    <definedName name="生产列5" localSheetId="6">#REF!</definedName>
    <definedName name="生产列5" localSheetId="7">#REF!</definedName>
    <definedName name="生产列5">#REF!</definedName>
    <definedName name="生产列6" localSheetId="1">#REF!</definedName>
    <definedName name="生产列6" localSheetId="10">#REF!</definedName>
    <definedName name="生产列6" localSheetId="11">#REF!</definedName>
    <definedName name="生产列6" localSheetId="12">#REF!</definedName>
    <definedName name="生产列6" localSheetId="13">#REF!</definedName>
    <definedName name="生产列6" localSheetId="15">#REF!</definedName>
    <definedName name="生产列6" localSheetId="16">#REF!</definedName>
    <definedName name="生产列6" localSheetId="2">#REF!</definedName>
    <definedName name="生产列6" localSheetId="3">#REF!</definedName>
    <definedName name="生产列6" localSheetId="4">#REF!</definedName>
    <definedName name="生产列6" localSheetId="5">#REF!</definedName>
    <definedName name="生产列6" localSheetId="6">#REF!</definedName>
    <definedName name="生产列6" localSheetId="7">#REF!</definedName>
    <definedName name="生产列6">#REF!</definedName>
    <definedName name="生产列7" localSheetId="1">#REF!</definedName>
    <definedName name="生产列7" localSheetId="10">#REF!</definedName>
    <definedName name="生产列7" localSheetId="11">#REF!</definedName>
    <definedName name="生产列7" localSheetId="12">#REF!</definedName>
    <definedName name="生产列7" localSheetId="13">#REF!</definedName>
    <definedName name="生产列7" localSheetId="15">#REF!</definedName>
    <definedName name="生产列7" localSheetId="16">#REF!</definedName>
    <definedName name="生产列7" localSheetId="2">#REF!</definedName>
    <definedName name="生产列7" localSheetId="3">#REF!</definedName>
    <definedName name="生产列7" localSheetId="4">#REF!</definedName>
    <definedName name="生产列7" localSheetId="5">#REF!</definedName>
    <definedName name="生产列7" localSheetId="6">#REF!</definedName>
    <definedName name="生产列7" localSheetId="7">#REF!</definedName>
    <definedName name="生产列7">#REF!</definedName>
    <definedName name="生产列8" localSheetId="1">#REF!</definedName>
    <definedName name="生产列8" localSheetId="10">#REF!</definedName>
    <definedName name="生产列8" localSheetId="11">#REF!</definedName>
    <definedName name="生产列8" localSheetId="12">#REF!</definedName>
    <definedName name="生产列8" localSheetId="13">#REF!</definedName>
    <definedName name="生产列8" localSheetId="15">#REF!</definedName>
    <definedName name="生产列8" localSheetId="16">#REF!</definedName>
    <definedName name="生产列8" localSheetId="2">#REF!</definedName>
    <definedName name="生产列8" localSheetId="3">#REF!</definedName>
    <definedName name="生产列8" localSheetId="4">#REF!</definedName>
    <definedName name="生产列8" localSheetId="5">#REF!</definedName>
    <definedName name="生产列8" localSheetId="6">#REF!</definedName>
    <definedName name="生产列8" localSheetId="7">#REF!</definedName>
    <definedName name="生产列8">#REF!</definedName>
    <definedName name="生产列9" localSheetId="1">#REF!</definedName>
    <definedName name="生产列9" localSheetId="10">#REF!</definedName>
    <definedName name="生产列9" localSheetId="11">#REF!</definedName>
    <definedName name="生产列9" localSheetId="12">#REF!</definedName>
    <definedName name="生产列9" localSheetId="13">#REF!</definedName>
    <definedName name="生产列9" localSheetId="15">#REF!</definedName>
    <definedName name="生产列9" localSheetId="16">#REF!</definedName>
    <definedName name="生产列9" localSheetId="2">#REF!</definedName>
    <definedName name="生产列9" localSheetId="3">#REF!</definedName>
    <definedName name="生产列9" localSheetId="4">#REF!</definedName>
    <definedName name="生产列9" localSheetId="5">#REF!</definedName>
    <definedName name="生产列9" localSheetId="6">#REF!</definedName>
    <definedName name="生产列9" localSheetId="7">#REF!</definedName>
    <definedName name="生产列9">#REF!</definedName>
    <definedName name="生产期" localSheetId="1">#REF!</definedName>
    <definedName name="生产期" localSheetId="10">#REF!</definedName>
    <definedName name="生产期" localSheetId="11">#REF!</definedName>
    <definedName name="生产期" localSheetId="12">#REF!</definedName>
    <definedName name="生产期" localSheetId="13">#REF!</definedName>
    <definedName name="生产期" localSheetId="15">#REF!</definedName>
    <definedName name="生产期" localSheetId="16">#REF!</definedName>
    <definedName name="生产期" localSheetId="2">#REF!</definedName>
    <definedName name="生产期" localSheetId="3">#REF!</definedName>
    <definedName name="生产期" localSheetId="4">#REF!</definedName>
    <definedName name="生产期" localSheetId="5">#REF!</definedName>
    <definedName name="生产期" localSheetId="6">#REF!</definedName>
    <definedName name="生产期" localSheetId="7">#REF!</definedName>
    <definedName name="生产期">#REF!</definedName>
    <definedName name="生产期1" localSheetId="1">#REF!</definedName>
    <definedName name="生产期1" localSheetId="10">#REF!</definedName>
    <definedName name="生产期1" localSheetId="11">#REF!</definedName>
    <definedName name="生产期1" localSheetId="12">#REF!</definedName>
    <definedName name="生产期1" localSheetId="13">#REF!</definedName>
    <definedName name="生产期1" localSheetId="15">#REF!</definedName>
    <definedName name="生产期1" localSheetId="16">#REF!</definedName>
    <definedName name="生产期1" localSheetId="2">#REF!</definedName>
    <definedName name="生产期1" localSheetId="3">#REF!</definedName>
    <definedName name="生产期1" localSheetId="4">#REF!</definedName>
    <definedName name="生产期1" localSheetId="5">#REF!</definedName>
    <definedName name="生产期1" localSheetId="6">#REF!</definedName>
    <definedName name="生产期1" localSheetId="7">#REF!</definedName>
    <definedName name="生产期1">#REF!</definedName>
    <definedName name="生产期11" localSheetId="1">#REF!</definedName>
    <definedName name="生产期11" localSheetId="10">#REF!</definedName>
    <definedName name="生产期11" localSheetId="11">#REF!</definedName>
    <definedName name="生产期11" localSheetId="12">#REF!</definedName>
    <definedName name="生产期11" localSheetId="13">#REF!</definedName>
    <definedName name="生产期11" localSheetId="15">#REF!</definedName>
    <definedName name="生产期11" localSheetId="16">#REF!</definedName>
    <definedName name="生产期11" localSheetId="2">#REF!</definedName>
    <definedName name="生产期11" localSheetId="3">#REF!</definedName>
    <definedName name="生产期11" localSheetId="4">#REF!</definedName>
    <definedName name="生产期11" localSheetId="5">#REF!</definedName>
    <definedName name="生产期11" localSheetId="6">#REF!</definedName>
    <definedName name="生产期11" localSheetId="7">#REF!</definedName>
    <definedName name="生产期11">#REF!</definedName>
    <definedName name="生产期15" localSheetId="1">#REF!</definedName>
    <definedName name="生产期15" localSheetId="10">#REF!</definedName>
    <definedName name="生产期15" localSheetId="11">#REF!</definedName>
    <definedName name="生产期15" localSheetId="12">#REF!</definedName>
    <definedName name="生产期15" localSheetId="13">#REF!</definedName>
    <definedName name="生产期15" localSheetId="15">#REF!</definedName>
    <definedName name="生产期15" localSheetId="16">#REF!</definedName>
    <definedName name="生产期15" localSheetId="2">#REF!</definedName>
    <definedName name="生产期15" localSheetId="3">#REF!</definedName>
    <definedName name="生产期15" localSheetId="4">#REF!</definedName>
    <definedName name="生产期15" localSheetId="5">#REF!</definedName>
    <definedName name="生产期15" localSheetId="6">#REF!</definedName>
    <definedName name="生产期15" localSheetId="7">#REF!</definedName>
    <definedName name="生产期15">#REF!</definedName>
    <definedName name="生产期16" localSheetId="1">#REF!</definedName>
    <definedName name="生产期16" localSheetId="10">#REF!</definedName>
    <definedName name="生产期16" localSheetId="11">#REF!</definedName>
    <definedName name="生产期16" localSheetId="12">#REF!</definedName>
    <definedName name="生产期16" localSheetId="13">#REF!</definedName>
    <definedName name="生产期16" localSheetId="15">#REF!</definedName>
    <definedName name="生产期16" localSheetId="16">#REF!</definedName>
    <definedName name="生产期16" localSheetId="2">#REF!</definedName>
    <definedName name="生产期16" localSheetId="3">#REF!</definedName>
    <definedName name="生产期16" localSheetId="4">#REF!</definedName>
    <definedName name="生产期16" localSheetId="5">#REF!</definedName>
    <definedName name="生产期16" localSheetId="6">#REF!</definedName>
    <definedName name="生产期16" localSheetId="7">#REF!</definedName>
    <definedName name="生产期16">#REF!</definedName>
    <definedName name="生产期17" localSheetId="1">#REF!</definedName>
    <definedName name="生产期17" localSheetId="10">#REF!</definedName>
    <definedName name="生产期17" localSheetId="11">#REF!</definedName>
    <definedName name="生产期17" localSheetId="12">#REF!</definedName>
    <definedName name="生产期17" localSheetId="13">#REF!</definedName>
    <definedName name="生产期17" localSheetId="15">#REF!</definedName>
    <definedName name="生产期17" localSheetId="16">#REF!</definedName>
    <definedName name="生产期17" localSheetId="2">#REF!</definedName>
    <definedName name="生产期17" localSheetId="3">#REF!</definedName>
    <definedName name="生产期17" localSheetId="4">#REF!</definedName>
    <definedName name="生产期17" localSheetId="5">#REF!</definedName>
    <definedName name="生产期17" localSheetId="6">#REF!</definedName>
    <definedName name="生产期17" localSheetId="7">#REF!</definedName>
    <definedName name="生产期17">#REF!</definedName>
    <definedName name="生产期19" localSheetId="1">#REF!</definedName>
    <definedName name="生产期19" localSheetId="10">#REF!</definedName>
    <definedName name="生产期19" localSheetId="11">#REF!</definedName>
    <definedName name="生产期19" localSheetId="12">#REF!</definedName>
    <definedName name="生产期19" localSheetId="13">#REF!</definedName>
    <definedName name="生产期19" localSheetId="15">#REF!</definedName>
    <definedName name="生产期19" localSheetId="16">#REF!</definedName>
    <definedName name="生产期19" localSheetId="2">#REF!</definedName>
    <definedName name="生产期19" localSheetId="3">#REF!</definedName>
    <definedName name="生产期19" localSheetId="4">#REF!</definedName>
    <definedName name="生产期19" localSheetId="5">#REF!</definedName>
    <definedName name="生产期19" localSheetId="6">#REF!</definedName>
    <definedName name="生产期19" localSheetId="7">#REF!</definedName>
    <definedName name="生产期19">#REF!</definedName>
    <definedName name="生产期2" localSheetId="1">#REF!</definedName>
    <definedName name="生产期2" localSheetId="10">#REF!</definedName>
    <definedName name="生产期2" localSheetId="11">#REF!</definedName>
    <definedName name="生产期2" localSheetId="12">#REF!</definedName>
    <definedName name="生产期2" localSheetId="13">#REF!</definedName>
    <definedName name="生产期2" localSheetId="15">#REF!</definedName>
    <definedName name="生产期2" localSheetId="16">#REF!</definedName>
    <definedName name="生产期2" localSheetId="2">#REF!</definedName>
    <definedName name="生产期2" localSheetId="3">#REF!</definedName>
    <definedName name="生产期2" localSheetId="4">#REF!</definedName>
    <definedName name="生产期2" localSheetId="5">#REF!</definedName>
    <definedName name="生产期2" localSheetId="6">#REF!</definedName>
    <definedName name="生产期2" localSheetId="7">#REF!</definedName>
    <definedName name="生产期2">#REF!</definedName>
    <definedName name="生产期20" localSheetId="1">#REF!</definedName>
    <definedName name="生产期20" localSheetId="10">#REF!</definedName>
    <definedName name="生产期20" localSheetId="11">#REF!</definedName>
    <definedName name="生产期20" localSheetId="12">#REF!</definedName>
    <definedName name="生产期20" localSheetId="13">#REF!</definedName>
    <definedName name="生产期20" localSheetId="15">#REF!</definedName>
    <definedName name="生产期20" localSheetId="16">#REF!</definedName>
    <definedName name="生产期20" localSheetId="2">#REF!</definedName>
    <definedName name="生产期20" localSheetId="3">#REF!</definedName>
    <definedName name="生产期20" localSheetId="4">#REF!</definedName>
    <definedName name="生产期20" localSheetId="5">#REF!</definedName>
    <definedName name="生产期20" localSheetId="6">#REF!</definedName>
    <definedName name="生产期20" localSheetId="7">#REF!</definedName>
    <definedName name="生产期20">#REF!</definedName>
    <definedName name="生产期3" localSheetId="1">#REF!</definedName>
    <definedName name="生产期3" localSheetId="10">#REF!</definedName>
    <definedName name="生产期3" localSheetId="11">#REF!</definedName>
    <definedName name="生产期3" localSheetId="12">#REF!</definedName>
    <definedName name="生产期3" localSheetId="13">#REF!</definedName>
    <definedName name="生产期3" localSheetId="15">#REF!</definedName>
    <definedName name="生产期3" localSheetId="16">#REF!</definedName>
    <definedName name="生产期3" localSheetId="2">#REF!</definedName>
    <definedName name="生产期3" localSheetId="3">#REF!</definedName>
    <definedName name="生产期3" localSheetId="4">#REF!</definedName>
    <definedName name="生产期3" localSheetId="5">#REF!</definedName>
    <definedName name="生产期3" localSheetId="6">#REF!</definedName>
    <definedName name="生产期3" localSheetId="7">#REF!</definedName>
    <definedName name="生产期3">#REF!</definedName>
    <definedName name="生产期4" localSheetId="1">#REF!</definedName>
    <definedName name="生产期4" localSheetId="10">#REF!</definedName>
    <definedName name="生产期4" localSheetId="11">#REF!</definedName>
    <definedName name="生产期4" localSheetId="12">#REF!</definedName>
    <definedName name="生产期4" localSheetId="13">#REF!</definedName>
    <definedName name="生产期4" localSheetId="15">#REF!</definedName>
    <definedName name="生产期4" localSheetId="16">#REF!</definedName>
    <definedName name="生产期4" localSheetId="2">#REF!</definedName>
    <definedName name="生产期4" localSheetId="3">#REF!</definedName>
    <definedName name="生产期4" localSheetId="4">#REF!</definedName>
    <definedName name="生产期4" localSheetId="5">#REF!</definedName>
    <definedName name="生产期4" localSheetId="6">#REF!</definedName>
    <definedName name="生产期4" localSheetId="7">#REF!</definedName>
    <definedName name="生产期4">#REF!</definedName>
    <definedName name="生产期5" localSheetId="1">#REF!</definedName>
    <definedName name="生产期5" localSheetId="10">#REF!</definedName>
    <definedName name="生产期5" localSheetId="11">#REF!</definedName>
    <definedName name="生产期5" localSheetId="12">#REF!</definedName>
    <definedName name="生产期5" localSheetId="13">#REF!</definedName>
    <definedName name="生产期5" localSheetId="15">#REF!</definedName>
    <definedName name="生产期5" localSheetId="16">#REF!</definedName>
    <definedName name="生产期5" localSheetId="2">#REF!</definedName>
    <definedName name="生产期5" localSheetId="3">#REF!</definedName>
    <definedName name="生产期5" localSheetId="4">#REF!</definedName>
    <definedName name="生产期5" localSheetId="5">#REF!</definedName>
    <definedName name="生产期5" localSheetId="6">#REF!</definedName>
    <definedName name="生产期5" localSheetId="7">#REF!</definedName>
    <definedName name="生产期5">#REF!</definedName>
    <definedName name="生产期6" localSheetId="1">#REF!</definedName>
    <definedName name="生产期6" localSheetId="10">#REF!</definedName>
    <definedName name="生产期6" localSheetId="11">#REF!</definedName>
    <definedName name="生产期6" localSheetId="12">#REF!</definedName>
    <definedName name="生产期6" localSheetId="13">#REF!</definedName>
    <definedName name="生产期6" localSheetId="15">#REF!</definedName>
    <definedName name="生产期6" localSheetId="16">#REF!</definedName>
    <definedName name="生产期6" localSheetId="2">#REF!</definedName>
    <definedName name="生产期6" localSheetId="3">#REF!</definedName>
    <definedName name="生产期6" localSheetId="4">#REF!</definedName>
    <definedName name="生产期6" localSheetId="5">#REF!</definedName>
    <definedName name="生产期6" localSheetId="6">#REF!</definedName>
    <definedName name="生产期6" localSheetId="7">#REF!</definedName>
    <definedName name="生产期6">#REF!</definedName>
    <definedName name="生产期7" localSheetId="1">#REF!</definedName>
    <definedName name="生产期7" localSheetId="10">#REF!</definedName>
    <definedName name="生产期7" localSheetId="11">#REF!</definedName>
    <definedName name="生产期7" localSheetId="12">#REF!</definedName>
    <definedName name="生产期7" localSheetId="13">#REF!</definedName>
    <definedName name="生产期7" localSheetId="15">#REF!</definedName>
    <definedName name="生产期7" localSheetId="16">#REF!</definedName>
    <definedName name="生产期7" localSheetId="2">#REF!</definedName>
    <definedName name="生产期7" localSheetId="3">#REF!</definedName>
    <definedName name="生产期7" localSheetId="4">#REF!</definedName>
    <definedName name="生产期7" localSheetId="5">#REF!</definedName>
    <definedName name="生产期7" localSheetId="6">#REF!</definedName>
    <definedName name="生产期7" localSheetId="7">#REF!</definedName>
    <definedName name="生产期7">#REF!</definedName>
    <definedName name="生产期8" localSheetId="1">#REF!</definedName>
    <definedName name="生产期8" localSheetId="10">#REF!</definedName>
    <definedName name="生产期8" localSheetId="11">#REF!</definedName>
    <definedName name="生产期8" localSheetId="12">#REF!</definedName>
    <definedName name="生产期8" localSheetId="13">#REF!</definedName>
    <definedName name="生产期8" localSheetId="15">#REF!</definedName>
    <definedName name="生产期8" localSheetId="16">#REF!</definedName>
    <definedName name="生产期8" localSheetId="2">#REF!</definedName>
    <definedName name="生产期8" localSheetId="3">#REF!</definedName>
    <definedName name="生产期8" localSheetId="4">#REF!</definedName>
    <definedName name="生产期8" localSheetId="5">#REF!</definedName>
    <definedName name="生产期8" localSheetId="6">#REF!</definedName>
    <definedName name="生产期8" localSheetId="7">#REF!</definedName>
    <definedName name="生产期8">#REF!</definedName>
    <definedName name="生产期9" localSheetId="1">#REF!</definedName>
    <definedName name="生产期9" localSheetId="10">#REF!</definedName>
    <definedName name="生产期9" localSheetId="11">#REF!</definedName>
    <definedName name="生产期9" localSheetId="12">#REF!</definedName>
    <definedName name="生产期9" localSheetId="13">#REF!</definedName>
    <definedName name="生产期9" localSheetId="15">#REF!</definedName>
    <definedName name="生产期9" localSheetId="16">#REF!</definedName>
    <definedName name="生产期9" localSheetId="2">#REF!</definedName>
    <definedName name="生产期9" localSheetId="3">#REF!</definedName>
    <definedName name="生产期9" localSheetId="4">#REF!</definedName>
    <definedName name="生产期9" localSheetId="5">#REF!</definedName>
    <definedName name="生产期9" localSheetId="6">#REF!</definedName>
    <definedName name="生产期9" localSheetId="7">#REF!</definedName>
    <definedName name="生产期9">#REF!</definedName>
    <definedName name="体制上解" localSheetId="1">#REF!</definedName>
    <definedName name="体制上解" localSheetId="10">#REF!</definedName>
    <definedName name="体制上解" localSheetId="11">#REF!</definedName>
    <definedName name="体制上解" localSheetId="12">#REF!</definedName>
    <definedName name="体制上解" localSheetId="13">#REF!</definedName>
    <definedName name="体制上解" localSheetId="15">#REF!</definedName>
    <definedName name="体制上解" localSheetId="16">#REF!</definedName>
    <definedName name="体制上解" localSheetId="2">#REF!</definedName>
    <definedName name="体制上解" localSheetId="3">#REF!</definedName>
    <definedName name="体制上解" localSheetId="4">#REF!</definedName>
    <definedName name="体制上解" localSheetId="5">#REF!</definedName>
    <definedName name="体制上解" localSheetId="6">#REF!</definedName>
    <definedName name="体制上解" localSheetId="7">#REF!</definedName>
    <definedName name="体制上解">#REF!</definedName>
    <definedName name="Database" localSheetId="19" hidden="1">#REF!</definedName>
    <definedName name="database2" localSheetId="19">#REF!</definedName>
    <definedName name="database3" localSheetId="19">#REF!</definedName>
    <definedName name="hhhh" localSheetId="19">#REF!</definedName>
    <definedName name="kkkk" localSheetId="19">#REF!</definedName>
    <definedName name="UU" localSheetId="19">#REF!</definedName>
    <definedName name="YY" localSheetId="19">#REF!</definedName>
    <definedName name="地区名称" localSheetId="19">#REF!</definedName>
    <definedName name="福州" localSheetId="19">#REF!</definedName>
    <definedName name="汇率" localSheetId="19">#REF!</definedName>
    <definedName name="全额差额比例" localSheetId="19">'[2]C01-1'!#REF!</definedName>
    <definedName name="生产列1" localSheetId="19">#REF!</definedName>
    <definedName name="生产列11" localSheetId="19">#REF!</definedName>
    <definedName name="生产列15" localSheetId="19">#REF!</definedName>
    <definedName name="生产列16" localSheetId="19">#REF!</definedName>
    <definedName name="生产列17" localSheetId="19">#REF!</definedName>
    <definedName name="生产列19" localSheetId="19">#REF!</definedName>
    <definedName name="生产列2" localSheetId="19">#REF!</definedName>
    <definedName name="生产列20" localSheetId="19">#REF!</definedName>
    <definedName name="生产列3" localSheetId="19">#REF!</definedName>
    <definedName name="生产列4" localSheetId="19">#REF!</definedName>
    <definedName name="生产列5" localSheetId="19">#REF!</definedName>
    <definedName name="生产列6" localSheetId="19">#REF!</definedName>
    <definedName name="生产列7" localSheetId="19">#REF!</definedName>
    <definedName name="生产列8" localSheetId="19">#REF!</definedName>
    <definedName name="生产列9" localSheetId="19">#REF!</definedName>
    <definedName name="生产期" localSheetId="19">#REF!</definedName>
    <definedName name="生产期1" localSheetId="19">#REF!</definedName>
    <definedName name="生产期11" localSheetId="19">#REF!</definedName>
    <definedName name="生产期15" localSheetId="19">#REF!</definedName>
    <definedName name="生产期16" localSheetId="19">#REF!</definedName>
    <definedName name="生产期17" localSheetId="19">#REF!</definedName>
    <definedName name="生产期19" localSheetId="19">#REF!</definedName>
    <definedName name="生产期2" localSheetId="19">#REF!</definedName>
    <definedName name="生产期20" localSheetId="19">#REF!</definedName>
    <definedName name="生产期3" localSheetId="19">#REF!</definedName>
    <definedName name="生产期4" localSheetId="19">#REF!</definedName>
    <definedName name="生产期5" localSheetId="19">#REF!</definedName>
    <definedName name="生产期6" localSheetId="19">#REF!</definedName>
    <definedName name="生产期7" localSheetId="19">#REF!</definedName>
    <definedName name="生产期8" localSheetId="19">#REF!</definedName>
    <definedName name="生产期9" localSheetId="19">#REF!</definedName>
    <definedName name="体制上解" localSheetId="19">#REF!</definedName>
    <definedName name="Database" localSheetId="20" hidden="1">#REF!</definedName>
    <definedName name="database2" localSheetId="20">#REF!</definedName>
    <definedName name="database3" localSheetId="20">#REF!</definedName>
    <definedName name="hhhh" localSheetId="20">#REF!</definedName>
    <definedName name="kkkk" localSheetId="20">#REF!</definedName>
    <definedName name="UU" localSheetId="20">#REF!</definedName>
    <definedName name="YY" localSheetId="20">#REF!</definedName>
    <definedName name="地区名称" localSheetId="20">#REF!</definedName>
    <definedName name="福州" localSheetId="20">#REF!</definedName>
    <definedName name="汇率" localSheetId="20">#REF!</definedName>
    <definedName name="全额差额比例" localSheetId="20">'[2]C01-1'!#REF!</definedName>
    <definedName name="生产列1" localSheetId="20">#REF!</definedName>
    <definedName name="生产列11" localSheetId="20">#REF!</definedName>
    <definedName name="生产列15" localSheetId="20">#REF!</definedName>
    <definedName name="生产列16" localSheetId="20">#REF!</definedName>
    <definedName name="生产列17" localSheetId="20">#REF!</definedName>
    <definedName name="生产列19" localSheetId="20">#REF!</definedName>
    <definedName name="生产列2" localSheetId="20">#REF!</definedName>
    <definedName name="生产列20" localSheetId="20">#REF!</definedName>
    <definedName name="生产列3" localSheetId="20">#REF!</definedName>
    <definedName name="生产列4" localSheetId="20">#REF!</definedName>
    <definedName name="生产列5" localSheetId="20">#REF!</definedName>
    <definedName name="生产列6" localSheetId="20">#REF!</definedName>
    <definedName name="生产列7" localSheetId="20">#REF!</definedName>
    <definedName name="生产列8" localSheetId="20">#REF!</definedName>
    <definedName name="生产列9" localSheetId="20">#REF!</definedName>
    <definedName name="生产期" localSheetId="20">#REF!</definedName>
    <definedName name="生产期1" localSheetId="20">#REF!</definedName>
    <definedName name="生产期11" localSheetId="20">#REF!</definedName>
    <definedName name="生产期15" localSheetId="20">#REF!</definedName>
    <definedName name="生产期16" localSheetId="20">#REF!</definedName>
    <definedName name="生产期17" localSheetId="20">#REF!</definedName>
    <definedName name="生产期19" localSheetId="20">#REF!</definedName>
    <definedName name="生产期2" localSheetId="20">#REF!</definedName>
    <definedName name="生产期20" localSheetId="20">#REF!</definedName>
    <definedName name="生产期3" localSheetId="20">#REF!</definedName>
    <definedName name="生产期4" localSheetId="20">#REF!</definedName>
    <definedName name="生产期5" localSheetId="20">#REF!</definedName>
    <definedName name="生产期6" localSheetId="20">#REF!</definedName>
    <definedName name="生产期7" localSheetId="20">#REF!</definedName>
    <definedName name="生产期8" localSheetId="20">#REF!</definedName>
    <definedName name="生产期9" localSheetId="20">#REF!</definedName>
    <definedName name="体制上解" localSheetId="20">#REF!</definedName>
    <definedName name="Database" localSheetId="21" hidden="1">#REF!</definedName>
    <definedName name="database2" localSheetId="21">#REF!</definedName>
    <definedName name="database3" localSheetId="21">#REF!</definedName>
    <definedName name="hhhh" localSheetId="21">#REF!</definedName>
    <definedName name="kkkk" localSheetId="21">#REF!</definedName>
    <definedName name="_xlnm.Print_Titles" localSheetId="21">县级社保收入!$A$1:$IT$5</definedName>
    <definedName name="UU" localSheetId="21">#REF!</definedName>
    <definedName name="YY" localSheetId="21">#REF!</definedName>
    <definedName name="地区名称" localSheetId="21">#REF!</definedName>
    <definedName name="福州" localSheetId="21">#REF!</definedName>
    <definedName name="汇率" localSheetId="21">#REF!</definedName>
    <definedName name="全额差额比例" localSheetId="21">'[2]C01-1'!#REF!</definedName>
    <definedName name="生产列1" localSheetId="21">#REF!</definedName>
    <definedName name="生产列11" localSheetId="21">#REF!</definedName>
    <definedName name="生产列15" localSheetId="21">#REF!</definedName>
    <definedName name="生产列16" localSheetId="21">#REF!</definedName>
    <definedName name="生产列17" localSheetId="21">#REF!</definedName>
    <definedName name="生产列19" localSheetId="21">#REF!</definedName>
    <definedName name="生产列2" localSheetId="21">#REF!</definedName>
    <definedName name="生产列20" localSheetId="21">#REF!</definedName>
    <definedName name="生产列3" localSheetId="21">#REF!</definedName>
    <definedName name="生产列4" localSheetId="21">#REF!</definedName>
    <definedName name="生产列5" localSheetId="21">#REF!</definedName>
    <definedName name="生产列6" localSheetId="21">#REF!</definedName>
    <definedName name="生产列7" localSheetId="21">#REF!</definedName>
    <definedName name="生产列8" localSheetId="21">#REF!</definedName>
    <definedName name="生产列9" localSheetId="21">#REF!</definedName>
    <definedName name="生产期" localSheetId="21">#REF!</definedName>
    <definedName name="生产期1" localSheetId="21">#REF!</definedName>
    <definedName name="生产期11" localSheetId="21">#REF!</definedName>
    <definedName name="生产期15" localSheetId="21">#REF!</definedName>
    <definedName name="生产期16" localSheetId="21">#REF!</definedName>
    <definedName name="生产期17" localSheetId="21">#REF!</definedName>
    <definedName name="生产期19" localSheetId="21">#REF!</definedName>
    <definedName name="生产期2" localSheetId="21">#REF!</definedName>
    <definedName name="生产期20" localSheetId="21">#REF!</definedName>
    <definedName name="生产期3" localSheetId="21">#REF!</definedName>
    <definedName name="生产期4" localSheetId="21">#REF!</definedName>
    <definedName name="生产期5" localSheetId="21">#REF!</definedName>
    <definedName name="生产期6" localSheetId="21">#REF!</definedName>
    <definedName name="生产期7" localSheetId="21">#REF!</definedName>
    <definedName name="生产期8" localSheetId="21">#REF!</definedName>
    <definedName name="生产期9" localSheetId="21">#REF!</definedName>
    <definedName name="体制上解" localSheetId="21">#REF!</definedName>
    <definedName name="Database" localSheetId="22" hidden="1">#REF!</definedName>
    <definedName name="database2" localSheetId="22">#REF!</definedName>
    <definedName name="database3" localSheetId="22">#REF!</definedName>
    <definedName name="hhhh" localSheetId="22">#REF!</definedName>
    <definedName name="kkkk" localSheetId="22">#REF!</definedName>
    <definedName name="_xlnm.Print_Titles" localSheetId="22">县级社保支出!$A$1:$IT$5</definedName>
    <definedName name="UU" localSheetId="22">#REF!</definedName>
    <definedName name="YY" localSheetId="22">#REF!</definedName>
    <definedName name="地区名称" localSheetId="22">#REF!</definedName>
    <definedName name="福州" localSheetId="22">#REF!</definedName>
    <definedName name="汇率" localSheetId="22">#REF!</definedName>
    <definedName name="全额差额比例" localSheetId="22">'[2]C01-1'!#REF!</definedName>
    <definedName name="生产列1" localSheetId="22">#REF!</definedName>
    <definedName name="生产列11" localSheetId="22">#REF!</definedName>
    <definedName name="生产列15" localSheetId="22">#REF!</definedName>
    <definedName name="生产列16" localSheetId="22">#REF!</definedName>
    <definedName name="生产列17" localSheetId="22">#REF!</definedName>
    <definedName name="生产列19" localSheetId="22">#REF!</definedName>
    <definedName name="生产列2" localSheetId="22">#REF!</definedName>
    <definedName name="生产列20" localSheetId="22">#REF!</definedName>
    <definedName name="生产列3" localSheetId="22">#REF!</definedName>
    <definedName name="生产列4" localSheetId="22">#REF!</definedName>
    <definedName name="生产列5" localSheetId="22">#REF!</definedName>
    <definedName name="生产列6" localSheetId="22">#REF!</definedName>
    <definedName name="生产列7" localSheetId="22">#REF!</definedName>
    <definedName name="生产列8" localSheetId="22">#REF!</definedName>
    <definedName name="生产列9" localSheetId="22">#REF!</definedName>
    <definedName name="生产期" localSheetId="22">#REF!</definedName>
    <definedName name="生产期1" localSheetId="22">#REF!</definedName>
    <definedName name="生产期11" localSheetId="22">#REF!</definedName>
    <definedName name="生产期15" localSheetId="22">#REF!</definedName>
    <definedName name="生产期16" localSheetId="22">#REF!</definedName>
    <definedName name="生产期17" localSheetId="22">#REF!</definedName>
    <definedName name="生产期19" localSheetId="22">#REF!</definedName>
    <definedName name="生产期2" localSheetId="22">#REF!</definedName>
    <definedName name="生产期20" localSheetId="22">#REF!</definedName>
    <definedName name="生产期3" localSheetId="22">#REF!</definedName>
    <definedName name="生产期4" localSheetId="22">#REF!</definedName>
    <definedName name="生产期5" localSheetId="22">#REF!</definedName>
    <definedName name="生产期6" localSheetId="22">#REF!</definedName>
    <definedName name="生产期7" localSheetId="22">#REF!</definedName>
    <definedName name="生产期8" localSheetId="22">#REF!</definedName>
    <definedName name="生产期9" localSheetId="22">#REF!</definedName>
    <definedName name="体制上解" localSheetId="22">#REF!</definedName>
    <definedName name="Database" localSheetId="0">#REF!</definedName>
    <definedName name="database2" localSheetId="0">#REF!</definedName>
    <definedName name="database3" localSheetId="0">#REF!</definedName>
    <definedName name="hhhh" localSheetId="0">#REF!</definedName>
    <definedName name="kkkk" localSheetId="0">#REF!</definedName>
    <definedName name="_xlnm.Print_Area" localSheetId="0">封面!$A$1:$A$34</definedName>
    <definedName name="UU" localSheetId="0">#REF!</definedName>
    <definedName name="YY" localSheetId="0">#REF!</definedName>
    <definedName name="地区名称" localSheetId="0">#REF!</definedName>
    <definedName name="福州" localSheetId="0">#REF!</definedName>
    <definedName name="汇率" localSheetId="0">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体制上解" localSheetId="0">#REF!</definedName>
    <definedName name="Database" localSheetId="23">#REF!</definedName>
    <definedName name="database2" localSheetId="23">#REF!</definedName>
    <definedName name="database3" localSheetId="23">#REF!</definedName>
    <definedName name="hhhh" localSheetId="23">#REF!</definedName>
    <definedName name="kkkk" localSheetId="23">#REF!</definedName>
    <definedName name="UU" localSheetId="23">#REF!</definedName>
    <definedName name="YY" localSheetId="23">#REF!</definedName>
    <definedName name="地区名称" localSheetId="23">#REF!</definedName>
    <definedName name="福州" localSheetId="23">#REF!</definedName>
    <definedName name="汇率" localSheetId="23">#REF!</definedName>
    <definedName name="生产列1" localSheetId="23">#REF!</definedName>
    <definedName name="生产列11" localSheetId="23">#REF!</definedName>
    <definedName name="生产列15" localSheetId="23">#REF!</definedName>
    <definedName name="生产列16" localSheetId="23">#REF!</definedName>
    <definedName name="生产列17" localSheetId="23">#REF!</definedName>
    <definedName name="生产列19" localSheetId="23">#REF!</definedName>
    <definedName name="生产列2" localSheetId="23">#REF!</definedName>
    <definedName name="生产列20" localSheetId="23">#REF!</definedName>
    <definedName name="生产列3" localSheetId="23">#REF!</definedName>
    <definedName name="生产列4" localSheetId="23">#REF!</definedName>
    <definedName name="生产列5" localSheetId="23">#REF!</definedName>
    <definedName name="生产列6" localSheetId="23">#REF!</definedName>
    <definedName name="生产列7" localSheetId="23">#REF!</definedName>
    <definedName name="生产列8" localSheetId="23">#REF!</definedName>
    <definedName name="生产列9" localSheetId="23">#REF!</definedName>
    <definedName name="生产期" localSheetId="23">#REF!</definedName>
    <definedName name="生产期1" localSheetId="23">#REF!</definedName>
    <definedName name="生产期11" localSheetId="23">#REF!</definedName>
    <definedName name="生产期15" localSheetId="23">#REF!</definedName>
    <definedName name="生产期16" localSheetId="23">#REF!</definedName>
    <definedName name="生产期17" localSheetId="23">#REF!</definedName>
    <definedName name="生产期19" localSheetId="23">#REF!</definedName>
    <definedName name="生产期2" localSheetId="23">#REF!</definedName>
    <definedName name="生产期20" localSheetId="23">#REF!</definedName>
    <definedName name="生产期3" localSheetId="23">#REF!</definedName>
    <definedName name="生产期4" localSheetId="23">#REF!</definedName>
    <definedName name="生产期5" localSheetId="23">#REF!</definedName>
    <definedName name="生产期6" localSheetId="23">#REF!</definedName>
    <definedName name="生产期7" localSheetId="23">#REF!</definedName>
    <definedName name="生产期8" localSheetId="23">#REF!</definedName>
    <definedName name="生产期9" localSheetId="23">#REF!</definedName>
    <definedName name="体制上解" localSheetId="23">#REF!</definedName>
    <definedName name="Database" localSheetId="24">#REF!</definedName>
    <definedName name="database2" localSheetId="24">#REF!</definedName>
    <definedName name="database3" localSheetId="24">#REF!</definedName>
    <definedName name="hhhh" localSheetId="24">#REF!</definedName>
    <definedName name="kkkk" localSheetId="24">#REF!</definedName>
    <definedName name="UU" localSheetId="24">#REF!</definedName>
    <definedName name="YY" localSheetId="24">#REF!</definedName>
    <definedName name="地区名称" localSheetId="24">#REF!</definedName>
    <definedName name="福州" localSheetId="24">#REF!</definedName>
    <definedName name="汇率" localSheetId="24">#REF!</definedName>
    <definedName name="全额差额比例" localSheetId="24">'[4]C01-1'!#REF!</definedName>
    <definedName name="生产列1" localSheetId="24">#REF!</definedName>
    <definedName name="生产列11" localSheetId="24">#REF!</definedName>
    <definedName name="生产列15" localSheetId="24">#REF!</definedName>
    <definedName name="生产列16" localSheetId="24">#REF!</definedName>
    <definedName name="生产列17" localSheetId="24">#REF!</definedName>
    <definedName name="生产列19" localSheetId="24">#REF!</definedName>
    <definedName name="生产列2" localSheetId="24">#REF!</definedName>
    <definedName name="生产列20" localSheetId="24">#REF!</definedName>
    <definedName name="生产列3" localSheetId="24">#REF!</definedName>
    <definedName name="生产列4" localSheetId="24">#REF!</definedName>
    <definedName name="生产列5" localSheetId="24">#REF!</definedName>
    <definedName name="生产列6" localSheetId="24">#REF!</definedName>
    <definedName name="生产列7" localSheetId="24">#REF!</definedName>
    <definedName name="生产列8" localSheetId="24">#REF!</definedName>
    <definedName name="生产列9" localSheetId="24">#REF!</definedName>
    <definedName name="生产期" localSheetId="24">#REF!</definedName>
    <definedName name="生产期1" localSheetId="24">#REF!</definedName>
    <definedName name="生产期11" localSheetId="24">#REF!</definedName>
    <definedName name="生产期15" localSheetId="24">#REF!</definedName>
    <definedName name="生产期16" localSheetId="24">#REF!</definedName>
    <definedName name="生产期17" localSheetId="24">#REF!</definedName>
    <definedName name="生产期19" localSheetId="24">#REF!</definedName>
    <definedName name="生产期2" localSheetId="24">#REF!</definedName>
    <definedName name="生产期20" localSheetId="24">#REF!</definedName>
    <definedName name="生产期3" localSheetId="24">#REF!</definedName>
    <definedName name="生产期4" localSheetId="24">#REF!</definedName>
    <definedName name="生产期5" localSheetId="24">#REF!</definedName>
    <definedName name="生产期6" localSheetId="24">#REF!</definedName>
    <definedName name="生产期7" localSheetId="24">#REF!</definedName>
    <definedName name="生产期8" localSheetId="24">#REF!</definedName>
    <definedName name="生产期9" localSheetId="24">#REF!</definedName>
    <definedName name="体制上解" localSheetId="24">#REF!</definedName>
    <definedName name="Database" localSheetId="25">#REF!</definedName>
    <definedName name="database2" localSheetId="25">#REF!</definedName>
    <definedName name="database3" localSheetId="25">#REF!</definedName>
    <definedName name="hhhh" localSheetId="25">#REF!</definedName>
    <definedName name="kkkk" localSheetId="25">#REF!</definedName>
    <definedName name="UU" localSheetId="25">#REF!</definedName>
    <definedName name="YY" localSheetId="25">#REF!</definedName>
    <definedName name="地区名称" localSheetId="25">#REF!</definedName>
    <definedName name="福州" localSheetId="25">#REF!</definedName>
    <definedName name="汇率" localSheetId="25">#REF!</definedName>
    <definedName name="生产列1" localSheetId="25">#REF!</definedName>
    <definedName name="生产列11" localSheetId="25">#REF!</definedName>
    <definedName name="生产列15" localSheetId="25">#REF!</definedName>
    <definedName name="生产列16" localSheetId="25">#REF!</definedName>
    <definedName name="生产列17" localSheetId="25">#REF!</definedName>
    <definedName name="生产列19" localSheetId="25">#REF!</definedName>
    <definedName name="生产列2" localSheetId="25">#REF!</definedName>
    <definedName name="生产列20" localSheetId="25">#REF!</definedName>
    <definedName name="生产列3" localSheetId="25">#REF!</definedName>
    <definedName name="生产列4" localSheetId="25">#REF!</definedName>
    <definedName name="生产列5" localSheetId="25">#REF!</definedName>
    <definedName name="生产列6" localSheetId="25">#REF!</definedName>
    <definedName name="生产列7" localSheetId="25">#REF!</definedName>
    <definedName name="生产列8" localSheetId="25">#REF!</definedName>
    <definedName name="生产列9" localSheetId="25">#REF!</definedName>
    <definedName name="生产期" localSheetId="25">#REF!</definedName>
    <definedName name="生产期1" localSheetId="25">#REF!</definedName>
    <definedName name="生产期11" localSheetId="25">#REF!</definedName>
    <definedName name="生产期15" localSheetId="25">#REF!</definedName>
    <definedName name="生产期16" localSheetId="25">#REF!</definedName>
    <definedName name="生产期17" localSheetId="25">#REF!</definedName>
    <definedName name="生产期19" localSheetId="25">#REF!</definedName>
    <definedName name="生产期2" localSheetId="25">#REF!</definedName>
    <definedName name="生产期20" localSheetId="25">#REF!</definedName>
    <definedName name="生产期3" localSheetId="25">#REF!</definedName>
    <definedName name="生产期4" localSheetId="25">#REF!</definedName>
    <definedName name="生产期5" localSheetId="25">#REF!</definedName>
    <definedName name="生产期6" localSheetId="25">#REF!</definedName>
    <definedName name="生产期7" localSheetId="25">#REF!</definedName>
    <definedName name="生产期8" localSheetId="25">#REF!</definedName>
    <definedName name="生产期9" localSheetId="25">#REF!</definedName>
    <definedName name="体制上解" localSheetId="25">#REF!</definedName>
    <definedName name="Database" localSheetId="26">#REF!</definedName>
    <definedName name="database2" localSheetId="26">#REF!</definedName>
    <definedName name="database3" localSheetId="26">#REF!</definedName>
    <definedName name="hhhh" localSheetId="26">#REF!</definedName>
    <definedName name="kkkk" localSheetId="26">#REF!</definedName>
    <definedName name="UU" localSheetId="26">#REF!</definedName>
    <definedName name="YY" localSheetId="26">#REF!</definedName>
    <definedName name="地区名称" localSheetId="26">#REF!</definedName>
    <definedName name="福州" localSheetId="26">#REF!</definedName>
    <definedName name="汇率" localSheetId="26">#REF!</definedName>
    <definedName name="生产列1" localSheetId="26">#REF!</definedName>
    <definedName name="生产列11" localSheetId="26">#REF!</definedName>
    <definedName name="生产列15" localSheetId="26">#REF!</definedName>
    <definedName name="生产列16" localSheetId="26">#REF!</definedName>
    <definedName name="生产列17" localSheetId="26">#REF!</definedName>
    <definedName name="生产列19" localSheetId="26">#REF!</definedName>
    <definedName name="生产列2" localSheetId="26">#REF!</definedName>
    <definedName name="生产列20" localSheetId="26">#REF!</definedName>
    <definedName name="生产列3" localSheetId="26">#REF!</definedName>
    <definedName name="生产列4" localSheetId="26">#REF!</definedName>
    <definedName name="生产列5" localSheetId="26">#REF!</definedName>
    <definedName name="生产列6" localSheetId="26">#REF!</definedName>
    <definedName name="生产列7" localSheetId="26">#REF!</definedName>
    <definedName name="生产列8" localSheetId="26">#REF!</definedName>
    <definedName name="生产列9" localSheetId="26">#REF!</definedName>
    <definedName name="生产期" localSheetId="26">#REF!</definedName>
    <definedName name="生产期1" localSheetId="26">#REF!</definedName>
    <definedName name="生产期11" localSheetId="26">#REF!</definedName>
    <definedName name="生产期15" localSheetId="26">#REF!</definedName>
    <definedName name="生产期16" localSheetId="26">#REF!</definedName>
    <definedName name="生产期17" localSheetId="26">#REF!</definedName>
    <definedName name="生产期19" localSheetId="26">#REF!</definedName>
    <definedName name="生产期2" localSheetId="26">#REF!</definedName>
    <definedName name="生产期20" localSheetId="26">#REF!</definedName>
    <definedName name="生产期3" localSheetId="26">#REF!</definedName>
    <definedName name="生产期4" localSheetId="26">#REF!</definedName>
    <definedName name="生产期5" localSheetId="26">#REF!</definedName>
    <definedName name="生产期6" localSheetId="26">#REF!</definedName>
    <definedName name="生产期7" localSheetId="26">#REF!</definedName>
    <definedName name="生产期8" localSheetId="26">#REF!</definedName>
    <definedName name="生产期9" localSheetId="26">#REF!</definedName>
    <definedName name="体制上解" localSheetId="26">#REF!</definedName>
    <definedName name="全额差额比例" localSheetId="26">'[2]C01-1'!#REF!</definedName>
  </definedNames>
  <calcPr calcId="144525" fullPrecision="0"/>
</workbook>
</file>

<file path=xl/sharedStrings.xml><?xml version="1.0" encoding="utf-8"?>
<sst xmlns="http://schemas.openxmlformats.org/spreadsheetml/2006/main" count="1625">
  <si>
    <t>2017年度德化县决算公开目录</t>
  </si>
  <si>
    <t>一、政府决算公开</t>
  </si>
  <si>
    <t xml:space="preserve"> 1：2017年度德化县一般公共预算收入决算表</t>
  </si>
  <si>
    <t xml:space="preserve"> 2：2017年度德化县一般公共预算支出决算表</t>
  </si>
  <si>
    <t xml:space="preserve"> 3：2017年度德化县本级一般公共预算收入决算表</t>
  </si>
  <si>
    <t xml:space="preserve"> 4：2017年度德化县本级一般公共预算支出决算表</t>
  </si>
  <si>
    <t xml:space="preserve"> 5：2017年度德化县本级一般公共预算支出决算功能分类明细表</t>
  </si>
  <si>
    <t xml:space="preserve"> 6：2017年度德化县本级一般公共预算支出经济分类决算表</t>
  </si>
  <si>
    <t xml:space="preserve"> 7：2017年度德化县本级一般公共预算基本支出经济分类决算表</t>
  </si>
  <si>
    <t xml:space="preserve"> 8：2017年度德化县本级一般公共预算对下税收返还和转移支付决算表</t>
  </si>
  <si>
    <t xml:space="preserve"> 9：2017年度德化县本级一般公共预算“三公”经费支出决算情况表</t>
  </si>
  <si>
    <t xml:space="preserve"> 10：2017年度德化县政府性基金预算收入决算表</t>
  </si>
  <si>
    <t xml:space="preserve"> 11：2017年度德化县政府性基金预算支出决算表</t>
  </si>
  <si>
    <t xml:space="preserve"> 12：2017年度德化县本级政府性基金预算收入决算表</t>
  </si>
  <si>
    <t xml:space="preserve"> 13：2017年度德化县本级政府性基金预算支出决算表</t>
  </si>
  <si>
    <t xml:space="preserve"> 14：2017年度德化县本级政府性基金对下转移支付决算表</t>
  </si>
  <si>
    <t xml:space="preserve"> 15：2017年度德化县国有资本经营预算收入决算表</t>
  </si>
  <si>
    <t xml:space="preserve"> 16：2017年度德化县国有资本经营预算支出决算表</t>
  </si>
  <si>
    <t xml:space="preserve"> 17：2017年度德化县本级国有资本经营预算收入决算表</t>
  </si>
  <si>
    <t xml:space="preserve"> 18：2017年度德化县本级国有资本经营预算支出决算表</t>
  </si>
  <si>
    <t xml:space="preserve"> 19：2017年度德化县社会保险基金预算收入决算表</t>
  </si>
  <si>
    <t xml:space="preserve"> 20：2017年度德化县社会保险基金预算支出决算表</t>
  </si>
  <si>
    <t xml:space="preserve"> 21：2017年度德化县本级社会保险基金预算收入决算表</t>
  </si>
  <si>
    <t xml:space="preserve"> 22：2017年度德化县本级社会保险基金预算支出决算表</t>
  </si>
  <si>
    <t>二、政府债务公开</t>
  </si>
  <si>
    <t xml:space="preserve"> 23：2017年度德化县政府一般债务余额和限额情况表</t>
  </si>
  <si>
    <t xml:space="preserve"> 24：2017年度德化县本级政府一般债务余额和限额情况表</t>
  </si>
  <si>
    <t xml:space="preserve"> 25：2017年度德化县政府专项债务余额和限额情况表</t>
  </si>
  <si>
    <t xml:space="preserve"> 26：2017年度德化县本级政府专项债务余额和限额情况表</t>
  </si>
  <si>
    <t>附表1</t>
  </si>
  <si>
    <t>2017年度德化县一般公共预算收入决算表</t>
  </si>
  <si>
    <t>单位：万元</t>
  </si>
  <si>
    <t>预算科目</t>
  </si>
  <si>
    <t>调整预算数</t>
  </si>
  <si>
    <t>决算数</t>
  </si>
  <si>
    <t>决算数为预算数的%</t>
  </si>
  <si>
    <t>决算数为上年决算数的%</t>
  </si>
  <si>
    <t>一、税收收入</t>
  </si>
  <si>
    <t>　　增值税</t>
  </si>
  <si>
    <t>　　营业税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</si>
  <si>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</si>
  <si>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</si>
  <si>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</si>
  <si>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</si>
  <si>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</si>
  <si>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</si>
  <si>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</si>
  <si>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</si>
  <si>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</si>
  <si>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</si>
  <si>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</si>
  <si>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</si>
  <si>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</si>
  <si>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</si>
  <si>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</si>
  <si>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</si>
  <si>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</si>
  <si>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</si>
  <si>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收入小计</t>
  </si>
  <si>
    <t>三、债务（转贷）收入</t>
  </si>
  <si>
    <t>四、转移性收入</t>
  </si>
  <si>
    <t xml:space="preserve">    上级补助收入</t>
  </si>
  <si>
    <t xml:space="preserve">        返还性收入</t>
  </si>
  <si>
    <t xml:space="preserve">        一般性转移支付收入</t>
  </si>
  <si>
    <t xml:space="preserve">        专项转移支付收入</t>
  </si>
  <si>
    <t xml:space="preserve">    上年结余收入</t>
  </si>
  <si>
    <t xml:space="preserve">    调入资金</t>
  </si>
  <si>
    <t xml:space="preserve">    调入预算稳定调节基金</t>
  </si>
  <si>
    <t>收入合计</t>
  </si>
  <si>
    <t>附表2</t>
  </si>
  <si>
    <t>2017年度德化县一般公共预算支出决算表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</si>
  <si>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</si>
  <si>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</si>
  <si>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</si>
  <si>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</si>
  <si>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</si>
  <si>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</si>
  <si>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</si>
  <si>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</si>
  <si>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</si>
  <si>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</si>
  <si>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</si>
  <si>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</si>
  <si>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</si>
  <si>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</si>
  <si>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</si>
  <si>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</si>
  <si>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</si>
  <si>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</si>
  <si>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</si>
  <si>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</si>
  <si>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</si>
  <si>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</si>
  <si>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</si>
  <si>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</si>
  <si>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支出小计</t>
  </si>
  <si>
    <t>债务还本支出</t>
  </si>
  <si>
    <t>转移性支出</t>
  </si>
  <si>
    <t xml:space="preserve">  上解支出</t>
  </si>
  <si>
    <t xml:space="preserve">  补充预算稳定调节基金</t>
  </si>
  <si>
    <t xml:space="preserve">  年终结余</t>
  </si>
  <si>
    <t>支出合计</t>
  </si>
  <si>
    <t>附表3</t>
  </si>
  <si>
    <t>2017年度德化县本级一般公共预算收入决算表</t>
  </si>
  <si>
    <t>附表4</t>
  </si>
  <si>
    <t>2017年度德化县本级一般公共预算支出决算表</t>
  </si>
  <si>
    <t>附表5</t>
  </si>
  <si>
    <t>2017年度德化县本级一般公共预算支出决算功能分类明细表</t>
  </si>
  <si>
    <t>合  计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</si>
  <si>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</si>
  <si>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</si>
  <si>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</si>
  <si>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</si>
  <si>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</si>
  <si>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</si>
  <si>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</si>
  <si>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</si>
  <si>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</si>
  <si>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</si>
  <si>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</si>
  <si>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</si>
  <si>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</si>
  <si>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</si>
  <si>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</si>
  <si>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</si>
  <si>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</si>
  <si>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</si>
  <si>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</si>
  <si>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</si>
  <si>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</si>
  <si>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</si>
  <si>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</si>
  <si>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</si>
  <si>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</si>
  <si>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</si>
  <si>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</si>
  <si>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</si>
  <si>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</si>
  <si>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</si>
  <si>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</si>
  <si>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</si>
  <si>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</si>
  <si>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</si>
  <si>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</si>
  <si>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</si>
  <si>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</si>
  <si>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</si>
  <si>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</si>
  <si>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</si>
  <si>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</si>
  <si>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</si>
  <si>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</si>
  <si>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</si>
  <si>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</si>
  <si>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</si>
  <si>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</si>
  <si>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</si>
  <si>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</si>
  <si>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</si>
  <si>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</si>
  <si>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</si>
  <si>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</si>
  <si>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</si>
  <si>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</si>
  <si>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</si>
  <si>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</si>
  <si>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</si>
  <si>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</si>
  <si>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</si>
  <si>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</si>
  <si>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</si>
  <si>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</si>
  <si>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</si>
  <si>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</si>
  <si>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</si>
  <si>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</si>
  <si>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</si>
  <si>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</si>
  <si>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</si>
  <si>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</si>
  <si>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</si>
  <si>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</si>
  <si>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</si>
  <si>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</si>
  <si>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</si>
  <si>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</si>
  <si>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</si>
  <si>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</si>
  <si>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</si>
  <si>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</si>
  <si>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</si>
  <si>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</si>
  <si>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</si>
  <si>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</si>
  <si>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</si>
  <si>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</si>
  <si>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</si>
  <si>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</si>
  <si>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</si>
  <si>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</si>
  <si>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</si>
  <si>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</si>
  <si>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</si>
  <si>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</si>
  <si>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</si>
  <si>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</si>
  <si>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</si>
  <si>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</si>
  <si>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</si>
  <si>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</si>
  <si>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</si>
  <si>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</si>
  <si>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</si>
  <si>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</si>
  <si>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</si>
  <si>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</si>
  <si>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</si>
  <si>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</si>
  <si>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</si>
  <si>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</si>
  <si>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</si>
  <si>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</si>
  <si>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</si>
  <si>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</si>
  <si>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</si>
  <si>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</si>
  <si>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</si>
  <si>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</si>
  <si>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</si>
  <si>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</si>
  <si>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</si>
  <si>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</si>
  <si>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</si>
  <si>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</si>
  <si>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</si>
  <si>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</si>
  <si>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</si>
  <si>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</si>
  <si>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</si>
  <si>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</si>
  <si>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</si>
  <si>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</si>
  <si>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</si>
  <si>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</si>
  <si>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</si>
  <si>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</si>
  <si>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</si>
  <si>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</si>
  <si>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</si>
  <si>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</si>
  <si>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</si>
  <si>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</si>
  <si>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</si>
  <si>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</si>
  <si>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</si>
  <si>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</si>
  <si>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</si>
  <si>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</si>
  <si>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</si>
  <si>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</si>
  <si>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</si>
  <si>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</si>
  <si>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</si>
  <si>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</si>
  <si>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</si>
  <si>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</si>
  <si>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</si>
  <si>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</si>
  <si>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</si>
  <si>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</si>
  <si>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</si>
  <si>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</si>
  <si>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</si>
  <si>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</si>
  <si>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</si>
  <si>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</si>
  <si>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</si>
  <si>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</si>
  <si>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</si>
  <si>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</si>
  <si>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</si>
  <si>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</si>
  <si>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</si>
  <si>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</si>
  <si>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</si>
  <si>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</si>
  <si>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</si>
  <si>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</si>
  <si>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</si>
  <si>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</si>
  <si>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</si>
  <si>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</si>
  <si>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</si>
  <si>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</si>
  <si>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</si>
  <si>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</si>
  <si>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</si>
  <si>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</si>
  <si>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</si>
  <si>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</si>
  <si>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</si>
  <si>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</si>
  <si>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</si>
  <si>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</si>
  <si>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</si>
  <si>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</si>
  <si>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</si>
  <si>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</si>
  <si>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</si>
  <si>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</si>
  <si>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</si>
  <si>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</si>
  <si>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</si>
  <si>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</si>
  <si>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</si>
  <si>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</si>
  <si>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</si>
  <si>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</si>
  <si>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</si>
  <si>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</si>
  <si>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</si>
  <si>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</si>
  <si>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</si>
  <si>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</si>
  <si>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</si>
  <si>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</si>
  <si>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</si>
  <si>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</si>
  <si>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</si>
  <si>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</si>
  <si>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</si>
  <si>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</si>
  <si>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</si>
  <si>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</si>
  <si>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</si>
  <si>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</si>
  <si>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</si>
  <si>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</si>
  <si>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</si>
  <si>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</si>
  <si>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</si>
  <si>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</si>
  <si>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</si>
  <si>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</si>
  <si>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</si>
  <si>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</si>
  <si>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</si>
  <si>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</si>
  <si>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</si>
  <si>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</si>
  <si>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</si>
  <si>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</si>
  <si>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</si>
  <si>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</si>
  <si>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</si>
  <si>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</si>
  <si>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</si>
  <si>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</si>
  <si>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</si>
  <si>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</si>
  <si>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</si>
  <si>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</si>
  <si>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</si>
  <si>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</si>
  <si>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</si>
  <si>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</si>
  <si>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</si>
  <si>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</si>
  <si>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</si>
  <si>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</si>
  <si>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</si>
  <si>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</si>
  <si>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</si>
  <si>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</si>
  <si>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</si>
  <si>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</si>
  <si>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</si>
  <si>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</si>
  <si>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</si>
  <si>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</si>
  <si>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</si>
  <si>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</si>
  <si>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</si>
  <si>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</si>
  <si>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</si>
  <si>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</si>
  <si>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</si>
  <si>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</si>
  <si>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</si>
  <si>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</si>
  <si>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</si>
  <si>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</si>
  <si>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</si>
  <si>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</si>
  <si>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</si>
  <si>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</si>
  <si>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</si>
  <si>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</si>
  <si>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</si>
  <si>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</si>
  <si>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</si>
  <si>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</si>
  <si>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</si>
  <si>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</si>
  <si>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</si>
  <si>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</si>
  <si>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</si>
  <si>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</si>
  <si>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</si>
  <si>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</si>
  <si>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</si>
  <si>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</si>
  <si>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</si>
  <si>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</si>
  <si>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</si>
  <si>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</si>
  <si>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</si>
  <si>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</si>
  <si>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</si>
  <si>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</si>
  <si>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</si>
  <si>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</si>
  <si>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</si>
  <si>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</si>
  <si>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</si>
  <si>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</si>
  <si>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</si>
  <si>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</si>
  <si>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</si>
  <si>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</si>
  <si>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</si>
  <si>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</si>
  <si>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</si>
  <si>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</si>
  <si>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</si>
  <si>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</si>
  <si>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</si>
  <si>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</si>
  <si>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</si>
  <si>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</si>
  <si>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</si>
  <si>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</si>
  <si>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</si>
  <si>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</si>
  <si>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</si>
  <si>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</si>
  <si>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</si>
  <si>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</si>
  <si>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</si>
  <si>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</si>
  <si>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</si>
  <si>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</si>
  <si>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</si>
  <si>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</si>
  <si>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</si>
  <si>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</si>
  <si>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</si>
  <si>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</si>
  <si>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</si>
  <si>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</si>
  <si>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</si>
  <si>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</si>
  <si>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</si>
  <si>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</si>
  <si>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</si>
  <si>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</si>
  <si>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</si>
  <si>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</si>
  <si>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</si>
  <si>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</si>
  <si>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</si>
  <si>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</si>
  <si>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</si>
  <si>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</si>
  <si>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</si>
  <si>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</si>
  <si>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</si>
  <si>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</si>
  <si>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</si>
  <si>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</si>
  <si>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</si>
  <si>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</si>
  <si>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</si>
  <si>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</si>
  <si>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</si>
  <si>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</si>
  <si>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</si>
  <si>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</si>
  <si>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</si>
  <si>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</si>
  <si>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</si>
  <si>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</si>
  <si>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</si>
  <si>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</si>
  <si>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</si>
  <si>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</si>
  <si>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</si>
  <si>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</si>
  <si>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</si>
  <si>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</si>
  <si>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</si>
  <si>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</si>
  <si>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</si>
  <si>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</si>
  <si>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</si>
  <si>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</si>
  <si>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</si>
  <si>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</si>
  <si>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</si>
  <si>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</si>
  <si>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</si>
  <si>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</si>
  <si>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</si>
  <si>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</si>
  <si>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</si>
  <si>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</si>
  <si>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</si>
  <si>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</si>
  <si>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</si>
  <si>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</si>
  <si>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</si>
  <si>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</si>
  <si>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</si>
  <si>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</si>
  <si>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</si>
  <si>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</si>
  <si>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</si>
  <si>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</si>
  <si>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</si>
  <si>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</si>
  <si>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</si>
  <si>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</si>
  <si>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</si>
  <si>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</si>
  <si>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</si>
  <si>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</si>
  <si>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</si>
  <si>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</si>
  <si>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</si>
  <si>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</si>
  <si>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</si>
  <si>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</si>
  <si>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</si>
  <si>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</si>
  <si>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</si>
  <si>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</si>
  <si>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</si>
  <si>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</si>
  <si>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</si>
  <si>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</si>
  <si>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</si>
  <si>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</si>
  <si>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</si>
  <si>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</si>
  <si>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</si>
  <si>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</si>
  <si>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</si>
  <si>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</si>
  <si>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</si>
  <si>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</si>
  <si>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</si>
  <si>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</si>
  <si>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</si>
  <si>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</si>
  <si>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</si>
  <si>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</si>
  <si>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</si>
  <si>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</si>
  <si>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</si>
  <si>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</si>
  <si>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</si>
  <si>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</si>
  <si>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</si>
  <si>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</si>
  <si>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</si>
  <si>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</si>
  <si>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</si>
  <si>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</si>
  <si>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</si>
  <si>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</si>
  <si>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</si>
  <si>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</si>
  <si>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</si>
  <si>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</si>
  <si>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</si>
  <si>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</si>
  <si>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</si>
  <si>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</si>
  <si>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</si>
  <si>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</si>
  <si>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</si>
  <si>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</si>
  <si>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</si>
  <si>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</si>
  <si>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</si>
  <si>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</si>
  <si>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</si>
  <si>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</si>
  <si>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</si>
  <si>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</si>
  <si>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</si>
  <si>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</si>
  <si>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</si>
  <si>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</si>
  <si>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</si>
  <si>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</si>
  <si>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</si>
  <si>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</si>
  <si>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</si>
  <si>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</si>
  <si>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</si>
  <si>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</si>
  <si>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</si>
  <si>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</si>
  <si>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</si>
  <si>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</si>
  <si>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</si>
  <si>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</si>
  <si>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</si>
  <si>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</si>
  <si>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</si>
  <si>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</si>
  <si>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</si>
  <si>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</si>
  <si>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</si>
  <si>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</si>
  <si>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</si>
  <si>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</si>
  <si>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</si>
  <si>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</si>
  <si>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</si>
  <si>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</si>
  <si>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</si>
  <si>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</si>
  <si>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</si>
  <si>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</si>
  <si>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</si>
  <si>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</si>
  <si>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</si>
  <si>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</si>
  <si>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</si>
  <si>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</si>
  <si>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</si>
  <si>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</si>
  <si>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</si>
  <si>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</si>
  <si>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</si>
  <si>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</si>
  <si>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</si>
  <si>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</si>
  <si>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</si>
  <si>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</si>
  <si>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</si>
  <si>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</si>
  <si>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</si>
  <si>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</si>
  <si>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</si>
  <si>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</si>
  <si>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</si>
  <si>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</si>
  <si>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</si>
  <si>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</si>
  <si>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</si>
  <si>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</si>
  <si>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</si>
  <si>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</si>
  <si>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</si>
  <si>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</si>
  <si>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</si>
  <si>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</si>
  <si>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</si>
  <si>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</si>
  <si>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</si>
  <si>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</si>
  <si>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</si>
  <si>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</si>
  <si>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</si>
  <si>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</si>
  <si>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</si>
  <si>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</si>
  <si>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</si>
  <si>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</si>
  <si>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</si>
  <si>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</si>
  <si>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</si>
  <si>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</si>
  <si>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</si>
  <si>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</si>
  <si>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</si>
  <si>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</si>
  <si>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</si>
  <si>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</si>
  <si>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</si>
  <si>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</si>
  <si>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</si>
  <si>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</si>
  <si>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</si>
  <si>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</si>
  <si>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</si>
  <si>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</si>
  <si>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</si>
  <si>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</si>
  <si>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</si>
  <si>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</si>
  <si>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</si>
  <si>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</si>
  <si>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</si>
  <si>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</si>
  <si>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</si>
  <si>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</si>
  <si>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</si>
  <si>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</si>
  <si>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</si>
  <si>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</si>
  <si>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</si>
  <si>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</si>
  <si>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</si>
  <si>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</si>
  <si>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</si>
  <si>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</si>
  <si>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</si>
  <si>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</si>
  <si>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</si>
  <si>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</si>
  <si>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</si>
  <si>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</si>
  <si>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</si>
  <si>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</si>
  <si>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</si>
  <si>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</si>
  <si>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</si>
  <si>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</si>
  <si>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</si>
  <si>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</si>
  <si>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</si>
  <si>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</si>
  <si>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</si>
  <si>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</si>
  <si>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</si>
  <si>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</si>
  <si>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</si>
  <si>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</si>
  <si>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</si>
  <si>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</si>
  <si>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</si>
  <si>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</si>
  <si>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</si>
  <si>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</si>
  <si>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</si>
  <si>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</si>
  <si>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</si>
  <si>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</si>
  <si>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</si>
  <si>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</si>
  <si>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</si>
  <si>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</si>
  <si>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</si>
  <si>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</si>
  <si>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</si>
  <si>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</si>
  <si>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</si>
  <si>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</si>
  <si>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</si>
  <si>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</si>
  <si>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</si>
  <si>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</si>
  <si>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</si>
  <si>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</si>
  <si>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</si>
  <si>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</si>
  <si>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</si>
  <si>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</si>
  <si>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</si>
  <si>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</si>
  <si>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</si>
  <si>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</si>
  <si>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</si>
  <si>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</si>
  <si>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</si>
  <si>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</si>
  <si>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</si>
  <si>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</si>
  <si>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</si>
  <si>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</si>
  <si>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</si>
  <si>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</si>
  <si>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</si>
  <si>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</si>
  <si>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</si>
  <si>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</si>
  <si>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</si>
  <si>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</si>
  <si>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</si>
  <si>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</si>
  <si>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</si>
  <si>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</si>
  <si>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</si>
  <si>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</si>
  <si>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</si>
  <si>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</si>
  <si>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</si>
  <si>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</si>
  <si>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</si>
  <si>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</si>
  <si>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</si>
  <si>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</si>
  <si>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</si>
  <si>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</si>
  <si>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</si>
  <si>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</si>
  <si>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</si>
  <si>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</si>
  <si>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</si>
  <si>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</si>
  <si>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</si>
  <si>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</si>
  <si>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</si>
  <si>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</si>
  <si>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</si>
  <si>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</si>
  <si>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</si>
  <si>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</si>
  <si>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</si>
  <si>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</si>
  <si>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</si>
  <si>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</si>
  <si>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</si>
  <si>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</si>
  <si>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</si>
  <si>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</si>
  <si>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</si>
  <si>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</si>
  <si>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</si>
  <si>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</si>
  <si>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</si>
  <si>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</si>
  <si>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</si>
  <si>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</si>
  <si>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</si>
  <si>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</si>
  <si>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</si>
  <si>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</si>
  <si>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</si>
  <si>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</si>
  <si>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</si>
  <si>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</si>
  <si>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</si>
  <si>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</si>
  <si>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</si>
  <si>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</si>
  <si>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</si>
  <si>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</si>
  <si>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</si>
  <si>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</si>
  <si>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</si>
  <si>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</si>
  <si>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</si>
  <si>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</si>
  <si>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</si>
  <si>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</si>
  <si>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</si>
  <si>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</si>
  <si>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</si>
  <si>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</si>
  <si>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</si>
  <si>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</si>
  <si>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</si>
  <si>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</si>
  <si>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</si>
  <si>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</si>
  <si>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</si>
  <si>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</si>
  <si>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</si>
  <si>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</si>
  <si>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</si>
  <si>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</si>
  <si>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</si>
  <si>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</si>
  <si>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</si>
  <si>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</si>
  <si>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</si>
  <si>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</si>
  <si>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</si>
  <si>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</si>
  <si>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</si>
  <si>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</si>
  <si>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</si>
  <si>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</si>
  <si>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</si>
  <si>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</si>
  <si>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</si>
  <si>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</si>
  <si>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</si>
  <si>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</si>
  <si>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</si>
  <si>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</si>
  <si>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</si>
  <si>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</si>
  <si>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</si>
  <si>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</si>
  <si>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</si>
  <si>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</si>
  <si>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</si>
  <si>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</si>
  <si>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</si>
  <si>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</si>
  <si>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</si>
  <si>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</si>
  <si>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</si>
  <si>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</si>
  <si>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</si>
  <si>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</si>
  <si>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</si>
  <si>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</si>
  <si>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</si>
  <si>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</si>
  <si>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</si>
  <si>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</si>
  <si>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</si>
  <si>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</si>
  <si>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</si>
  <si>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</si>
  <si>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</si>
  <si>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</si>
  <si>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</si>
  <si>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</si>
  <si>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</si>
  <si>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</si>
  <si>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</si>
  <si>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</si>
  <si>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</si>
  <si>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</si>
  <si>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</si>
  <si>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</si>
  <si>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</si>
  <si>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</si>
  <si>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</si>
  <si>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</si>
  <si>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</si>
  <si>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</si>
  <si>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</si>
  <si>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</si>
  <si>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</si>
  <si>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</si>
  <si>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</si>
  <si>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</si>
  <si>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</si>
  <si>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</si>
  <si>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</si>
  <si>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</si>
  <si>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</si>
  <si>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</si>
  <si>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</si>
  <si>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</si>
  <si>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</si>
  <si>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</si>
  <si>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</si>
  <si>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</si>
  <si>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</si>
  <si>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</si>
  <si>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</si>
  <si>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</si>
  <si>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</si>
  <si>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</si>
  <si>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</si>
  <si>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</si>
  <si>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</si>
  <si>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</si>
  <si>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</si>
  <si>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</si>
  <si>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</si>
  <si>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</si>
  <si>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</si>
  <si>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</si>
  <si>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</si>
  <si>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</si>
  <si>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</si>
  <si>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</si>
  <si>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</si>
  <si>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</si>
  <si>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</si>
  <si>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</si>
  <si>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</si>
  <si>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</si>
  <si>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</si>
  <si>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</si>
  <si>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</si>
  <si>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</si>
  <si>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</si>
  <si>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</si>
  <si>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</si>
  <si>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</si>
  <si>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</si>
  <si>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</si>
  <si>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</si>
  <si>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</si>
  <si>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</si>
  <si>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</si>
  <si>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</si>
  <si>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</si>
  <si>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</si>
  <si>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</si>
  <si>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</si>
  <si>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</si>
  <si>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</si>
  <si>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</si>
  <si>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</si>
  <si>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</si>
  <si>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</si>
  <si>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</si>
  <si>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</si>
  <si>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</si>
  <si>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</si>
  <si>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</si>
  <si>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</si>
  <si>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</si>
  <si>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</si>
  <si>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</si>
  <si>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</si>
  <si>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</si>
  <si>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</si>
  <si>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</si>
  <si>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</si>
  <si>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</si>
  <si>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</si>
  <si>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</si>
  <si>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</si>
  <si>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</si>
  <si>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</si>
  <si>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</si>
  <si>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</si>
  <si>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</si>
  <si>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</si>
  <si>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</si>
  <si>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</si>
  <si>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</si>
  <si>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</si>
  <si>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</si>
  <si>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</si>
  <si>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</si>
  <si>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</si>
  <si>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</si>
  <si>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</si>
  <si>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</si>
  <si>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</si>
  <si>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</si>
  <si>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</si>
  <si>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</si>
  <si>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</si>
  <si>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</si>
  <si>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</si>
  <si>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</si>
  <si>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</si>
  <si>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</si>
  <si>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</si>
  <si>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</si>
  <si>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</si>
  <si>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</si>
  <si>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</si>
  <si>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</si>
  <si>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</si>
  <si>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</si>
  <si>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</si>
  <si>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</si>
  <si>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</si>
  <si>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</si>
  <si>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</si>
  <si>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</si>
  <si>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</si>
  <si>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</si>
  <si>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</si>
  <si>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</si>
  <si>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</si>
  <si>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</si>
  <si>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</si>
  <si>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</si>
  <si>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</si>
  <si>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</si>
  <si>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</si>
  <si>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</si>
  <si>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</si>
  <si>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</si>
  <si>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</si>
  <si>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</si>
  <si>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</si>
  <si>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</si>
  <si>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</si>
  <si>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</si>
  <si>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</si>
  <si>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</si>
  <si>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</si>
  <si>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</si>
  <si>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</si>
  <si>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</si>
  <si>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</si>
  <si>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</si>
  <si>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</si>
  <si>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</si>
  <si>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</si>
  <si>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</si>
  <si>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</si>
  <si>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</si>
  <si>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</si>
  <si>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</si>
  <si>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</si>
  <si>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</si>
  <si>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</si>
  <si>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</si>
  <si>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</si>
  <si>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</si>
  <si>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</si>
  <si>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</si>
  <si>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</si>
  <si>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</si>
  <si>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</si>
  <si>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</si>
  <si>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</si>
  <si>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</si>
  <si>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</si>
  <si>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</si>
  <si>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</si>
  <si>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</si>
  <si>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</si>
  <si>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</si>
  <si>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</si>
  <si>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</si>
  <si>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</si>
  <si>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</si>
  <si>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</si>
  <si>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</si>
  <si>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</si>
  <si>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</si>
  <si>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</si>
  <si>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</si>
  <si>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</si>
  <si>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</si>
  <si>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</si>
  <si>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</si>
  <si>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</si>
  <si>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</si>
  <si>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</si>
  <si>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</si>
  <si>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</si>
  <si>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</si>
  <si>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</si>
  <si>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</si>
  <si>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</si>
  <si>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</si>
  <si>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</si>
  <si>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</si>
  <si>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</si>
  <si>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</si>
  <si>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</si>
  <si>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</si>
  <si>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</si>
  <si>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</si>
  <si>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</si>
  <si>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</si>
  <si>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</si>
  <si>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</si>
  <si>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</si>
  <si>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</si>
  <si>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</si>
  <si>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</si>
  <si>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</si>
  <si>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</si>
  <si>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</si>
  <si>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</si>
  <si>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</si>
  <si>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</si>
  <si>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</si>
  <si>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</si>
  <si>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</si>
  <si>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</si>
  <si>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</si>
  <si>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</si>
  <si>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</si>
  <si>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</si>
  <si>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</si>
  <si>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</si>
  <si>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</si>
  <si>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</si>
  <si>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</si>
  <si>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</si>
  <si>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</si>
  <si>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</si>
  <si>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</si>
  <si>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</si>
  <si>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</si>
  <si>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</si>
  <si>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</si>
  <si>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</si>
  <si>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</si>
  <si>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附表6</t>
  </si>
  <si>
    <t>2017年度德化县本级一般公共预算支出经济分类决算表</t>
  </si>
  <si>
    <t>科目名称</t>
  </si>
  <si>
    <t>预算数</t>
  </si>
  <si>
    <t>决算数（试编）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</si>
  <si>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</si>
  <si>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</si>
  <si>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</si>
  <si>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</si>
  <si>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</si>
  <si>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</si>
  <si>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</si>
  <si>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</si>
  <si>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</si>
  <si>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</si>
  <si>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</si>
  <si>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</si>
  <si>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</si>
  <si>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</si>
  <si>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</si>
  <si>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</si>
  <si>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</si>
  <si>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</si>
  <si>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</si>
  <si>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</si>
  <si>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</si>
  <si>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</si>
  <si>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</si>
  <si>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</si>
  <si>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</si>
  <si>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</si>
  <si>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</si>
  <si>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</si>
  <si>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</si>
  <si>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</si>
  <si>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</si>
  <si>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</si>
  <si>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</si>
  <si>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</si>
  <si>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</si>
  <si>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</si>
  <si>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</si>
  <si>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</si>
  <si>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</si>
  <si>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</si>
  <si>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</si>
  <si>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</si>
  <si>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</si>
  <si>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</si>
  <si>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</si>
  <si>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</si>
  <si>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</si>
  <si>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</si>
  <si>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</si>
  <si>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</si>
  <si>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</si>
  <si>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</si>
  <si>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</si>
  <si>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</si>
  <si>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</si>
  <si>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</si>
  <si>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</si>
  <si>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</si>
  <si>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</si>
  <si>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</si>
  <si>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</si>
  <si>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</si>
  <si>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</si>
  <si>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</si>
  <si>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</si>
  <si>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 xml:space="preserve">  国内债务还本</t>
  </si>
  <si>
    <t xml:space="preserve">  国外债务还本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</si>
  <si>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</si>
  <si>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</si>
  <si>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</si>
  <si>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</si>
  <si>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</si>
  <si>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</si>
  <si>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</si>
  <si>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</si>
  <si>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</si>
  <si>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</si>
  <si>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</si>
  <si>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</si>
  <si>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</si>
  <si>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</si>
  <si>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</si>
  <si>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</si>
  <si>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</si>
  <si>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</si>
  <si>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</si>
  <si>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</si>
  <si>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</si>
  <si>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对社会保险基金补助</t>
  </si>
  <si>
    <t xml:space="preserve">  赠与</t>
  </si>
  <si>
    <t xml:space="preserve">  贷款转贷</t>
  </si>
  <si>
    <t>备注：2017年决算仍按照旧版经济分类科目公开，2018年以后决算按照新版经济分类科目公开。</t>
  </si>
  <si>
    <t>附表7</t>
  </si>
  <si>
    <t>2017年度德化县本级一般公共预算基本支出经济分类决算表</t>
  </si>
  <si>
    <t>项   目</t>
  </si>
  <si>
    <t>合计</t>
  </si>
  <si>
    <t xml:space="preserve">备注：2017年决算仍按照旧版经济分类科目公开，2018年以后决算按照新版经济分类科目公开。
 </t>
  </si>
  <si>
    <t>附表8</t>
  </si>
  <si>
    <t>此表没有数据</t>
  </si>
  <si>
    <t>2017年度德化县本级一般公共预算对下税收返还和转移支付决算表</t>
  </si>
  <si>
    <t>项  目</t>
  </si>
  <si>
    <t>小计</t>
  </si>
  <si>
    <t>××地区</t>
  </si>
  <si>
    <t>………</t>
  </si>
  <si>
    <t>一、返还性支出</t>
  </si>
  <si>
    <t>1.增值税和消费税税收返还支出</t>
  </si>
  <si>
    <t>2.所得税基数返还支出</t>
  </si>
  <si>
    <t>3.成品油税费改革税收返还支出</t>
  </si>
  <si>
    <t>4.其他税收返还支出</t>
  </si>
  <si>
    <t>二、一般性转移支付</t>
  </si>
  <si>
    <t>1.体制补助支出</t>
  </si>
  <si>
    <t>2.均衡性转移支付支出</t>
  </si>
  <si>
    <t>3.老少边穷转移支付支出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</si>
  <si>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</si>
  <si>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</si>
  <si>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</si>
  <si>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</si>
  <si>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</si>
  <si>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</si>
  <si>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</si>
  <si>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11.农村综合改革等转移支付支出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</si>
  <si>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</si>
  <si>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</si>
  <si>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</si>
  <si>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</si>
  <si>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</si>
  <si>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</si>
  <si>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</si>
  <si>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</si>
  <si>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</si>
  <si>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</si>
  <si>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</si>
  <si>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</si>
  <si>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</si>
  <si>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</si>
  <si>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</si>
  <si>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</si>
  <si>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</si>
  <si>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</si>
  <si>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</si>
  <si>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</si>
  <si>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</si>
  <si>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</si>
  <si>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18.其他支出</t>
  </si>
  <si>
    <t>19.债务付息支出</t>
  </si>
  <si>
    <t xml:space="preserve">  注：乡镇视为一级预算单位管理，没有对乡镇安排一般公共预算税收返还和转移支付。</t>
  </si>
  <si>
    <t>附表9</t>
  </si>
  <si>
    <t>2017年度德化县本级一般公共预算“三公”经费支出决算情况表</t>
  </si>
  <si>
    <t>统计数</t>
  </si>
  <si>
    <t>一、支出合计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</si>
  <si>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</si>
  <si>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</si>
  <si>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</si>
  <si>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</si>
  <si>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</si>
  <si>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</si>
  <si>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</si>
  <si>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</si>
  <si>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二、相关统计数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</si>
  <si>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</si>
  <si>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</si>
  <si>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</si>
  <si>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</si>
  <si>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</si>
  <si>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</si>
  <si>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</si>
  <si>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</si>
  <si>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</si>
  <si>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</si>
  <si>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备注：本表数据来源于县级各部门决算汇总，为部门当年实际支出数，与试编的县级经济分类决算数口径不同，不具备可比性。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</si>
  <si>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</si>
  <si>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2017年使用一般公共预算拨款安排的“三公”经费决算数为843万元，比上年决算数减少388万元。其中，因公出国（境）经费9万元，与上年决算数相比下降15%；公务接待费333万元，与上年决算数相比下降15%；公务用车购置经费0万元，与上年决算数相比下降100%；公务用车运行经费501万元，与上年决算数相比下降38%。“三公”经费决算下降的主要原因是一是公务用车改革，公务用车运行维护费下降；二是各单位落实中央八项规定，厉行节约，从严控制三公经费支出。</t>
  </si>
  <si>
    <t>附表10</t>
  </si>
  <si>
    <t>2017年度德化县政府性基金预算收入决算表</t>
  </si>
  <si>
    <t>非税收入</t>
  </si>
  <si>
    <t xml:space="preserve">   政府性基金收入</t>
  </si>
  <si>
    <t xml:space="preserve">     港口建设费收入</t>
  </si>
  <si>
    <t xml:space="preserve">     散装水泥专项资金收入</t>
  </si>
  <si>
    <t xml:space="preserve">     新型墙体材料专项基金收入</t>
  </si>
  <si>
    <t xml:space="preserve">     国家电影事业发展专项资金收入</t>
  </si>
  <si>
    <t xml:space="preserve">     新菜地开发建设基金收入</t>
  </si>
  <si>
    <t xml:space="preserve">     新增建设用地土地有偿使用费收入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</si>
  <si>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</si>
  <si>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</si>
  <si>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</si>
  <si>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</si>
  <si>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</si>
  <si>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</si>
  <si>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</si>
  <si>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</si>
  <si>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国家重大水利工程建设基金收入</t>
  </si>
  <si>
    <t xml:space="preserve">     污水处理费收入</t>
  </si>
  <si>
    <t xml:space="preserve">     彩票发行机构和彩票销售机构的业务费用</t>
  </si>
  <si>
    <t xml:space="preserve">     其他政府性基金收入</t>
  </si>
  <si>
    <t>本年收入小计</t>
  </si>
  <si>
    <t>债务（转贷）收入</t>
  </si>
  <si>
    <t>转移性收入</t>
  </si>
  <si>
    <t xml:space="preserve">    待偿债置换专项债券上年结余</t>
  </si>
  <si>
    <t xml:space="preserve">    上年结余</t>
  </si>
  <si>
    <t>附表11</t>
  </si>
  <si>
    <t>2017年度德化县政府性基金预算支出决算表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</si>
  <si>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</si>
  <si>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</si>
  <si>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</si>
  <si>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</si>
  <si>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</si>
  <si>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</si>
  <si>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</si>
  <si>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</si>
  <si>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</si>
  <si>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</si>
  <si>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</si>
  <si>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</si>
  <si>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 xml:space="preserve">    上解支出</t>
  </si>
  <si>
    <t xml:space="preserve">    调出资金</t>
  </si>
  <si>
    <t xml:space="preserve">    待偿债置换专项债券结余</t>
  </si>
  <si>
    <t xml:space="preserve">    年终结余</t>
  </si>
  <si>
    <t>附表12</t>
  </si>
  <si>
    <t>2017年度德化县本级政府性基金预算收入决算表</t>
  </si>
  <si>
    <t xml:space="preserve">    补助收入</t>
  </si>
  <si>
    <t xml:space="preserve">    上解收入</t>
  </si>
  <si>
    <t>附表13</t>
  </si>
  <si>
    <t>2017年度德化县本级政府性基金预算支出决算表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</si>
  <si>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</si>
  <si>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</si>
  <si>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</si>
  <si>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</si>
  <si>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小型水库移民扶助基金及对应专项债务收入安排的支出</t>
  </si>
  <si>
    <t xml:space="preserve">    移民补助</t>
  </si>
  <si>
    <t xml:space="preserve">    基础设施建设和经济发展</t>
  </si>
  <si>
    <t>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</si>
  <si>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</si>
  <si>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</si>
  <si>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</si>
  <si>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</si>
  <si>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土地出让业务支出</t>
  </si>
  <si>
    <t xml:space="preserve">    其他国有土地使用权出让收入安排的支出</t>
  </si>
  <si>
    <t>城市公用事业附加及对应专项债务收入安排的支出</t>
  </si>
  <si>
    <t xml:space="preserve">    城市公共设施</t>
  </si>
  <si>
    <t>农业土地开发资金及对应专项债务收入安排的支出</t>
  </si>
  <si>
    <t>污水处理费及对应专项债务收入安排的支出</t>
  </si>
  <si>
    <t xml:space="preserve">    污水处理设施建设和运营</t>
  </si>
  <si>
    <t>大中型水库库区基金及对应专项债务收入安排的支出</t>
  </si>
  <si>
    <t xml:space="preserve">    其他大中型水库库区基金支出</t>
  </si>
  <si>
    <t>国家重大水利工程建设基金及对应专项债务收入安排的支出</t>
  </si>
  <si>
    <t xml:space="preserve">    其他重大水利工程建设基金支出</t>
  </si>
  <si>
    <t>旅游发展基金支出</t>
  </si>
  <si>
    <t xml:space="preserve">  地方旅游开发项目补助</t>
  </si>
  <si>
    <t>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</si>
  <si>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</si>
  <si>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</si>
  <si>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</si>
  <si>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</si>
  <si>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</si>
  <si>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>其他政府性基金相关支出</t>
  </si>
  <si>
    <t xml:space="preserve">    其他政府性基金及对应专项债务收入安排的支出</t>
  </si>
  <si>
    <t>国有土地使用权出让债务付息支出</t>
  </si>
  <si>
    <t>国有土地使用权出让债务发行费用支出</t>
  </si>
  <si>
    <t xml:space="preserve">    补助支出</t>
  </si>
  <si>
    <t xml:space="preserve">    债务转贷支出</t>
  </si>
  <si>
    <t>附表14</t>
  </si>
  <si>
    <t>2017年度德化县本级政府性基金对下转移支付决算表</t>
  </si>
  <si>
    <t>项目</t>
  </si>
  <si>
    <t>注：乡镇视为一级预算单位管理，没有对乡镇安排政府性基金转移支付。</t>
  </si>
  <si>
    <t>附表15</t>
  </si>
  <si>
    <t>2017年度德化县国有资本经营预算收入决算表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</si>
  <si>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</si>
  <si>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</si>
  <si>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</si>
  <si>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</si>
  <si>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</si>
  <si>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上级补助收入</t>
  </si>
  <si>
    <t>上年结余</t>
  </si>
  <si>
    <t>附表16</t>
  </si>
  <si>
    <t>2017年度德化县国有资本经营预算支出决算表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</si>
  <si>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</si>
  <si>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</si>
  <si>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</si>
  <si>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</si>
  <si>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</si>
  <si>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调出资金</t>
  </si>
  <si>
    <t>年终结余</t>
  </si>
  <si>
    <t>附表17</t>
  </si>
  <si>
    <t>2017年度德化县本级国有资本经营预算收入决算表</t>
  </si>
  <si>
    <t>企业</t>
  </si>
  <si>
    <t xml:space="preserve">  其中：××企业(名称)利润收入</t>
  </si>
  <si>
    <t>…………………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</si>
  <si>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</si>
  <si>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</si>
  <si>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</si>
  <si>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</si>
  <si>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其中：县物资公司</t>
  </si>
  <si>
    <t xml:space="preserve">      县城镇房地产开发公司</t>
  </si>
  <si>
    <t xml:space="preserve">        县国有资产投资经营公司</t>
  </si>
  <si>
    <t xml:space="preserve">    国有资本经营预算转移支付收入</t>
  </si>
  <si>
    <t xml:space="preserve">    上年结转收入</t>
  </si>
  <si>
    <t>附表18</t>
  </si>
  <si>
    <t>2017年度德化县本级国有资本经营预算支出决算表</t>
  </si>
  <si>
    <t>决算数为预算数的％</t>
  </si>
  <si>
    <t>决算数为上年决算数的％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</si>
  <si>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</si>
  <si>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</si>
  <si>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</si>
  <si>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</si>
  <si>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</si>
  <si>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</si>
  <si>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</si>
  <si>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</si>
  <si>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</si>
  <si>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</si>
  <si>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</si>
  <si>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</si>
  <si>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</si>
  <si>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</si>
  <si>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</si>
  <si>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</si>
  <si>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</si>
  <si>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</si>
  <si>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</si>
  <si>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</si>
  <si>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</si>
  <si>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>本年支出合计</t>
  </si>
  <si>
    <t>附表19</t>
  </si>
  <si>
    <t>2017年度德化县社会保险基金预算收入决算表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</si>
  <si>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</si>
  <si>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</si>
  <si>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</si>
  <si>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</si>
  <si>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</si>
  <si>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charset val="0"/>
      </rPr>
      <t xml:space="preserve"> (</t>
    </r>
    <r>
      <rPr>
        <sz val="11"/>
        <color indexed="8"/>
        <rFont val="宋体"/>
        <charset val="134"/>
      </rPr>
      <t>一</t>
    </r>
    <r>
      <rPr>
        <sz val="11"/>
        <color indexed="8"/>
        <rFont val="Times New Roman"/>
        <charset val="0"/>
      </rPr>
      <t xml:space="preserve">) </t>
    </r>
    <r>
      <rPr>
        <sz val="11"/>
        <color indexed="8"/>
        <rFont val="宋体"/>
        <charset val="134"/>
      </rPr>
      <t>城乡居民基本医疗保险基金收入</t>
    </r>
  </si>
  <si>
    <t>(二)新型农村合作医疗基金收入</t>
  </si>
  <si>
    <r>
      <rPr>
        <sz val="11"/>
        <color indexed="8"/>
        <rFont val="Times New Roman"/>
        <charset val="0"/>
      </rPr>
      <t xml:space="preserve"> (</t>
    </r>
    <r>
      <rPr>
        <sz val="11"/>
        <color indexed="8"/>
        <rFont val="宋体"/>
        <charset val="134"/>
      </rPr>
      <t>三</t>
    </r>
    <r>
      <rPr>
        <sz val="11"/>
        <color indexed="8"/>
        <rFont val="Times New Roman"/>
        <charset val="0"/>
      </rPr>
      <t xml:space="preserve">) </t>
    </r>
    <r>
      <rPr>
        <sz val="11"/>
        <color indexed="8"/>
        <rFont val="宋体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</si>
  <si>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</si>
  <si>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</si>
  <si>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</si>
  <si>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</si>
  <si>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附表20</t>
  </si>
  <si>
    <t>2017年度德化县社会保险基金预算支出决算表</t>
  </si>
  <si>
    <t>项　目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</si>
  <si>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</si>
  <si>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</si>
  <si>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</si>
  <si>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</si>
  <si>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</si>
  <si>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r>
      <rPr>
        <sz val="11"/>
        <color indexed="8"/>
        <rFont val="Times New Roman"/>
        <charset val="0"/>
      </rPr>
      <t xml:space="preserve">    (</t>
    </r>
    <r>
      <rPr>
        <sz val="11"/>
        <color indexed="8"/>
        <rFont val="宋体"/>
        <charset val="134"/>
      </rPr>
      <t>一</t>
    </r>
    <r>
      <rPr>
        <sz val="11"/>
        <color indexed="8"/>
        <rFont val="Times New Roman"/>
        <charset val="0"/>
      </rPr>
      <t xml:space="preserve">) </t>
    </r>
    <r>
      <rPr>
        <sz val="11"/>
        <color indexed="8"/>
        <rFont val="宋体"/>
        <charset val="134"/>
      </rPr>
      <t>城乡居民基本医疗保险基金支出</t>
    </r>
  </si>
  <si>
    <t xml:space="preserve">  (二) 新型农村合作医疗基金支出</t>
  </si>
  <si>
    <r>
      <rPr>
        <sz val="11"/>
        <color indexed="8"/>
        <rFont val="Times New Roman"/>
        <charset val="0"/>
      </rPr>
      <t xml:space="preserve">    (</t>
    </r>
    <r>
      <rPr>
        <sz val="11"/>
        <color indexed="8"/>
        <rFont val="宋体"/>
        <charset val="134"/>
      </rPr>
      <t>三</t>
    </r>
    <r>
      <rPr>
        <sz val="11"/>
        <color indexed="8"/>
        <rFont val="Times New Roman"/>
        <charset val="0"/>
      </rPr>
      <t xml:space="preserve">) </t>
    </r>
    <r>
      <rPr>
        <sz val="11"/>
        <color indexed="8"/>
        <rFont val="宋体"/>
        <charset val="134"/>
      </rPr>
      <t>城镇居民基本医疗保险基金支出</t>
    </r>
  </si>
  <si>
    <t>六、工伤保险基金支出</t>
  </si>
  <si>
    <t>七、失业保险基金支出</t>
  </si>
  <si>
    <t>八、生育保险基金支出</t>
  </si>
  <si>
    <t>附表21</t>
  </si>
  <si>
    <t>2017年度德化县本级社会保险基金预算收入决算表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</si>
  <si>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</si>
  <si>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</si>
  <si>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</si>
  <si>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</si>
  <si>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</si>
  <si>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</si>
  <si>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</si>
  <si>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</si>
  <si>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r>
      <rPr>
        <sz val="11"/>
        <color indexed="8"/>
        <rFont val="Times New Roman"/>
        <charset val="0"/>
      </rPr>
      <t xml:space="preserve">  </t>
    </r>
    <r>
      <rPr>
        <sz val="11"/>
        <color indexed="8"/>
        <rFont val="宋体"/>
        <charset val="134"/>
      </rPr>
      <t>其中：保险费收入</t>
    </r>
  </si>
  <si>
    <r>
      <rPr>
        <sz val="11"/>
        <color indexed="8"/>
        <rFont val="Times New Roman"/>
        <charset val="0"/>
      </rPr>
      <t xml:space="preserve">             </t>
    </r>
    <r>
      <rPr>
        <sz val="11"/>
        <color indexed="8"/>
        <rFont val="宋体"/>
        <charset val="134"/>
      </rPr>
      <t>财政补贴收入</t>
    </r>
  </si>
  <si>
    <r>
      <rPr>
        <sz val="11"/>
        <color indexed="8"/>
        <rFont val="Times New Roman"/>
        <charset val="0"/>
      </rPr>
      <t xml:space="preserve">             </t>
    </r>
    <r>
      <rPr>
        <sz val="11"/>
        <color indexed="8"/>
        <rFont val="宋体"/>
        <charset val="134"/>
      </rPr>
      <t>利息收入</t>
    </r>
  </si>
  <si>
    <t xml:space="preserve">           其他收入</t>
  </si>
  <si>
    <t xml:space="preserve">           动用上年结余收入</t>
  </si>
  <si>
    <t>附表22</t>
  </si>
  <si>
    <t>2017年度德化县本级社会保险基金预算支出决算表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</si>
  <si>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</si>
  <si>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</si>
  <si>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</si>
  <si>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</si>
  <si>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</si>
  <si>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</si>
  <si>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</si>
  <si>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</si>
  <si>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</si>
  <si>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</si>
  <si>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</si>
  <si>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</si>
  <si>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</si>
  <si>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(一) 城乡居民基本医疗保险基金支出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</si>
  <si>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</si>
  <si>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</si>
  <si>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</si>
  <si>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>(二) 新型农村合作医疗基金支出</t>
  </si>
  <si>
    <t xml:space="preserve">        其中：新型农村合作医疗基金医疗待遇支出</t>
  </si>
  <si>
    <t xml:space="preserve">              其他新型农村合作医疗基金支出</t>
  </si>
  <si>
    <t xml:space="preserve"> (三) 城镇居民基本医疗保险基金支出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</si>
  <si>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</si>
  <si>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</si>
  <si>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</si>
  <si>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</si>
  <si>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</si>
  <si>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</si>
  <si>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</si>
  <si>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</si>
  <si>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</si>
  <si>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</si>
  <si>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</si>
  <si>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</si>
  <si>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</si>
  <si>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附表23</t>
  </si>
  <si>
    <t>2017年度德化县政府一般债务余额和限额情况表</t>
  </si>
  <si>
    <t>政府债务余额</t>
  </si>
  <si>
    <t>金额</t>
  </si>
  <si>
    <t>1. 2016年末一般债务余额</t>
  </si>
  <si>
    <t>2. 2017年新增一般债务额</t>
  </si>
  <si>
    <t>3. 2017年偿还一般债务本金</t>
  </si>
  <si>
    <t>4. 2017年末一般债务余额</t>
  </si>
  <si>
    <t>政府债务限额</t>
  </si>
  <si>
    <t>1．2016年一般债务限额</t>
  </si>
  <si>
    <t>2．2017年新增一般债务限额</t>
  </si>
  <si>
    <t>3．2017年一般债务限额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</si>
  <si>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</si>
  <si>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附表24</t>
  </si>
  <si>
    <t>2017年度德化县本级政府一般债务余额和限额情况表</t>
  </si>
  <si>
    <t>附表25</t>
  </si>
  <si>
    <t>2017年度德化县政府专项债务余额和限额情况表</t>
  </si>
  <si>
    <t>1. 2016年末专项债务余额</t>
  </si>
  <si>
    <t>2. 2017年新增专项债务额</t>
  </si>
  <si>
    <t>3. 2017年偿还专项债务本金</t>
  </si>
  <si>
    <t>4. 2017年末专项债务余额</t>
  </si>
  <si>
    <t>1．2016年专项债务限额</t>
  </si>
  <si>
    <t>2．2017年新增专项债务限额</t>
  </si>
  <si>
    <t>3．2017年专项债务限额</t>
  </si>
  <si>
    <t>附表26</t>
  </si>
  <si>
    <t>2017年度德化县本级政府专项债务余额和限额情况表</t>
  </si>
</sst>
</file>

<file path=xl/styles.xml><?xml version="1.0" encoding="utf-8"?>
<styleSheet xmlns="http://schemas.openxmlformats.org/spreadsheetml/2006/main">
  <numFmts count="24">
    <numFmt numFmtId="44" formatCode="_ &quot;￥&quot;* #,##0.00_ ;_ &quot;￥&quot;* \-#,##0.00_ ;_ &quot;￥&quot;* &quot;-&quot;??_ ;_ @_ "/>
    <numFmt numFmtId="176" formatCode="#,##0.000_ "/>
    <numFmt numFmtId="43" formatCode="_ * #,##0.00_ ;_ * \-#,##0.00_ ;_ * &quot;-&quot;??_ ;_ @_ "/>
    <numFmt numFmtId="177" formatCode="_ \¥* #,##0.00_ ;_ \¥* \-#,##0.00_ ;_ \¥* &quot;-&quot;??_ ;_ @_ "/>
    <numFmt numFmtId="41" formatCode="_ * #,##0_ ;_ * \-#,##0_ ;_ * &quot;-&quot;_ ;_ @_ "/>
    <numFmt numFmtId="178" formatCode="_(&quot;$&quot;* #,##0.00_);_(&quot;$&quot;* \(#,##0.00\);_(&quot;$&quot;* &quot;-&quot;??_);_(@_)"/>
    <numFmt numFmtId="42" formatCode="_ &quot;￥&quot;* #,##0_ ;_ &quot;￥&quot;* \-#,##0_ ;_ &quot;￥&quot;* &quot;-&quot;_ ;_ @_ "/>
    <numFmt numFmtId="179" formatCode="#,##0.00_ "/>
    <numFmt numFmtId="180" formatCode="_-\¥* #,##0_-;\-\¥* #,##0_-;_-\¥* &quot;-&quot;_-;_-@_-"/>
    <numFmt numFmtId="181" formatCode="0.00_ ;[Red]\-0.00\ "/>
    <numFmt numFmtId="182" formatCode="_-* #,##0.0000_-;\-* #,##0.0000_-;_-* &quot;-&quot;??_-;_-@_-"/>
    <numFmt numFmtId="183" formatCode="0.0%"/>
    <numFmt numFmtId="184" formatCode="0.0"/>
    <numFmt numFmtId="185" formatCode="0_ "/>
    <numFmt numFmtId="186" formatCode="_-* #,##0.00_-;\-* #,##0.00_-;_-* &quot;-&quot;??_-;_-@_-"/>
    <numFmt numFmtId="187" formatCode="\$#,##0.00;\(\$#,##0.00\)"/>
    <numFmt numFmtId="188" formatCode="#,##0_ "/>
    <numFmt numFmtId="189" formatCode="_-* #,##0_-;\-* #,##0_-;_-* &quot;-&quot;_-;_-@_-"/>
    <numFmt numFmtId="190" formatCode="\$#,##0;\(\$#,##0\)"/>
    <numFmt numFmtId="191" formatCode="#,##0;\-#,##0;&quot;-&quot;"/>
    <numFmt numFmtId="192" formatCode="0.0_ "/>
    <numFmt numFmtId="193" formatCode="#,##0;\(#,##0\)"/>
    <numFmt numFmtId="194" formatCode="_(* #,##0.00_);_(* \(#,##0.00\);_(* &quot;-&quot;??_);_(@_)"/>
    <numFmt numFmtId="195" formatCode="_-&quot;$&quot;* #,##0_-;\-&quot;$&quot;* #,##0_-;_-&quot;$&quot;* &quot;-&quot;_-;_-@_-"/>
  </numFmts>
  <fonts count="96">
    <font>
      <sz val="12"/>
      <name val="宋体"/>
      <charset val="134"/>
    </font>
    <font>
      <sz val="16"/>
      <color theme="1"/>
      <name val="方正小标宋_GBK"/>
      <charset val="134"/>
    </font>
    <font>
      <sz val="11"/>
      <name val="宋体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华文楷体"/>
      <charset val="134"/>
    </font>
    <font>
      <sz val="11"/>
      <name val="楷体"/>
      <charset val="134"/>
    </font>
    <font>
      <sz val="16"/>
      <color indexed="8"/>
      <name val="方正小标宋_GBK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indexed="8"/>
      <name val="Times New Roman"/>
      <charset val="0"/>
    </font>
    <font>
      <sz val="11"/>
      <color indexed="8"/>
      <name val="宋体"/>
      <charset val="134"/>
    </font>
    <font>
      <sz val="14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6"/>
      <name val="方正小标宋_GBK"/>
      <charset val="134"/>
    </font>
    <font>
      <b/>
      <sz val="12"/>
      <name val="宋体"/>
      <charset val="134"/>
      <scheme val="minor"/>
    </font>
    <font>
      <sz val="12"/>
      <name val="宋体"/>
      <charset val="0"/>
    </font>
    <font>
      <b/>
      <sz val="12"/>
      <name val="宋体"/>
      <charset val="134"/>
    </font>
    <font>
      <sz val="18"/>
      <color indexed="8"/>
      <name val="黑体"/>
      <charset val="134"/>
    </font>
    <font>
      <sz val="11"/>
      <color indexed="8"/>
      <name val="黑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  <scheme val="minor"/>
    </font>
    <font>
      <sz val="12"/>
      <name val="华文楷体"/>
      <charset val="134"/>
    </font>
    <font>
      <b/>
      <sz val="12"/>
      <name val="黑体"/>
      <charset val="134"/>
    </font>
    <font>
      <sz val="12"/>
      <name val="黑体"/>
      <charset val="134"/>
    </font>
    <font>
      <sz val="12"/>
      <name val="宋体"/>
      <charset val="134"/>
      <scheme val="major"/>
    </font>
    <font>
      <sz val="11"/>
      <name val="黑体"/>
      <charset val="134"/>
    </font>
    <font>
      <sz val="12"/>
      <name val="宋体"/>
      <charset val="134"/>
      <scheme val="minor"/>
    </font>
    <font>
      <sz val="10"/>
      <name val="黑体"/>
      <charset val="134"/>
    </font>
    <font>
      <sz val="18"/>
      <name val="黑体"/>
      <charset val="134"/>
    </font>
    <font>
      <b/>
      <sz val="11"/>
      <name val="宋体"/>
      <charset val="134"/>
      <scheme val="major"/>
    </font>
    <font>
      <b/>
      <sz val="11"/>
      <name val="黑体"/>
      <charset val="134"/>
    </font>
    <font>
      <sz val="12"/>
      <color indexed="8"/>
      <name val="宋体"/>
      <charset val="134"/>
    </font>
    <font>
      <sz val="11"/>
      <color theme="1"/>
      <name val="楷体"/>
      <charset val="134"/>
    </font>
    <font>
      <sz val="9"/>
      <name val="Times New Roman"/>
      <charset val="0"/>
    </font>
    <font>
      <b/>
      <sz val="9"/>
      <name val="Times New Roman"/>
      <charset val="0"/>
    </font>
    <font>
      <sz val="16"/>
      <name val="宋体"/>
      <charset val="134"/>
    </font>
    <font>
      <sz val="18"/>
      <name val="方正小标宋_GBK"/>
      <charset val="134"/>
    </font>
    <font>
      <b/>
      <sz val="12"/>
      <name val="楷体"/>
      <charset val="134"/>
    </font>
    <font>
      <sz val="16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indexed="62"/>
      <name val="宋体"/>
      <charset val="134"/>
    </font>
    <font>
      <b/>
      <sz val="21"/>
      <name val="楷体_GB2312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b/>
      <sz val="11"/>
      <color indexed="42"/>
      <name val="宋体"/>
      <charset val="134"/>
    </font>
    <font>
      <b/>
      <sz val="18"/>
      <color theme="3"/>
      <name val="宋体"/>
      <charset val="134"/>
      <scheme val="major"/>
    </font>
    <font>
      <sz val="11"/>
      <color indexed="52"/>
      <name val="宋体"/>
      <charset val="134"/>
    </font>
    <font>
      <sz val="11"/>
      <color indexed="42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indexed="56"/>
      <name val="宋体"/>
      <charset val="134"/>
    </font>
    <font>
      <u/>
      <sz val="12"/>
      <color indexed="36"/>
      <name val="宋体"/>
      <charset val="134"/>
    </font>
    <font>
      <sz val="12"/>
      <name val="Arial"/>
      <charset val="134"/>
    </font>
    <font>
      <sz val="12"/>
      <color indexed="20"/>
      <name val="宋体"/>
      <charset val="134"/>
    </font>
    <font>
      <sz val="9"/>
      <color indexed="8"/>
      <name val="宋体"/>
      <charset val="134"/>
    </font>
    <font>
      <u/>
      <sz val="12"/>
      <color indexed="12"/>
      <name val="宋体"/>
      <charset val="134"/>
    </font>
    <font>
      <b/>
      <sz val="15"/>
      <color indexed="62"/>
      <name val="宋体"/>
      <charset val="134"/>
    </font>
    <font>
      <sz val="10"/>
      <color indexed="8"/>
      <name val="Arial"/>
      <charset val="134"/>
    </font>
    <font>
      <sz val="9"/>
      <name val="宋体"/>
      <charset val="134"/>
    </font>
    <font>
      <b/>
      <sz val="15"/>
      <color indexed="54"/>
      <name val="宋体"/>
      <charset val="134"/>
    </font>
    <font>
      <sz val="12"/>
      <name val="Helv"/>
      <charset val="134"/>
    </font>
    <font>
      <b/>
      <sz val="13"/>
      <color indexed="62"/>
      <name val="宋体"/>
      <charset val="134"/>
    </font>
    <font>
      <sz val="7"/>
      <name val="Small Fonts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Times New Roman"/>
      <charset val="134"/>
    </font>
    <font>
      <b/>
      <sz val="13"/>
      <color indexed="54"/>
      <name val="宋体"/>
      <charset val="134"/>
    </font>
    <font>
      <b/>
      <sz val="18"/>
      <name val="Arial"/>
      <charset val="134"/>
    </font>
    <font>
      <b/>
      <sz val="12"/>
      <name val="Arial"/>
      <charset val="134"/>
    </font>
    <font>
      <sz val="8"/>
      <name val="Times New Roman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00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4" fontId="6" fillId="0" borderId="0" applyFont="0" applyFill="0" applyBorder="0" applyAlignment="0" applyProtection="0">
      <alignment vertical="center"/>
    </xf>
    <xf numFmtId="0" fontId="0" fillId="0" borderId="0"/>
    <xf numFmtId="0" fontId="59" fillId="4" borderId="8" applyNumberFormat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8" fillId="14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71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" borderId="11" applyNumberFormat="0" applyFon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0" fillId="0" borderId="0"/>
    <xf numFmtId="0" fontId="6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8" fillId="1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0" borderId="0">
      <alignment horizontal="centerContinuous" vertical="center"/>
    </xf>
    <xf numFmtId="0" fontId="54" fillId="0" borderId="0" applyNumberFormat="0" applyFill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5" fillId="0" borderId="16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0" fillId="0" borderId="0"/>
    <xf numFmtId="0" fontId="51" fillId="0" borderId="7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8" fillId="16" borderId="0" applyNumberFormat="0" applyBorder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52" fillId="6" borderId="8" applyNumberFormat="0" applyAlignment="0" applyProtection="0">
      <alignment vertical="center"/>
    </xf>
    <xf numFmtId="0" fontId="52" fillId="2" borderId="8" applyNumberFormat="0" applyAlignment="0" applyProtection="0">
      <alignment vertical="center"/>
    </xf>
    <xf numFmtId="0" fontId="0" fillId="0" borderId="0"/>
    <xf numFmtId="0" fontId="56" fillId="9" borderId="1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7" borderId="0" applyNumberFormat="0" applyBorder="0" applyAlignment="0" applyProtection="0">
      <alignment vertical="center"/>
    </xf>
    <xf numFmtId="0" fontId="76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7" fillId="0" borderId="0">
      <alignment vertical="center"/>
    </xf>
    <xf numFmtId="0" fontId="59" fillId="4" borderId="8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0" fillId="0" borderId="0"/>
    <xf numFmtId="0" fontId="58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5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8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1" fillId="9" borderId="10" applyNumberFormat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9" fillId="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58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1" fillId="9" borderId="10" applyNumberFormat="0" applyAlignment="0" applyProtection="0">
      <alignment vertical="center"/>
    </xf>
    <xf numFmtId="0" fontId="0" fillId="0" borderId="0"/>
    <xf numFmtId="0" fontId="6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9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66" fillId="7" borderId="0" applyNumberFormat="0" applyBorder="0" applyAlignment="0" applyProtection="0">
      <alignment vertical="center"/>
    </xf>
    <xf numFmtId="0" fontId="7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5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6" fillId="9" borderId="10" applyNumberFormat="0" applyAlignment="0" applyProtection="0">
      <alignment vertical="center"/>
    </xf>
    <xf numFmtId="0" fontId="0" fillId="0" borderId="0"/>
    <xf numFmtId="0" fontId="58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56" fillId="9" borderId="10" applyNumberFormat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0" fillId="0" borderId="0"/>
    <xf numFmtId="0" fontId="5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4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6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5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6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8" fillId="23" borderId="0" applyNumberFormat="0" applyBorder="0" applyAlignment="0" applyProtection="0">
      <alignment vertical="center"/>
    </xf>
    <xf numFmtId="0" fontId="0" fillId="0" borderId="0"/>
    <xf numFmtId="0" fontId="5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2" borderId="0" applyNumberFormat="0" applyBorder="0" applyAlignment="0" applyProtection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52" fillId="2" borderId="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8" fillId="14" borderId="0" applyNumberFormat="0" applyBorder="0" applyAlignment="0" applyProtection="0">
      <alignment vertical="center"/>
    </xf>
    <xf numFmtId="0" fontId="0" fillId="0" borderId="0"/>
    <xf numFmtId="0" fontId="64" fillId="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58" fillId="26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6" fillId="9" borderId="10" applyNumberFormat="0" applyAlignment="0" applyProtection="0">
      <alignment vertical="center"/>
    </xf>
    <xf numFmtId="0" fontId="0" fillId="0" borderId="0"/>
    <xf numFmtId="0" fontId="58" fillId="26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15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58" fillId="11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0" fillId="0" borderId="0"/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/>
    <xf numFmtId="0" fontId="15" fillId="0" borderId="0"/>
    <xf numFmtId="0" fontId="5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/>
    <xf numFmtId="0" fontId="0" fillId="0" borderId="0"/>
    <xf numFmtId="0" fontId="58" fillId="16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56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7" fillId="0" borderId="0"/>
    <xf numFmtId="0" fontId="67" fillId="0" borderId="0"/>
    <xf numFmtId="0" fontId="56" fillId="9" borderId="10" applyNumberFormat="0" applyAlignment="0" applyProtection="0">
      <alignment vertical="center"/>
    </xf>
    <xf numFmtId="0" fontId="0" fillId="0" borderId="0"/>
    <xf numFmtId="0" fontId="0" fillId="0" borderId="0"/>
    <xf numFmtId="0" fontId="2" fillId="0" borderId="1">
      <alignment horizontal="distributed" vertical="center" wrapText="1"/>
    </xf>
    <xf numFmtId="0" fontId="25" fillId="0" borderId="0"/>
    <xf numFmtId="0" fontId="0" fillId="0" borderId="0"/>
    <xf numFmtId="0" fontId="0" fillId="0" borderId="0">
      <alignment vertical="center"/>
    </xf>
    <xf numFmtId="0" fontId="25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0" fillId="0" borderId="0"/>
    <xf numFmtId="0" fontId="50" fillId="0" borderId="0">
      <alignment horizontal="centerContinuous"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0" borderId="0"/>
    <xf numFmtId="0" fontId="0" fillId="13" borderId="11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4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7" borderId="0" applyNumberFormat="0" applyBorder="0" applyAlignment="0" applyProtection="0">
      <alignment vertical="center"/>
    </xf>
    <xf numFmtId="0" fontId="0" fillId="0" borderId="0"/>
    <xf numFmtId="0" fontId="64" fillId="10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22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0" fillId="0" borderId="0"/>
    <xf numFmtId="0" fontId="15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71" fillId="18" borderId="0" applyNumberFormat="0" applyBorder="0" applyAlignment="0" applyProtection="0">
      <alignment vertical="center"/>
    </xf>
    <xf numFmtId="0" fontId="0" fillId="0" borderId="0"/>
    <xf numFmtId="0" fontId="6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15" fillId="2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61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11" fillId="0" borderId="13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4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1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1" fillId="18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0" fillId="0" borderId="14" applyNumberFormat="0" applyFill="0" applyAlignment="0" applyProtection="0">
      <alignment vertical="center"/>
    </xf>
    <xf numFmtId="184" fontId="2" fillId="0" borderId="1">
      <alignment vertical="center"/>
      <protection locked="0"/>
    </xf>
    <xf numFmtId="0" fontId="0" fillId="0" borderId="0">
      <alignment vertical="center"/>
    </xf>
    <xf numFmtId="0" fontId="0" fillId="0" borderId="0"/>
    <xf numFmtId="0" fontId="61" fillId="9" borderId="10" applyNumberFormat="0" applyAlignment="0" applyProtection="0">
      <alignment vertical="center"/>
    </xf>
    <xf numFmtId="0" fontId="0" fillId="0" borderId="0">
      <alignment vertical="center"/>
    </xf>
    <xf numFmtId="0" fontId="7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60" fillId="0" borderId="14" applyNumberFormat="0" applyFill="0" applyAlignment="0" applyProtection="0">
      <alignment vertical="center"/>
    </xf>
    <xf numFmtId="0" fontId="0" fillId="0" borderId="0"/>
    <xf numFmtId="9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56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7" fillId="0" borderId="0"/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52" fillId="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18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8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7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82" fillId="0" borderId="1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61" fillId="9" borderId="10" applyNumberFormat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2" borderId="0" applyNumberFormat="0" applyBorder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6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4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4" fillId="10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8" fillId="10" borderId="0" applyNumberFormat="0" applyBorder="0" applyAlignment="0" applyProtection="0">
      <alignment vertical="center"/>
    </xf>
    <xf numFmtId="0" fontId="0" fillId="0" borderId="0"/>
    <xf numFmtId="9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6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1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8" fillId="16" borderId="0" applyNumberFormat="0" applyBorder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8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7" applyNumberFormat="0" applyFill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0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66" fillId="7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52" fillId="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4" fillId="23" borderId="0" applyNumberFormat="0" applyBorder="0" applyAlignment="0" applyProtection="0">
      <alignment vertical="center"/>
    </xf>
    <xf numFmtId="0" fontId="0" fillId="0" borderId="0"/>
    <xf numFmtId="0" fontId="64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0" fillId="2" borderId="1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3" fillId="0" borderId="0">
      <alignment vertical="center"/>
    </xf>
    <xf numFmtId="0" fontId="0" fillId="0" borderId="0"/>
    <xf numFmtId="0" fontId="5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8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18" borderId="0" applyNumberFormat="0" applyBorder="0" applyAlignment="0" applyProtection="0">
      <alignment vertical="center"/>
    </xf>
    <xf numFmtId="0" fontId="0" fillId="0" borderId="0"/>
    <xf numFmtId="0" fontId="7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71" fillId="18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58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4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4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81" fillId="0" borderId="0"/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63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9" fillId="0" borderId="1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1" fillId="18" borderId="0" applyNumberFormat="0" applyBorder="0" applyAlignment="0" applyProtection="0">
      <alignment vertical="center"/>
    </xf>
    <xf numFmtId="0" fontId="0" fillId="0" borderId="0"/>
    <xf numFmtId="0" fontId="71" fillId="18" borderId="0" applyNumberFormat="0" applyBorder="0" applyAlignment="0" applyProtection="0">
      <alignment vertical="center"/>
    </xf>
    <xf numFmtId="0" fontId="0" fillId="0" borderId="0"/>
    <xf numFmtId="0" fontId="6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1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9" fillId="4" borderId="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58" fillId="23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4" fillId="0" borderId="14" applyNumberFormat="0" applyFill="0" applyAlignment="0" applyProtection="0">
      <alignment vertical="center"/>
    </xf>
    <xf numFmtId="0" fontId="0" fillId="0" borderId="0"/>
    <xf numFmtId="0" fontId="84" fillId="0" borderId="14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4" fillId="0" borderId="14" applyNumberFormat="0" applyFill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52" fillId="2" borderId="8" applyNumberFormat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67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0" fillId="0" borderId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9" fillId="0" borderId="2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184" fontId="2" fillId="0" borderId="1">
      <alignment vertical="center"/>
      <protection locked="0"/>
    </xf>
    <xf numFmtId="0" fontId="15" fillId="18" borderId="0" applyNumberFormat="0" applyBorder="0" applyAlignment="0" applyProtection="0">
      <alignment vertical="center"/>
    </xf>
    <xf numFmtId="0" fontId="6" fillId="0" borderId="0"/>
    <xf numFmtId="0" fontId="61" fillId="9" borderId="10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4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1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1" fillId="0" borderId="1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1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81" fillId="0" borderId="0"/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/>
    <xf numFmtId="0" fontId="66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" fillId="0" borderId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6" fillId="0" borderId="0"/>
    <xf numFmtId="0" fontId="15" fillId="17" borderId="0" applyNumberFormat="0" applyBorder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15" fillId="22" borderId="0" applyNumberFormat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1" fontId="6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37" fontId="85" fillId="0" borderId="0">
      <alignment vertical="center"/>
    </xf>
    <xf numFmtId="0" fontId="15" fillId="4" borderId="0" applyNumberFormat="0" applyBorder="0" applyAlignment="0" applyProtection="0">
      <alignment vertical="center"/>
    </xf>
    <xf numFmtId="37" fontId="85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4" fillId="0" borderId="14" applyNumberFormat="0" applyFill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52" fillId="6" borderId="8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87" fontId="88" fillId="0" borderId="0">
      <alignment vertical="center"/>
    </xf>
    <xf numFmtId="0" fontId="52" fillId="2" borderId="8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2" fillId="2" borderId="8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/>
    <xf numFmtId="0" fontId="15" fillId="8" borderId="0" applyNumberFormat="0" applyBorder="0" applyAlignment="0" applyProtection="0">
      <alignment vertical="center"/>
    </xf>
    <xf numFmtId="0" fontId="52" fillId="2" borderId="8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" fillId="0" borderId="0"/>
    <xf numFmtId="0" fontId="15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1" fillId="0" borderId="13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4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7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7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0" fillId="0" borderId="0"/>
    <xf numFmtId="0" fontId="6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7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7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/>
    <xf numFmtId="0" fontId="15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0" fillId="0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66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0" borderId="0">
      <alignment vertical="center"/>
    </xf>
    <xf numFmtId="177" fontId="0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52" fillId="6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15" fillId="20" borderId="0" applyNumberFormat="0" applyBorder="0" applyAlignment="0" applyProtection="0">
      <alignment vertical="center"/>
    </xf>
    <xf numFmtId="0" fontId="15" fillId="0" borderId="0"/>
    <xf numFmtId="0" fontId="15" fillId="4" borderId="0" applyNumberFormat="0" applyBorder="0" applyAlignment="0" applyProtection="0">
      <alignment vertical="center"/>
    </xf>
    <xf numFmtId="0" fontId="81" fillId="0" borderId="0"/>
    <xf numFmtId="0" fontId="15" fillId="4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15" fillId="20" borderId="0" applyNumberFormat="0" applyBorder="0" applyAlignment="0" applyProtection="0">
      <alignment vertical="center"/>
    </xf>
    <xf numFmtId="0" fontId="6" fillId="0" borderId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15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15" fillId="2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0" borderId="0"/>
    <xf numFmtId="0" fontId="15" fillId="20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64" fillId="23" borderId="0" applyNumberFormat="0" applyBorder="0" applyAlignment="0" applyProtection="0">
      <alignment vertical="center"/>
    </xf>
    <xf numFmtId="191" fontId="80" fillId="0" borderId="0" applyFill="0" applyBorder="0" applyAlignment="0"/>
    <xf numFmtId="0" fontId="64" fillId="23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84" fillId="0" borderId="14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15" fillId="0" borderId="0"/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4" borderId="0" applyNumberFormat="0" applyBorder="0" applyAlignment="0" applyProtection="0">
      <alignment vertical="center"/>
    </xf>
    <xf numFmtId="0" fontId="0" fillId="0" borderId="0"/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4" borderId="0" applyNumberFormat="0" applyBorder="0" applyAlignment="0" applyProtection="0">
      <alignment vertical="center"/>
    </xf>
    <xf numFmtId="0" fontId="0" fillId="0" borderId="0"/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23" borderId="0" applyNumberFormat="0" applyBorder="0" applyAlignment="0" applyProtection="0">
      <alignment vertical="center"/>
    </xf>
    <xf numFmtId="0" fontId="0" fillId="0" borderId="0"/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0" fillId="0" borderId="0"/>
    <xf numFmtId="0" fontId="64" fillId="23" borderId="0" applyNumberFormat="0" applyBorder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193" fontId="88" fillId="0" borderId="0"/>
    <xf numFmtId="0" fontId="64" fillId="10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9" borderId="10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0" fillId="0" borderId="0"/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64" fillId="12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64" fillId="12" borderId="0" applyNumberFormat="0" applyBorder="0" applyAlignment="0" applyProtection="0">
      <alignment vertical="center"/>
    </xf>
    <xf numFmtId="0" fontId="0" fillId="0" borderId="0"/>
    <xf numFmtId="0" fontId="58" fillId="11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58" fillId="11" borderId="0" applyNumberFormat="0" applyBorder="0" applyAlignment="0" applyProtection="0">
      <alignment vertical="center"/>
    </xf>
    <xf numFmtId="0" fontId="6" fillId="0" borderId="0"/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8" fillId="16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8" fillId="16" borderId="0" applyNumberFormat="0" applyBorder="0" applyAlignment="0" applyProtection="0">
      <alignment vertical="center"/>
    </xf>
    <xf numFmtId="0" fontId="0" fillId="0" borderId="0"/>
    <xf numFmtId="0" fontId="58" fillId="16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5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9" borderId="10" applyNumberFormat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9" borderId="10" applyNumberFormat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56" fillId="9" borderId="10" applyNumberFormat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6" fillId="9" borderId="10" applyNumberFormat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9" borderId="10" applyNumberFormat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0" fillId="0" borderId="0"/>
    <xf numFmtId="0" fontId="58" fillId="16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58" fillId="16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1" fillId="9" borderId="10" applyNumberFormat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67" fillId="0" borderId="0"/>
    <xf numFmtId="0" fontId="0" fillId="0" borderId="0">
      <alignment vertical="center"/>
    </xf>
    <xf numFmtId="0" fontId="61" fillId="9" borderId="10" applyNumberFormat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2" fillId="2" borderId="8" applyNumberFormat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61" fillId="9" borderId="10" applyNumberFormat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61" fillId="9" borderId="10" applyNumberFormat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61" fillId="9" borderId="10" applyNumberFormat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6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1" fillId="9" borderId="10" applyNumberFormat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77" fillId="0" borderId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77" fillId="0" borderId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0" fillId="0" borderId="0"/>
    <xf numFmtId="0" fontId="58" fillId="23" borderId="0" applyNumberFormat="0" applyBorder="0" applyAlignment="0" applyProtection="0">
      <alignment vertical="center"/>
    </xf>
    <xf numFmtId="2" fontId="75" fillId="0" borderId="0" applyProtection="0"/>
    <xf numFmtId="0" fontId="0" fillId="0" borderId="0"/>
    <xf numFmtId="177" fontId="0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0" fillId="0" borderId="0"/>
    <xf numFmtId="0" fontId="58" fillId="23" borderId="0" applyNumberFormat="0" applyBorder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0" fillId="0" borderId="0"/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91" fillId="0" borderId="21" applyNumberFormat="0" applyAlignment="0" applyProtection="0">
      <alignment horizontal="left"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64" fillId="4" borderId="0" applyNumberFormat="0" applyBorder="0" applyAlignment="0" applyProtection="0">
      <alignment vertical="center"/>
    </xf>
    <xf numFmtId="0" fontId="0" fillId="0" borderId="0"/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0" fillId="0" borderId="0"/>
    <xf numFmtId="0" fontId="58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191" fontId="80" fillId="0" borderId="0" applyFill="0" applyBorder="0" applyAlignment="0">
      <alignment vertical="center"/>
    </xf>
    <xf numFmtId="41" fontId="67" fillId="0" borderId="0" applyFont="0" applyFill="0" applyBorder="0" applyAlignment="0" applyProtection="0"/>
    <xf numFmtId="0" fontId="15" fillId="0" borderId="0">
      <alignment vertical="center"/>
    </xf>
    <xf numFmtId="193" fontId="88" fillId="0" borderId="0">
      <alignment vertical="center"/>
    </xf>
    <xf numFmtId="19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95" fontId="0" fillId="0" borderId="0" applyFont="0" applyFill="0" applyBorder="0" applyAlignment="0" applyProtection="0">
      <alignment vertical="center"/>
    </xf>
    <xf numFmtId="195" fontId="67" fillId="0" borderId="0" applyFont="0" applyFill="0" applyBorder="0" applyAlignment="0" applyProtection="0"/>
    <xf numFmtId="187" fontId="88" fillId="0" borderId="0"/>
    <xf numFmtId="0" fontId="52" fillId="2" borderId="8" applyNumberFormat="0" applyAlignment="0" applyProtection="0">
      <alignment vertical="center"/>
    </xf>
    <xf numFmtId="0" fontId="75" fillId="0" borderId="0" applyProtection="0">
      <alignment vertical="center"/>
    </xf>
    <xf numFmtId="0" fontId="52" fillId="6" borderId="8" applyNumberFormat="0" applyAlignment="0" applyProtection="0">
      <alignment vertical="center"/>
    </xf>
    <xf numFmtId="0" fontId="75" fillId="0" borderId="0" applyProtection="0"/>
    <xf numFmtId="190" fontId="88" fillId="0" borderId="0">
      <alignment vertical="center"/>
    </xf>
    <xf numFmtId="177" fontId="0" fillId="0" borderId="0" applyFont="0" applyFill="0" applyBorder="0" applyAlignment="0" applyProtection="0"/>
    <xf numFmtId="190" fontId="88" fillId="0" borderId="0"/>
    <xf numFmtId="2" fontId="75" fillId="0" borderId="0" applyProtection="0">
      <alignment vertical="center"/>
    </xf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91" fillId="0" borderId="21" applyNumberFormat="0" applyAlignment="0" applyProtection="0">
      <alignment horizontal="left" vertical="center"/>
    </xf>
    <xf numFmtId="0" fontId="91" fillId="0" borderId="22">
      <alignment horizontal="left" vertical="center"/>
    </xf>
    <xf numFmtId="0" fontId="64" fillId="2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1" fillId="0" borderId="22">
      <alignment horizontal="left" vertical="center"/>
    </xf>
    <xf numFmtId="0" fontId="90" fillId="0" borderId="0" applyProtection="0"/>
    <xf numFmtId="0" fontId="91" fillId="0" borderId="0" applyProtection="0">
      <alignment vertical="center"/>
    </xf>
    <xf numFmtId="0" fontId="91" fillId="0" borderId="0" applyProtection="0"/>
    <xf numFmtId="0" fontId="92" fillId="0" borderId="0">
      <alignment vertical="center"/>
    </xf>
    <xf numFmtId="0" fontId="0" fillId="0" borderId="0"/>
    <xf numFmtId="0" fontId="75" fillId="0" borderId="23" applyProtection="0">
      <alignment vertical="center"/>
    </xf>
    <xf numFmtId="0" fontId="75" fillId="0" borderId="23" applyProtection="0"/>
    <xf numFmtId="0" fontId="49" fillId="0" borderId="12" applyNumberFormat="0" applyFill="0" applyAlignment="0" applyProtection="0">
      <alignment vertical="center"/>
    </xf>
    <xf numFmtId="0" fontId="2" fillId="0" borderId="1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0" fontId="15" fillId="0" borderId="0"/>
    <xf numFmtId="0" fontId="0" fillId="0" borderId="0"/>
    <xf numFmtId="0" fontId="61" fillId="9" borderId="10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184" fontId="2" fillId="0" borderId="1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1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1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/>
    <xf numFmtId="9" fontId="0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0" fillId="0" borderId="0"/>
    <xf numFmtId="9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52" fillId="2" borderId="8" applyNumberFormat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52" fillId="2" borderId="8" applyNumberFormat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0" fillId="0" borderId="0"/>
    <xf numFmtId="0" fontId="52" fillId="2" borderId="8" applyNumberFormat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0" fillId="0" borderId="0"/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86" fillId="7" borderId="0" applyNumberFormat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0" fillId="0" borderId="0"/>
    <xf numFmtId="0" fontId="65" fillId="0" borderId="16" applyNumberFormat="0" applyFill="0" applyAlignment="0" applyProtection="0">
      <alignment vertical="center"/>
    </xf>
    <xf numFmtId="0" fontId="0" fillId="0" borderId="0"/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0" fillId="0" borderId="0"/>
    <xf numFmtId="0" fontId="79" fillId="0" borderId="18" applyNumberFormat="0" applyFill="0" applyAlignment="0" applyProtection="0">
      <alignment vertical="center"/>
    </xf>
    <xf numFmtId="0" fontId="0" fillId="0" borderId="0"/>
    <xf numFmtId="0" fontId="79" fillId="0" borderId="18" applyNumberFormat="0" applyFill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84" fillId="0" borderId="14" applyNumberFormat="0" applyFill="0" applyAlignment="0" applyProtection="0">
      <alignment vertical="center"/>
    </xf>
    <xf numFmtId="0" fontId="84" fillId="0" borderId="14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84" fillId="0" borderId="14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0" fillId="0" borderId="0"/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0" fillId="0" borderId="0"/>
    <xf numFmtId="0" fontId="60" fillId="0" borderId="14" applyNumberFormat="0" applyFill="0" applyAlignment="0" applyProtection="0">
      <alignment vertical="center"/>
    </xf>
    <xf numFmtId="0" fontId="84" fillId="0" borderId="14" applyNumberFormat="0" applyFill="0" applyAlignment="0" applyProtection="0">
      <alignment vertical="center"/>
    </xf>
    <xf numFmtId="0" fontId="0" fillId="0" borderId="0"/>
    <xf numFmtId="0" fontId="84" fillId="0" borderId="14" applyNumberFormat="0" applyFill="0" applyAlignment="0" applyProtection="0">
      <alignment vertical="center"/>
    </xf>
    <xf numFmtId="0" fontId="84" fillId="0" borderId="14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67" fillId="0" borderId="0"/>
    <xf numFmtId="0" fontId="67" fillId="0" borderId="0"/>
    <xf numFmtId="0" fontId="66" fillId="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51" fillId="0" borderId="7" applyNumberFormat="0" applyFill="0" applyAlignment="0" applyProtection="0">
      <alignment vertical="center"/>
    </xf>
    <xf numFmtId="0" fontId="67" fillId="0" borderId="0"/>
    <xf numFmtId="0" fontId="67" fillId="0" borderId="0"/>
    <xf numFmtId="0" fontId="66" fillId="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49" fillId="0" borderId="12" applyNumberFormat="0" applyFill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0" fillId="0" borderId="0"/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78" fillId="0" borderId="0" applyNumberFormat="0" applyFill="0" applyBorder="0" applyAlignment="0" applyProtection="0">
      <alignment vertical="top"/>
      <protection locked="0"/>
    </xf>
    <xf numFmtId="0" fontId="2" fillId="0" borderId="1">
      <alignment horizontal="distributed" vertical="center" wrapText="1"/>
    </xf>
    <xf numFmtId="0" fontId="0" fillId="0" borderId="0"/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71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15" fillId="0" borderId="0"/>
    <xf numFmtId="0" fontId="6" fillId="0" borderId="0"/>
    <xf numFmtId="0" fontId="58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0" borderId="0"/>
    <xf numFmtId="177" fontId="0" fillId="0" borderId="0" applyFont="0" applyFill="0" applyBorder="0" applyAlignment="0" applyProtection="0"/>
    <xf numFmtId="0" fontId="80" fillId="0" borderId="0"/>
    <xf numFmtId="0" fontId="11" fillId="0" borderId="13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0" borderId="0"/>
    <xf numFmtId="177" fontId="0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5" fillId="0" borderId="0"/>
    <xf numFmtId="0" fontId="0" fillId="0" borderId="0"/>
    <xf numFmtId="0" fontId="25" fillId="0" borderId="0">
      <alignment vertical="center"/>
    </xf>
    <xf numFmtId="0" fontId="25" fillId="0" borderId="0"/>
    <xf numFmtId="0" fontId="25" fillId="0" borderId="0"/>
    <xf numFmtId="177" fontId="0" fillId="0" borderId="0" applyFont="0" applyFill="0" applyBorder="0" applyAlignment="0" applyProtection="0"/>
    <xf numFmtId="0" fontId="15" fillId="0" borderId="0"/>
    <xf numFmtId="0" fontId="15" fillId="0" borderId="0">
      <alignment vertical="center"/>
    </xf>
    <xf numFmtId="0" fontId="6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7" fillId="0" borderId="0"/>
    <xf numFmtId="0" fontId="67" fillId="0" borderId="0"/>
    <xf numFmtId="0" fontId="61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15" fillId="0" borderId="0"/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6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/>
    <xf numFmtId="0" fontId="15" fillId="0" borderId="0">
      <alignment vertical="center"/>
    </xf>
    <xf numFmtId="0" fontId="6" fillId="0" borderId="0"/>
    <xf numFmtId="0" fontId="15" fillId="0" borderId="0">
      <alignment vertical="center"/>
    </xf>
    <xf numFmtId="0" fontId="6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0" fillId="6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70" fillId="6" borderId="1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70" fillId="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70" fillId="6" borderId="17" applyNumberFormat="0" applyAlignment="0" applyProtection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4" fontId="2" fillId="0" borderId="1">
      <alignment vertical="center"/>
      <protection locked="0"/>
    </xf>
    <xf numFmtId="0" fontId="15" fillId="0" borderId="0"/>
    <xf numFmtId="0" fontId="61" fillId="9" borderId="10" applyNumberFormat="0" applyAlignment="0" applyProtection="0">
      <alignment vertical="center"/>
    </xf>
    <xf numFmtId="0" fontId="0" fillId="0" borderId="0"/>
    <xf numFmtId="0" fontId="61" fillId="9" borderId="10" applyNumberFormat="0" applyAlignment="0" applyProtection="0">
      <alignment vertical="center"/>
    </xf>
    <xf numFmtId="0" fontId="6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9" fillId="4" borderId="8" applyNumberFormat="0" applyAlignment="0" applyProtection="0">
      <alignment vertical="center"/>
    </xf>
    <xf numFmtId="0" fontId="0" fillId="0" borderId="0">
      <alignment vertical="center"/>
    </xf>
    <xf numFmtId="0" fontId="59" fillId="4" borderId="8" applyNumberFormat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13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77" fontId="0" fillId="0" borderId="0" applyFont="0" applyFill="0" applyBorder="0" applyAlignment="0" applyProtection="0"/>
    <xf numFmtId="0" fontId="15" fillId="0" borderId="0"/>
    <xf numFmtId="0" fontId="6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/>
    <xf numFmtId="177" fontId="0" fillId="0" borderId="0" applyFont="0" applyFill="0" applyBorder="0" applyAlignment="0" applyProtection="0"/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0" fillId="0" borderId="0" applyFont="0" applyFill="0" applyBorder="0" applyAlignment="0" applyProtection="0"/>
    <xf numFmtId="0" fontId="15" fillId="0" borderId="0">
      <alignment vertical="center"/>
    </xf>
    <xf numFmtId="0" fontId="6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81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15" fillId="0" borderId="0"/>
    <xf numFmtId="0" fontId="81" fillId="0" borderId="0">
      <alignment vertical="center"/>
    </xf>
    <xf numFmtId="0" fontId="0" fillId="0" borderId="0"/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/>
    <xf numFmtId="0" fontId="69" fillId="0" borderId="0" applyNumberFormat="0" applyFill="0" applyBorder="0" applyAlignment="0" applyProtection="0">
      <alignment vertical="center"/>
    </xf>
    <xf numFmtId="0" fontId="0" fillId="0" borderId="0"/>
    <xf numFmtId="0" fontId="6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1" fillId="0" borderId="0"/>
    <xf numFmtId="0" fontId="0" fillId="0" borderId="0"/>
    <xf numFmtId="0" fontId="81" fillId="0" borderId="0"/>
    <xf numFmtId="0" fontId="0" fillId="0" borderId="0"/>
    <xf numFmtId="0" fontId="15" fillId="0" borderId="0">
      <alignment vertical="center"/>
    </xf>
    <xf numFmtId="0" fontId="8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6" fillId="9" borderId="10" applyNumberFormat="0" applyAlignment="0" applyProtection="0">
      <alignment vertical="center"/>
    </xf>
    <xf numFmtId="0" fontId="0" fillId="0" borderId="0"/>
    <xf numFmtId="0" fontId="58" fillId="23" borderId="0" applyNumberFormat="0" applyBorder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6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0" borderId="0">
      <alignment vertical="center"/>
    </xf>
    <xf numFmtId="0" fontId="0" fillId="0" borderId="0"/>
    <xf numFmtId="0" fontId="67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67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67" fillId="0" borderId="0"/>
    <xf numFmtId="0" fontId="67" fillId="0" borderId="0"/>
    <xf numFmtId="0" fontId="6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/>
    <xf numFmtId="0" fontId="0" fillId="0" borderId="0">
      <alignment vertical="center"/>
    </xf>
    <xf numFmtId="0" fontId="0" fillId="0" borderId="0">
      <alignment vertical="center"/>
    </xf>
    <xf numFmtId="0" fontId="63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15" fillId="0" borderId="0"/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52" fillId="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77" fontId="0" fillId="0" borderId="0" applyFont="0" applyFill="0" applyBorder="0" applyAlignment="0" applyProtection="0"/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52" fillId="2" borderId="8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56" fillId="9" borderId="10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9" fillId="4" borderId="8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59" fillId="4" borderId="8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2" fillId="2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2" borderId="8" applyNumberFormat="0" applyAlignment="0" applyProtection="0">
      <alignment vertical="center"/>
    </xf>
    <xf numFmtId="0" fontId="52" fillId="2" borderId="8" applyNumberFormat="0" applyAlignment="0" applyProtection="0">
      <alignment vertical="center"/>
    </xf>
    <xf numFmtId="0" fontId="52" fillId="2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2" borderId="8" applyNumberFormat="0" applyAlignment="0" applyProtection="0">
      <alignment vertical="center"/>
    </xf>
    <xf numFmtId="0" fontId="52" fillId="2" borderId="8" applyNumberFormat="0" applyAlignment="0" applyProtection="0">
      <alignment vertical="center"/>
    </xf>
    <xf numFmtId="0" fontId="52" fillId="2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2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6" borderId="8" applyNumberFormat="0" applyAlignment="0" applyProtection="0">
      <alignment vertical="center"/>
    </xf>
    <xf numFmtId="0" fontId="52" fillId="2" borderId="8" applyNumberFormat="0" applyAlignment="0" applyProtection="0">
      <alignment vertical="center"/>
    </xf>
    <xf numFmtId="0" fontId="61" fillId="9" borderId="10" applyNumberFormat="0" applyAlignment="0" applyProtection="0">
      <alignment vertical="center"/>
    </xf>
    <xf numFmtId="0" fontId="61" fillId="9" borderId="10" applyNumberFormat="0" applyAlignment="0" applyProtection="0">
      <alignment vertical="center"/>
    </xf>
    <xf numFmtId="0" fontId="61" fillId="9" borderId="10" applyNumberFormat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56" fillId="9" borderId="10" applyNumberFormat="0" applyAlignment="0" applyProtection="0">
      <alignment vertical="center"/>
    </xf>
    <xf numFmtId="0" fontId="61" fillId="9" borderId="10" applyNumberFormat="0" applyAlignment="0" applyProtection="0">
      <alignment vertical="center"/>
    </xf>
    <xf numFmtId="0" fontId="61" fillId="9" borderId="10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93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8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8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4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4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0" fillId="2" borderId="17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70" fillId="2" borderId="1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0" fillId="2" borderId="17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58" fillId="23" borderId="0" applyNumberFormat="0" applyBorder="0" applyAlignment="0" applyProtection="0">
      <alignment vertical="center"/>
    </xf>
    <xf numFmtId="0" fontId="70" fillId="2" borderId="1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0" fillId="6" borderId="17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2" borderId="1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8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13" borderId="11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4" fillId="0" borderId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0" fillId="2" borderId="17" applyNumberFormat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70" fillId="2" borderId="17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2" borderId="17" applyNumberFormat="0" applyAlignment="0" applyProtection="0">
      <alignment vertical="center"/>
    </xf>
    <xf numFmtId="0" fontId="70" fillId="2" borderId="17" applyNumberFormat="0" applyAlignment="0" applyProtection="0">
      <alignment vertical="center"/>
    </xf>
    <xf numFmtId="0" fontId="70" fillId="2" borderId="17" applyNumberFormat="0" applyAlignment="0" applyProtection="0">
      <alignment vertical="center"/>
    </xf>
    <xf numFmtId="0" fontId="70" fillId="2" borderId="17" applyNumberFormat="0" applyAlignment="0" applyProtection="0">
      <alignment vertical="center"/>
    </xf>
    <xf numFmtId="0" fontId="70" fillId="2" borderId="17" applyNumberFormat="0" applyAlignment="0" applyProtection="0">
      <alignment vertical="center"/>
    </xf>
    <xf numFmtId="0" fontId="70" fillId="2" borderId="17" applyNumberFormat="0" applyAlignment="0" applyProtection="0">
      <alignment vertical="center"/>
    </xf>
    <xf numFmtId="0" fontId="70" fillId="2" borderId="17" applyNumberFormat="0" applyAlignment="0" applyProtection="0">
      <alignment vertical="center"/>
    </xf>
    <xf numFmtId="0" fontId="70" fillId="2" borderId="17" applyNumberFormat="0" applyAlignment="0" applyProtection="0">
      <alignment vertical="center"/>
    </xf>
    <xf numFmtId="0" fontId="70" fillId="2" borderId="17" applyNumberFormat="0" applyAlignment="0" applyProtection="0">
      <alignment vertical="center"/>
    </xf>
    <xf numFmtId="0" fontId="70" fillId="2" borderId="17" applyNumberFormat="0" applyAlignment="0" applyProtection="0">
      <alignment vertical="center"/>
    </xf>
    <xf numFmtId="0" fontId="70" fillId="2" borderId="17" applyNumberFormat="0" applyAlignment="0" applyProtection="0">
      <alignment vertical="center"/>
    </xf>
    <xf numFmtId="0" fontId="70" fillId="2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2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70" fillId="6" borderId="17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59" fillId="4" borderId="8" applyNumberFormat="0" applyAlignment="0" applyProtection="0">
      <alignment vertical="center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95" fillId="0" borderId="0">
      <alignment vertical="center"/>
    </xf>
    <xf numFmtId="0" fontId="95" fillId="0" borderId="0"/>
    <xf numFmtId="184" fontId="2" fillId="0" borderId="1">
      <alignment vertical="center"/>
      <protection locked="0"/>
    </xf>
    <xf numFmtId="184" fontId="2" fillId="0" borderId="1">
      <alignment vertical="center"/>
      <protection locked="0"/>
    </xf>
    <xf numFmtId="184" fontId="2" fillId="0" borderId="1">
      <alignment vertical="center"/>
      <protection locked="0"/>
    </xf>
    <xf numFmtId="184" fontId="2" fillId="0" borderId="1">
      <alignment vertical="center"/>
      <protection locked="0"/>
    </xf>
    <xf numFmtId="184" fontId="2" fillId="0" borderId="1">
      <alignment vertical="center"/>
      <protection locked="0"/>
    </xf>
    <xf numFmtId="184" fontId="2" fillId="0" borderId="1">
      <alignment vertical="center"/>
      <protection locked="0"/>
    </xf>
    <xf numFmtId="184" fontId="2" fillId="0" borderId="1">
      <alignment vertical="center"/>
      <protection locked="0"/>
    </xf>
    <xf numFmtId="184" fontId="2" fillId="0" borderId="1">
      <alignment vertical="center"/>
      <protection locked="0"/>
    </xf>
    <xf numFmtId="184" fontId="2" fillId="0" borderId="1">
      <alignment vertical="center"/>
      <protection locked="0"/>
    </xf>
    <xf numFmtId="184" fontId="2" fillId="0" borderId="1">
      <alignment vertical="center"/>
      <protection locked="0"/>
    </xf>
    <xf numFmtId="184" fontId="2" fillId="0" borderId="1">
      <alignment vertical="center"/>
      <protection locked="0"/>
    </xf>
    <xf numFmtId="184" fontId="2" fillId="0" borderId="1">
      <alignment vertical="center"/>
      <protection locked="0"/>
    </xf>
    <xf numFmtId="0" fontId="67" fillId="0" borderId="0"/>
    <xf numFmtId="0" fontId="58" fillId="19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5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5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5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5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5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5" fillId="13" borderId="11" applyNumberFormat="0" applyFont="0" applyAlignment="0" applyProtection="0">
      <alignment vertical="center"/>
    </xf>
  </cellStyleXfs>
  <cellXfs count="355">
    <xf numFmtId="0" fontId="0" fillId="0" borderId="0" xfId="0" applyAlignment="1">
      <alignment vertical="center"/>
    </xf>
    <xf numFmtId="0" fontId="0" fillId="0" borderId="0" xfId="566" applyAlignment="1"/>
    <xf numFmtId="0" fontId="1" fillId="0" borderId="0" xfId="566" applyFont="1" applyAlignment="1">
      <alignment horizontal="center" vertical="center"/>
    </xf>
    <xf numFmtId="0" fontId="2" fillId="0" borderId="0" xfId="566" applyFont="1" applyAlignment="1"/>
    <xf numFmtId="0" fontId="3" fillId="0" borderId="0" xfId="566" applyFont="1" applyAlignment="1">
      <alignment horizontal="left" vertical="center"/>
    </xf>
    <xf numFmtId="0" fontId="4" fillId="0" borderId="0" xfId="566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88" fontId="6" fillId="0" borderId="1" xfId="0" applyNumberFormat="1" applyFont="1" applyBorder="1" applyAlignment="1">
      <alignment vertical="center" wrapText="1"/>
    </xf>
    <xf numFmtId="188" fontId="5" fillId="0" borderId="1" xfId="0" applyNumberFormat="1" applyFont="1" applyBorder="1" applyAlignment="1">
      <alignment horizontal="center" vertical="center"/>
    </xf>
    <xf numFmtId="188" fontId="7" fillId="0" borderId="1" xfId="0" applyNumberFormat="1" applyFont="1" applyBorder="1" applyAlignment="1"/>
    <xf numFmtId="0" fontId="8" fillId="0" borderId="0" xfId="566" applyFont="1" applyAlignment="1">
      <alignment horizontal="left" vertical="center" wrapText="1"/>
    </xf>
    <xf numFmtId="0" fontId="9" fillId="0" borderId="0" xfId="566" applyFont="1" applyAlignment="1">
      <alignment horizontal="left" vertical="center" wrapText="1"/>
    </xf>
    <xf numFmtId="0" fontId="0" fillId="0" borderId="0" xfId="566" applyFill="1" applyBorder="1" applyAlignment="1">
      <alignment vertical="center"/>
    </xf>
    <xf numFmtId="183" fontId="0" fillId="0" borderId="0" xfId="566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3469" applyNumberFormat="1" applyFont="1" applyFill="1" applyBorder="1" applyAlignment="1" applyProtection="1">
      <alignment horizontal="center" vertical="center"/>
    </xf>
    <xf numFmtId="0" fontId="2" fillId="0" borderId="0" xfId="3469" applyNumberFormat="1" applyFont="1" applyFill="1" applyBorder="1" applyAlignment="1" applyProtection="1"/>
    <xf numFmtId="0" fontId="2" fillId="0" borderId="0" xfId="3469" applyFont="1" applyFill="1" applyBorder="1" applyAlignment="1">
      <alignment horizontal="right"/>
    </xf>
    <xf numFmtId="0" fontId="11" fillId="0" borderId="2" xfId="3469" applyNumberFormat="1" applyFont="1" applyFill="1" applyBorder="1" applyAlignment="1" applyProtection="1">
      <alignment horizontal="center" vertical="center" wrapText="1"/>
    </xf>
    <xf numFmtId="185" fontId="12" fillId="0" borderId="1" xfId="3895" applyNumberFormat="1" applyFont="1" applyFill="1" applyBorder="1" applyAlignment="1" applyProtection="1">
      <alignment horizontal="center" vertical="center"/>
    </xf>
    <xf numFmtId="183" fontId="13" fillId="0" borderId="2" xfId="644" applyNumberFormat="1" applyFont="1" applyBorder="1" applyAlignment="1">
      <alignment horizontal="center" vertical="center" wrapText="1"/>
    </xf>
    <xf numFmtId="0" fontId="11" fillId="0" borderId="3" xfId="3469" applyNumberFormat="1" applyFont="1" applyFill="1" applyBorder="1" applyAlignment="1" applyProtection="1">
      <alignment horizontal="center" vertical="center" wrapText="1"/>
    </xf>
    <xf numFmtId="183" fontId="13" fillId="0" borderId="3" xfId="644" applyNumberFormat="1" applyFont="1" applyBorder="1" applyAlignment="1">
      <alignment horizontal="center" vertical="center" wrapText="1"/>
    </xf>
    <xf numFmtId="0" fontId="11" fillId="0" borderId="1" xfId="1369" applyNumberFormat="1" applyFont="1" applyFill="1" applyBorder="1" applyAlignment="1" applyProtection="1">
      <alignment horizontal="left" vertical="center" wrapText="1"/>
    </xf>
    <xf numFmtId="181" fontId="11" fillId="0" borderId="1" xfId="1369" applyNumberFormat="1" applyFont="1" applyFill="1" applyBorder="1" applyAlignment="1" applyProtection="1">
      <alignment horizontal="center" vertical="center" wrapText="1"/>
    </xf>
    <xf numFmtId="183" fontId="0" fillId="0" borderId="1" xfId="566" applyNumberFormat="1" applyFill="1" applyBorder="1" applyAlignment="1">
      <alignment vertical="center"/>
    </xf>
    <xf numFmtId="49" fontId="2" fillId="0" borderId="1" xfId="3859" applyNumberFormat="1" applyFont="1" applyFill="1" applyBorder="1" applyAlignment="1"/>
    <xf numFmtId="188" fontId="11" fillId="0" borderId="1" xfId="1369" applyNumberFormat="1" applyFont="1" applyFill="1" applyBorder="1" applyAlignment="1" applyProtection="1">
      <alignment horizontal="center" vertical="center" wrapText="1"/>
    </xf>
    <xf numFmtId="188" fontId="2" fillId="0" borderId="1" xfId="1369" applyNumberFormat="1" applyFont="1" applyFill="1" applyBorder="1" applyAlignment="1">
      <alignment horizontal="center" vertical="center" wrapText="1"/>
    </xf>
    <xf numFmtId="49" fontId="2" fillId="0" borderId="1" xfId="2862" applyNumberFormat="1" applyFont="1" applyFill="1" applyBorder="1" applyAlignment="1"/>
    <xf numFmtId="49" fontId="2" fillId="0" borderId="1" xfId="2866" applyNumberFormat="1" applyFont="1" applyFill="1" applyBorder="1" applyAlignment="1"/>
    <xf numFmtId="49" fontId="2" fillId="0" borderId="1" xfId="3447" applyNumberFormat="1" applyFont="1" applyFill="1" applyBorder="1" applyAlignment="1"/>
    <xf numFmtId="0" fontId="14" fillId="0" borderId="1" xfId="1369" applyNumberFormat="1" applyFont="1" applyFill="1" applyBorder="1" applyAlignment="1" applyProtection="1">
      <alignment horizontal="left" vertical="center" wrapText="1" indent="1"/>
    </xf>
    <xf numFmtId="49" fontId="2" fillId="0" borderId="1" xfId="2870" applyNumberFormat="1" applyFont="1" applyFill="1" applyBorder="1" applyAlignment="1"/>
    <xf numFmtId="0" fontId="15" fillId="0" borderId="1" xfId="1369" applyNumberFormat="1" applyFont="1" applyFill="1" applyBorder="1" applyAlignment="1" applyProtection="1">
      <alignment horizontal="left" vertical="center" wrapText="1" indent="1"/>
    </xf>
    <xf numFmtId="49" fontId="2" fillId="0" borderId="1" xfId="3297" applyNumberFormat="1" applyFont="1" applyFill="1" applyBorder="1" applyAlignment="1"/>
    <xf numFmtId="49" fontId="2" fillId="0" borderId="1" xfId="3860" applyNumberFormat="1" applyFont="1" applyFill="1" applyBorder="1" applyAlignment="1"/>
    <xf numFmtId="0" fontId="2" fillId="0" borderId="1" xfId="1369" applyFont="1" applyFill="1" applyBorder="1" applyAlignment="1">
      <alignment horizontal="center" vertical="center" wrapText="1"/>
    </xf>
    <xf numFmtId="49" fontId="2" fillId="0" borderId="1" xfId="2863" applyNumberFormat="1" applyFont="1" applyFill="1" applyBorder="1" applyAlignment="1"/>
    <xf numFmtId="49" fontId="2" fillId="0" borderId="1" xfId="3857" applyNumberFormat="1" applyFont="1" applyFill="1" applyBorder="1" applyAlignment="1"/>
    <xf numFmtId="49" fontId="2" fillId="0" borderId="1" xfId="3292" applyNumberFormat="1" applyFont="1" applyFill="1" applyBorder="1" applyAlignment="1"/>
    <xf numFmtId="183" fontId="0" fillId="0" borderId="0" xfId="3469" applyNumberFormat="1" applyFill="1" applyBorder="1" applyAlignment="1"/>
    <xf numFmtId="0" fontId="0" fillId="0" borderId="0" xfId="3469" applyNumberFormat="1" applyFont="1" applyFill="1" applyBorder="1" applyAlignment="1" applyProtection="1"/>
    <xf numFmtId="181" fontId="11" fillId="0" borderId="1" xfId="1369" applyNumberFormat="1" applyFont="1" applyFill="1" applyBorder="1" applyAlignment="1" applyProtection="1">
      <alignment vertical="center" wrapText="1"/>
    </xf>
    <xf numFmtId="183" fontId="0" fillId="0" borderId="1" xfId="3469" applyNumberFormat="1" applyFill="1" applyBorder="1" applyAlignment="1"/>
    <xf numFmtId="49" fontId="2" fillId="2" borderId="1" xfId="3859" applyNumberFormat="1" applyFont="1" applyFill="1" applyBorder="1" applyAlignment="1"/>
    <xf numFmtId="188" fontId="11" fillId="0" borderId="1" xfId="1369" applyNumberFormat="1" applyFont="1" applyFill="1" applyBorder="1" applyAlignment="1" applyProtection="1">
      <alignment vertical="center" wrapText="1"/>
    </xf>
    <xf numFmtId="188" fontId="2" fillId="0" borderId="1" xfId="1369" applyNumberFormat="1" applyFont="1" applyFill="1" applyBorder="1" applyAlignment="1"/>
    <xf numFmtId="0" fontId="15" fillId="0" borderId="1" xfId="1369" applyNumberFormat="1" applyFont="1" applyFill="1" applyBorder="1" applyAlignment="1" applyProtection="1">
      <alignment horizontal="left" vertical="center" wrapText="1"/>
    </xf>
    <xf numFmtId="0" fontId="15" fillId="2" borderId="1" xfId="1369" applyNumberFormat="1" applyFont="1" applyFill="1" applyBorder="1" applyAlignment="1" applyProtection="1">
      <alignment horizontal="left" vertical="center" wrapText="1"/>
    </xf>
    <xf numFmtId="0" fontId="2" fillId="0" borderId="1" xfId="1369" applyFont="1" applyFill="1" applyBorder="1" applyAlignment="1"/>
    <xf numFmtId="0" fontId="0" fillId="0" borderId="1" xfId="1369" applyFill="1" applyBorder="1" applyAlignment="1"/>
    <xf numFmtId="0" fontId="2" fillId="0" borderId="0" xfId="3469" applyFont="1" applyFill="1" applyBorder="1" applyAlignment="1">
      <alignment horizontal="right" vertical="center"/>
    </xf>
    <xf numFmtId="185" fontId="12" fillId="0" borderId="1" xfId="3895" applyNumberFormat="1" applyFont="1" applyFill="1" applyBorder="1" applyAlignment="1" applyProtection="1">
      <alignment horizontal="center" vertical="center" wrapText="1"/>
    </xf>
    <xf numFmtId="188" fontId="2" fillId="0" borderId="1" xfId="644" applyNumberFormat="1" applyFont="1" applyFill="1" applyBorder="1" applyAlignment="1">
      <alignment horizontal="center" vertical="center" wrapText="1"/>
    </xf>
    <xf numFmtId="0" fontId="14" fillId="0" borderId="1" xfId="1369" applyNumberFormat="1" applyFont="1" applyFill="1" applyBorder="1" applyAlignment="1" applyProtection="1">
      <alignment horizontal="left" vertical="center" wrapText="1"/>
    </xf>
    <xf numFmtId="188" fontId="2" fillId="0" borderId="1" xfId="3894" applyNumberFormat="1" applyFont="1" applyFill="1" applyBorder="1" applyAlignment="1">
      <alignment horizontal="center" vertical="center" wrapText="1"/>
    </xf>
    <xf numFmtId="188" fontId="12" fillId="0" borderId="1" xfId="644" applyNumberFormat="1" applyFont="1" applyFill="1" applyBorder="1" applyAlignment="1">
      <alignment horizontal="center" vertical="center" wrapText="1"/>
    </xf>
    <xf numFmtId="183" fontId="0" fillId="0" borderId="1" xfId="566" applyNumberFormat="1" applyFont="1" applyFill="1" applyBorder="1" applyAlignment="1">
      <alignment vertical="center"/>
    </xf>
    <xf numFmtId="188" fontId="12" fillId="0" borderId="1" xfId="3894" applyNumberFormat="1" applyFont="1" applyFill="1" applyBorder="1" applyAlignment="1">
      <alignment horizontal="center" vertical="center" wrapText="1"/>
    </xf>
    <xf numFmtId="188" fontId="15" fillId="0" borderId="1" xfId="2504" applyNumberFormat="1" applyFont="1" applyFill="1" applyBorder="1" applyAlignment="1">
      <alignment horizontal="center" vertical="center" wrapText="1"/>
    </xf>
    <xf numFmtId="0" fontId="12" fillId="0" borderId="1" xfId="3894" applyFont="1" applyFill="1" applyBorder="1" applyAlignment="1">
      <alignment horizontal="center" vertical="center" wrapText="1"/>
    </xf>
    <xf numFmtId="0" fontId="0" fillId="0" borderId="0" xfId="566" applyFont="1" applyFill="1" applyBorder="1" applyAlignment="1">
      <alignment vertical="center" wrapText="1"/>
    </xf>
    <xf numFmtId="0" fontId="0" fillId="0" borderId="0" xfId="566" applyFill="1" applyBorder="1" applyAlignment="1">
      <alignment vertical="center" wrapText="1"/>
    </xf>
    <xf numFmtId="0" fontId="0" fillId="0" borderId="0" xfId="566" applyFont="1" applyFill="1" applyBorder="1" applyAlignment="1">
      <alignment horizontal="left" vertical="center"/>
    </xf>
    <xf numFmtId="0" fontId="0" fillId="0" borderId="0" xfId="566" applyFill="1" applyBorder="1" applyAlignment="1">
      <alignment horizontal="left" vertical="center"/>
    </xf>
    <xf numFmtId="0" fontId="0" fillId="0" borderId="0" xfId="566" applyFont="1" applyFill="1" applyBorder="1" applyAlignment="1">
      <alignment horizontal="left" vertical="center" wrapText="1"/>
    </xf>
    <xf numFmtId="0" fontId="0" fillId="0" borderId="0" xfId="566" applyFill="1" applyBorder="1" applyAlignment="1">
      <alignment horizontal="left" vertical="center" wrapText="1"/>
    </xf>
    <xf numFmtId="0" fontId="16" fillId="0" borderId="0" xfId="3469" applyNumberFormat="1" applyFont="1" applyFill="1" applyBorder="1" applyAlignment="1" applyProtection="1"/>
    <xf numFmtId="0" fontId="0" fillId="0" borderId="0" xfId="3469" applyFont="1" applyFill="1" applyBorder="1" applyAlignment="1">
      <alignment horizontal="right"/>
    </xf>
    <xf numFmtId="183" fontId="13" fillId="0" borderId="1" xfId="644" applyNumberFormat="1" applyFont="1" applyBorder="1" applyAlignment="1">
      <alignment horizontal="center" vertical="center" wrapText="1"/>
    </xf>
    <xf numFmtId="183" fontId="0" fillId="0" borderId="1" xfId="3469" applyNumberFormat="1" applyFont="1" applyFill="1" applyBorder="1" applyAlignment="1">
      <alignment vertical="center"/>
    </xf>
    <xf numFmtId="0" fontId="11" fillId="0" borderId="1" xfId="1369" applyNumberFormat="1" applyFont="1" applyFill="1" applyBorder="1" applyAlignment="1" applyProtection="1">
      <alignment horizontal="center" vertical="center" wrapText="1"/>
    </xf>
    <xf numFmtId="0" fontId="0" fillId="0" borderId="0" xfId="644" applyAlignment="1">
      <alignment vertical="center"/>
    </xf>
    <xf numFmtId="0" fontId="0" fillId="0" borderId="0" xfId="644" applyFont="1" applyAlignment="1">
      <alignment vertical="center"/>
    </xf>
    <xf numFmtId="0" fontId="10" fillId="0" borderId="0" xfId="2504" applyFont="1" applyAlignment="1">
      <alignment horizontal="center" vertical="center"/>
    </xf>
    <xf numFmtId="0" fontId="6" fillId="0" borderId="0" xfId="2504" applyBorder="1" applyAlignment="1">
      <alignment vertical="center"/>
    </xf>
    <xf numFmtId="0" fontId="0" fillId="0" borderId="0" xfId="1108"/>
    <xf numFmtId="0" fontId="2" fillId="0" borderId="0" xfId="644" applyFont="1" applyAlignment="1">
      <alignment horizontal="right" vertical="center"/>
    </xf>
    <xf numFmtId="0" fontId="17" fillId="0" borderId="1" xfId="2504" applyFont="1" applyBorder="1" applyAlignment="1">
      <alignment horizontal="center" vertical="center"/>
    </xf>
    <xf numFmtId="0" fontId="13" fillId="0" borderId="1" xfId="1108" applyFont="1" applyFill="1" applyBorder="1" applyAlignment="1">
      <alignment horizontal="center" vertical="center" wrapText="1"/>
    </xf>
    <xf numFmtId="0" fontId="13" fillId="0" borderId="1" xfId="644" applyFont="1" applyBorder="1" applyAlignment="1">
      <alignment horizontal="center" vertical="center" wrapText="1"/>
    </xf>
    <xf numFmtId="49" fontId="13" fillId="0" borderId="1" xfId="2867" applyNumberFormat="1" applyFont="1" applyBorder="1"/>
    <xf numFmtId="0" fontId="17" fillId="0" borderId="1" xfId="2504" applyFont="1" applyBorder="1" applyAlignment="1">
      <alignment vertical="center"/>
    </xf>
    <xf numFmtId="0" fontId="0" fillId="0" borderId="1" xfId="644" applyBorder="1" applyAlignment="1">
      <alignment vertical="center"/>
    </xf>
    <xf numFmtId="49" fontId="7" fillId="0" borderId="1" xfId="2867" applyNumberFormat="1" applyFont="1" applyBorder="1"/>
    <xf numFmtId="0" fontId="18" fillId="0" borderId="1" xfId="2504" applyFont="1" applyBorder="1" applyAlignment="1">
      <alignment vertical="center"/>
    </xf>
    <xf numFmtId="49" fontId="7" fillId="0" borderId="1" xfId="2867" applyNumberFormat="1" applyFont="1" applyBorder="1" applyAlignment="1">
      <alignment horizontal="left" indent="2"/>
    </xf>
    <xf numFmtId="0" fontId="13" fillId="0" borderId="1" xfId="644" applyFont="1" applyBorder="1" applyAlignment="1">
      <alignment vertical="center"/>
    </xf>
    <xf numFmtId="49" fontId="7" fillId="0" borderId="1" xfId="2867" applyNumberFormat="1" applyFont="1" applyBorder="1" applyAlignment="1"/>
    <xf numFmtId="0" fontId="7" fillId="0" borderId="1" xfId="644" applyFont="1" applyBorder="1" applyAlignment="1">
      <alignment vertical="center"/>
    </xf>
    <xf numFmtId="183" fontId="12" fillId="0" borderId="1" xfId="566" applyNumberFormat="1" applyFont="1" applyBorder="1">
      <alignment vertical="center"/>
    </xf>
    <xf numFmtId="0" fontId="2" fillId="0" borderId="1" xfId="2498" applyNumberFormat="1" applyFont="1" applyFill="1" applyBorder="1" applyAlignment="1" applyProtection="1">
      <alignment horizontal="center" vertical="center"/>
    </xf>
    <xf numFmtId="0" fontId="2" fillId="3" borderId="1" xfId="2498" applyNumberFormat="1" applyFont="1" applyFill="1" applyBorder="1" applyAlignment="1" applyProtection="1">
      <alignment horizontal="center" vertical="center"/>
    </xf>
    <xf numFmtId="0" fontId="0" fillId="0" borderId="0" xfId="644">
      <alignment vertical="center"/>
    </xf>
    <xf numFmtId="0" fontId="0" fillId="0" borderId="0" xfId="3745" applyFont="1" applyBorder="1"/>
    <xf numFmtId="0" fontId="0" fillId="0" borderId="0" xfId="3745" applyBorder="1"/>
    <xf numFmtId="0" fontId="19" fillId="0" borderId="0" xfId="3745" applyFont="1" applyBorder="1" applyAlignment="1">
      <alignment horizontal="center" vertical="center"/>
    </xf>
    <xf numFmtId="0" fontId="0" fillId="0" borderId="0" xfId="3745" applyBorder="1" applyAlignment="1"/>
    <xf numFmtId="0" fontId="0" fillId="0" borderId="0" xfId="3745" applyFont="1" applyBorder="1" applyAlignment="1">
      <alignment horizontal="right" vertical="center"/>
    </xf>
    <xf numFmtId="0" fontId="0" fillId="0" borderId="0" xfId="644" applyFont="1" applyAlignment="1">
      <alignment horizontal="right" vertical="center"/>
    </xf>
    <xf numFmtId="0" fontId="20" fillId="0" borderId="1" xfId="3745" applyFont="1" applyBorder="1" applyAlignment="1">
      <alignment horizontal="center" vertical="center"/>
    </xf>
    <xf numFmtId="0" fontId="20" fillId="0" borderId="1" xfId="3745" applyFont="1" applyBorder="1" applyAlignment="1">
      <alignment horizontal="center" vertical="center" wrapText="1"/>
    </xf>
    <xf numFmtId="0" fontId="20" fillId="0" borderId="1" xfId="3695" applyFont="1" applyBorder="1" applyAlignment="1">
      <alignment horizontal="center" vertical="center"/>
    </xf>
    <xf numFmtId="0" fontId="20" fillId="0" borderId="1" xfId="3695" applyFont="1" applyBorder="1" applyAlignment="1">
      <alignment horizontal="center" vertical="center" wrapText="1"/>
    </xf>
    <xf numFmtId="0" fontId="12" fillId="0" borderId="1" xfId="566" applyFont="1" applyBorder="1" applyAlignment="1">
      <alignment horizontal="center" vertical="center" wrapText="1"/>
    </xf>
    <xf numFmtId="1" fontId="0" fillId="0" borderId="1" xfId="3745" applyNumberFormat="1" applyFont="1" applyBorder="1" applyAlignment="1">
      <alignment horizontal="right" vertical="center"/>
    </xf>
    <xf numFmtId="184" fontId="0" fillId="0" borderId="1" xfId="3745" applyNumberFormat="1" applyBorder="1" applyAlignment="1">
      <alignment vertical="center"/>
    </xf>
    <xf numFmtId="192" fontId="0" fillId="0" borderId="1" xfId="644" applyNumberFormat="1" applyBorder="1">
      <alignment vertical="center"/>
    </xf>
    <xf numFmtId="0" fontId="18" fillId="0" borderId="1" xfId="2504" applyFont="1" applyBorder="1" applyAlignment="1">
      <alignment horizontal="left" vertical="center" indent="2"/>
    </xf>
    <xf numFmtId="1" fontId="0" fillId="0" borderId="1" xfId="3745" applyNumberFormat="1" applyFont="1" applyFill="1" applyBorder="1" applyAlignment="1">
      <alignment horizontal="right" vertical="center"/>
    </xf>
    <xf numFmtId="183" fontId="0" fillId="0" borderId="1" xfId="3745" applyNumberFormat="1" applyBorder="1" applyAlignment="1">
      <alignment vertical="center"/>
    </xf>
    <xf numFmtId="183" fontId="0" fillId="0" borderId="1" xfId="644" applyNumberFormat="1" applyBorder="1">
      <alignment vertical="center"/>
    </xf>
    <xf numFmtId="0" fontId="21" fillId="0" borderId="1" xfId="3792" applyFont="1" applyFill="1" applyBorder="1" applyAlignment="1">
      <alignment horizontal="left" vertical="center" indent="1"/>
    </xf>
    <xf numFmtId="0" fontId="0" fillId="0" borderId="1" xfId="644" applyBorder="1">
      <alignment vertical="center"/>
    </xf>
    <xf numFmtId="1" fontId="22" fillId="0" borderId="1" xfId="3745" applyNumberFormat="1" applyFont="1" applyBorder="1" applyAlignment="1">
      <alignment horizontal="right" vertical="center"/>
    </xf>
    <xf numFmtId="183" fontId="22" fillId="0" borderId="1" xfId="3745" applyNumberFormat="1" applyFont="1" applyBorder="1" applyAlignment="1">
      <alignment vertical="center"/>
    </xf>
    <xf numFmtId="183" fontId="22" fillId="0" borderId="1" xfId="644" applyNumberFormat="1" applyFont="1" applyBorder="1">
      <alignment vertical="center"/>
    </xf>
    <xf numFmtId="0" fontId="18" fillId="3" borderId="1" xfId="2504" applyFont="1" applyFill="1" applyBorder="1" applyAlignment="1">
      <alignment vertical="center"/>
    </xf>
    <xf numFmtId="184" fontId="22" fillId="0" borderId="1" xfId="3745" applyNumberFormat="1" applyFont="1" applyBorder="1" applyAlignment="1">
      <alignment vertical="center"/>
    </xf>
    <xf numFmtId="0" fontId="0" fillId="0" borderId="4" xfId="3745" applyFont="1" applyFill="1" applyBorder="1" applyAlignment="1">
      <alignment vertical="center" wrapText="1"/>
    </xf>
    <xf numFmtId="0" fontId="23" fillId="0" borderId="0" xfId="693" applyFont="1" applyAlignment="1">
      <alignment vertical="center"/>
    </xf>
    <xf numFmtId="0" fontId="24" fillId="0" borderId="0" xfId="693" applyFont="1" applyAlignment="1">
      <alignment vertical="center"/>
    </xf>
    <xf numFmtId="0" fontId="22" fillId="0" borderId="0" xfId="693" applyFont="1" applyAlignment="1">
      <alignment vertical="center"/>
    </xf>
    <xf numFmtId="0" fontId="11" fillId="0" borderId="0" xfId="693" applyFont="1" applyAlignment="1">
      <alignment vertical="center"/>
    </xf>
    <xf numFmtId="0" fontId="22" fillId="0" borderId="0" xfId="1649" applyFont="1" applyAlignment="1">
      <alignment vertical="center"/>
    </xf>
    <xf numFmtId="0" fontId="0" fillId="0" borderId="0" xfId="693" applyAlignment="1">
      <alignment vertical="center"/>
    </xf>
    <xf numFmtId="0" fontId="19" fillId="0" borderId="0" xfId="1649" applyFont="1" applyFill="1" applyBorder="1" applyAlignment="1" applyProtection="1">
      <alignment horizontal="center" vertical="center"/>
    </xf>
    <xf numFmtId="0" fontId="0" fillId="0" borderId="0" xfId="1649" applyFont="1" applyAlignment="1" applyProtection="1">
      <alignment horizontal="left"/>
    </xf>
    <xf numFmtId="0" fontId="0" fillId="0" borderId="0" xfId="1649" applyFont="1" applyBorder="1" applyAlignment="1">
      <alignment horizontal="right" vertical="center"/>
    </xf>
    <xf numFmtId="192" fontId="12" fillId="0" borderId="1" xfId="566" applyNumberFormat="1" applyFont="1" applyBorder="1" applyAlignment="1" applyProtection="1">
      <alignment horizontal="center" vertical="center"/>
      <protection locked="0"/>
    </xf>
    <xf numFmtId="0" fontId="12" fillId="0" borderId="1" xfId="566" applyFont="1" applyBorder="1" applyAlignment="1">
      <alignment horizontal="center" vertical="center"/>
    </xf>
    <xf numFmtId="0" fontId="2" fillId="0" borderId="1" xfId="2498" applyNumberFormat="1" applyFont="1" applyFill="1" applyBorder="1" applyAlignment="1" applyProtection="1">
      <alignment horizontal="left" vertical="center"/>
    </xf>
    <xf numFmtId="0" fontId="2" fillId="0" borderId="1" xfId="4178" applyNumberFormat="1" applyFont="1" applyBorder="1" applyProtection="1">
      <alignment vertical="center"/>
      <protection locked="0"/>
    </xf>
    <xf numFmtId="192" fontId="2" fillId="0" borderId="1" xfId="566" applyNumberFormat="1" applyFont="1" applyBorder="1">
      <alignment vertical="center"/>
    </xf>
    <xf numFmtId="0" fontId="12" fillId="0" borderId="1" xfId="4178" applyNumberFormat="1" applyFont="1" applyBorder="1" applyProtection="1">
      <alignment vertical="center"/>
      <protection locked="0"/>
    </xf>
    <xf numFmtId="49" fontId="12" fillId="0" borderId="1" xfId="1649" applyNumberFormat="1" applyFont="1" applyFill="1" applyBorder="1" applyAlignment="1" applyProtection="1">
      <alignment horizontal="center" vertical="center"/>
    </xf>
    <xf numFmtId="192" fontId="12" fillId="0" borderId="1" xfId="566" applyNumberFormat="1" applyFont="1" applyBorder="1">
      <alignment vertical="center"/>
    </xf>
    <xf numFmtId="183" fontId="2" fillId="0" borderId="1" xfId="566" applyNumberFormat="1" applyFont="1" applyBorder="1">
      <alignment vertical="center"/>
    </xf>
    <xf numFmtId="0" fontId="2" fillId="3" borderId="1" xfId="2498" applyNumberFormat="1" applyFont="1" applyFill="1" applyBorder="1" applyAlignment="1" applyProtection="1">
      <alignment horizontal="left" vertical="center"/>
    </xf>
    <xf numFmtId="0" fontId="22" fillId="0" borderId="0" xfId="1649" applyFont="1" applyBorder="1" applyAlignment="1">
      <alignment vertical="center"/>
    </xf>
    <xf numFmtId="0" fontId="25" fillId="0" borderId="0" xfId="1649" applyFont="1" applyAlignment="1">
      <alignment vertical="center"/>
    </xf>
    <xf numFmtId="0" fontId="26" fillId="0" borderId="0" xfId="1649" applyFont="1" applyAlignment="1">
      <alignment horizontal="center" vertical="center"/>
    </xf>
    <xf numFmtId="0" fontId="27" fillId="0" borderId="0" xfId="1649" applyFont="1" applyAlignment="1">
      <alignment vertical="center"/>
    </xf>
    <xf numFmtId="0" fontId="26" fillId="0" borderId="0" xfId="1649" applyFont="1" applyAlignment="1"/>
    <xf numFmtId="0" fontId="0" fillId="0" borderId="0" xfId="1649" applyFill="1" applyAlignment="1"/>
    <xf numFmtId="0" fontId="0" fillId="0" borderId="0" xfId="1649" applyBorder="1" applyAlignment="1"/>
    <xf numFmtId="0" fontId="0" fillId="0" borderId="0" xfId="1649" applyAlignment="1"/>
    <xf numFmtId="0" fontId="19" fillId="0" borderId="0" xfId="1649" applyFont="1" applyFill="1" applyBorder="1" applyAlignment="1" applyProtection="1">
      <alignment horizontal="center"/>
    </xf>
    <xf numFmtId="0" fontId="0" fillId="0" borderId="0" xfId="1649" applyFont="1" applyAlignment="1">
      <alignment horizontal="right"/>
    </xf>
    <xf numFmtId="49" fontId="2" fillId="0" borderId="3" xfId="1649" applyNumberFormat="1" applyFont="1" applyFill="1" applyBorder="1" applyAlignment="1" applyProtection="1">
      <alignment horizontal="left" vertical="center"/>
    </xf>
    <xf numFmtId="0" fontId="26" fillId="0" borderId="0" xfId="1649" applyFont="1" applyBorder="1" applyAlignment="1">
      <alignment horizontal="center" vertical="center"/>
    </xf>
    <xf numFmtId="49" fontId="2" fillId="0" borderId="1" xfId="1649" applyNumberFormat="1" applyFont="1" applyFill="1" applyBorder="1" applyAlignment="1" applyProtection="1">
      <alignment horizontal="left" vertical="center"/>
    </xf>
    <xf numFmtId="0" fontId="27" fillId="0" borderId="0" xfId="1649" applyFont="1" applyBorder="1" applyAlignment="1">
      <alignment vertical="center"/>
    </xf>
    <xf numFmtId="49" fontId="2" fillId="3" borderId="1" xfId="1649" applyNumberFormat="1" applyFont="1" applyFill="1" applyBorder="1" applyAlignment="1" applyProtection="1">
      <alignment horizontal="left" vertical="center"/>
    </xf>
    <xf numFmtId="0" fontId="26" fillId="0" borderId="0" xfId="1649" applyFont="1" applyBorder="1" applyAlignment="1"/>
    <xf numFmtId="0" fontId="25" fillId="0" borderId="0" xfId="1649" applyFont="1" applyAlignment="1"/>
    <xf numFmtId="0" fontId="25" fillId="0" borderId="0" xfId="1649" applyFont="1" applyFill="1" applyAlignment="1"/>
    <xf numFmtId="0" fontId="0" fillId="0" borderId="0" xfId="1649" applyFill="1" applyBorder="1" applyAlignment="1"/>
    <xf numFmtId="0" fontId="0" fillId="0" borderId="0" xfId="1649" applyFont="1" applyAlignment="1"/>
    <xf numFmtId="0" fontId="0" fillId="0" borderId="0" xfId="644" applyFont="1">
      <alignment vertical="center"/>
    </xf>
    <xf numFmtId="0" fontId="28" fillId="0" borderId="0" xfId="644" applyFont="1">
      <alignment vertical="center"/>
    </xf>
    <xf numFmtId="0" fontId="19" fillId="0" borderId="0" xfId="644" applyFont="1" applyAlignment="1">
      <alignment horizontal="center" vertical="center"/>
    </xf>
    <xf numFmtId="0" fontId="0" fillId="0" borderId="0" xfId="644" applyFont="1" applyAlignment="1">
      <alignment horizontal="center" vertical="center"/>
    </xf>
    <xf numFmtId="0" fontId="0" fillId="0" borderId="0" xfId="644" applyAlignment="1">
      <alignment horizontal="center" vertical="center"/>
    </xf>
    <xf numFmtId="0" fontId="0" fillId="0" borderId="1" xfId="644" applyBorder="1" applyAlignment="1">
      <alignment horizontal="center" vertical="center" wrapText="1"/>
    </xf>
    <xf numFmtId="0" fontId="0" fillId="0" borderId="1" xfId="644" applyFont="1" applyBorder="1" applyAlignment="1">
      <alignment horizontal="center" vertical="center" wrapText="1"/>
    </xf>
    <xf numFmtId="0" fontId="29" fillId="0" borderId="1" xfId="2504" applyFont="1" applyBorder="1" applyAlignment="1">
      <alignment vertical="center"/>
    </xf>
    <xf numFmtId="0" fontId="30" fillId="0" borderId="4" xfId="644" applyFont="1" applyBorder="1" applyAlignment="1">
      <alignment horizontal="left" vertical="center" wrapText="1"/>
    </xf>
    <xf numFmtId="0" fontId="0" fillId="0" borderId="0" xfId="644" applyAlignment="1">
      <alignment horizontal="center" vertical="center" wrapText="1"/>
    </xf>
    <xf numFmtId="0" fontId="0" fillId="0" borderId="0" xfId="0" applyFill="1" applyAlignment="1"/>
    <xf numFmtId="3" fontId="31" fillId="0" borderId="0" xfId="3607" applyNumberFormat="1" applyFont="1" applyFill="1" applyAlignment="1" applyProtection="1">
      <alignment vertical="center"/>
      <protection locked="0"/>
    </xf>
    <xf numFmtId="0" fontId="32" fillId="2" borderId="0" xfId="3379" applyFont="1" applyFill="1" applyProtection="1">
      <protection locked="0"/>
    </xf>
    <xf numFmtId="3" fontId="32" fillId="0" borderId="0" xfId="3607" applyNumberFormat="1" applyFont="1" applyFill="1" applyAlignment="1" applyProtection="1">
      <alignment vertical="center"/>
      <protection locked="0"/>
    </xf>
    <xf numFmtId="0" fontId="33" fillId="2" borderId="0" xfId="3379" applyFont="1" applyFill="1" applyProtection="1">
      <protection locked="0"/>
    </xf>
    <xf numFmtId="1" fontId="19" fillId="2" borderId="0" xfId="3379" applyNumberFormat="1" applyFont="1" applyFill="1" applyAlignment="1" applyProtection="1">
      <alignment horizontal="center"/>
    </xf>
    <xf numFmtId="1" fontId="19" fillId="2" borderId="0" xfId="3379" applyNumberFormat="1" applyFont="1" applyFill="1" applyAlignment="1" applyProtection="1">
      <alignment horizontal="center" vertical="center"/>
    </xf>
    <xf numFmtId="1" fontId="34" fillId="2" borderId="0" xfId="3379" applyNumberFormat="1" applyFont="1" applyFill="1" applyAlignment="1" applyProtection="1">
      <alignment vertical="top"/>
    </xf>
    <xf numFmtId="0" fontId="34" fillId="2" borderId="0" xfId="3379" applyFont="1" applyFill="1" applyAlignment="1" applyProtection="1">
      <alignment vertical="top"/>
      <protection locked="0"/>
    </xf>
    <xf numFmtId="3" fontId="35" fillId="0" borderId="0" xfId="3607" applyNumberFormat="1" applyFont="1" applyFill="1" applyAlignment="1" applyProtection="1">
      <alignment horizontal="right" vertical="center"/>
      <protection locked="0"/>
    </xf>
    <xf numFmtId="192" fontId="2" fillId="0" borderId="1" xfId="566" applyNumberFormat="1" applyFont="1" applyBorder="1" applyAlignment="1">
      <alignment vertical="center"/>
    </xf>
    <xf numFmtId="188" fontId="2" fillId="0" borderId="1" xfId="4178" applyNumberFormat="1" applyFont="1" applyBorder="1" applyProtection="1">
      <alignment vertical="center"/>
      <protection locked="0"/>
    </xf>
    <xf numFmtId="183" fontId="0" fillId="0" borderId="1" xfId="0" applyNumberFormat="1" applyFill="1" applyBorder="1" applyAlignment="1">
      <alignment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188" fontId="25" fillId="0" borderId="1" xfId="0" applyNumberFormat="1" applyFont="1" applyFill="1" applyBorder="1" applyAlignment="1" applyProtection="1">
      <alignment horizontal="right" vertical="center"/>
    </xf>
    <xf numFmtId="188" fontId="12" fillId="0" borderId="1" xfId="4178" applyNumberFormat="1" applyFont="1" applyBorder="1" applyProtection="1">
      <alignment vertical="center"/>
      <protection locked="0"/>
    </xf>
    <xf numFmtId="188" fontId="32" fillId="2" borderId="1" xfId="3379" applyNumberFormat="1" applyFont="1" applyFill="1" applyBorder="1" applyProtection="1">
      <protection locked="0"/>
    </xf>
    <xf numFmtId="188" fontId="25" fillId="0" borderId="1" xfId="0" applyNumberFormat="1" applyFont="1" applyFill="1" applyBorder="1" applyAlignment="1" applyProtection="1">
      <alignment horizontal="right" vertical="center" wrapText="1"/>
    </xf>
    <xf numFmtId="0" fontId="12" fillId="0" borderId="1" xfId="986" applyFont="1" applyBorder="1" applyAlignment="1">
      <alignment horizontal="center" vertical="center"/>
    </xf>
    <xf numFmtId="183" fontId="22" fillId="0" borderId="1" xfId="0" applyNumberFormat="1" applyFont="1" applyFill="1" applyBorder="1" applyAlignment="1">
      <alignment vertical="center"/>
    </xf>
    <xf numFmtId="0" fontId="12" fillId="0" borderId="1" xfId="986" applyFont="1" applyBorder="1" applyAlignment="1">
      <alignment vertical="center"/>
    </xf>
    <xf numFmtId="0" fontId="2" fillId="0" borderId="1" xfId="986" applyFont="1" applyBorder="1" applyAlignment="1">
      <alignment vertical="center"/>
    </xf>
    <xf numFmtId="0" fontId="2" fillId="3" borderId="1" xfId="986" applyFont="1" applyFill="1" applyBorder="1" applyAlignment="1">
      <alignment vertical="center"/>
    </xf>
    <xf numFmtId="0" fontId="34" fillId="2" borderId="0" xfId="3379" applyFont="1" applyFill="1" applyProtection="1">
      <protection locked="0"/>
    </xf>
    <xf numFmtId="0" fontId="34" fillId="0" borderId="0" xfId="3134" applyFont="1" applyAlignment="1">
      <alignment vertical="center"/>
    </xf>
    <xf numFmtId="0" fontId="34" fillId="0" borderId="0" xfId="3221" applyFont="1"/>
    <xf numFmtId="0" fontId="36" fillId="0" borderId="0" xfId="3134" applyFont="1" applyAlignment="1">
      <alignment vertical="center"/>
    </xf>
    <xf numFmtId="0" fontId="7" fillId="0" borderId="0" xfId="3221" applyFont="1"/>
    <xf numFmtId="0" fontId="19" fillId="0" borderId="0" xfId="3221" applyFont="1" applyAlignment="1">
      <alignment horizontal="center"/>
    </xf>
    <xf numFmtId="0" fontId="37" fillId="0" borderId="0" xfId="3221" applyFont="1"/>
    <xf numFmtId="0" fontId="7" fillId="0" borderId="0" xfId="3221" applyFont="1" applyAlignment="1">
      <alignment horizontal="right"/>
    </xf>
    <xf numFmtId="0" fontId="17" fillId="0" borderId="1" xfId="2267" applyFont="1" applyBorder="1" applyAlignment="1">
      <alignment horizontal="left" vertical="center"/>
    </xf>
    <xf numFmtId="188" fontId="13" fillId="0" borderId="1" xfId="1108" applyNumberFormat="1" applyFont="1" applyFill="1" applyBorder="1" applyAlignment="1">
      <alignment horizontal="right" vertical="center" wrapText="1"/>
    </xf>
    <xf numFmtId="188" fontId="38" fillId="0" borderId="1" xfId="0" applyNumberFormat="1" applyFont="1" applyBorder="1" applyAlignment="1">
      <alignment horizontal="right" vertical="center" wrapText="1"/>
    </xf>
    <xf numFmtId="0" fontId="38" fillId="0" borderId="1" xfId="0" applyFont="1" applyBorder="1" applyAlignment="1">
      <alignment horizontal="right" vertical="center" wrapText="1"/>
    </xf>
    <xf numFmtId="0" fontId="18" fillId="0" borderId="1" xfId="2267" applyFont="1" applyBorder="1" applyAlignment="1">
      <alignment horizontal="left" vertical="center"/>
    </xf>
    <xf numFmtId="183" fontId="38" fillId="0" borderId="1" xfId="0" applyNumberFormat="1" applyFont="1" applyBorder="1" applyAlignment="1">
      <alignment horizontal="right" vertical="center" wrapText="1"/>
    </xf>
    <xf numFmtId="0" fontId="2" fillId="0" borderId="1" xfId="3896" applyFont="1" applyFill="1" applyBorder="1" applyAlignment="1" applyProtection="1">
      <alignment vertical="center"/>
      <protection locked="0"/>
    </xf>
    <xf numFmtId="188" fontId="2" fillId="0" borderId="1" xfId="4178" applyNumberFormat="1" applyFont="1" applyBorder="1" applyAlignment="1" applyProtection="1">
      <alignment horizontal="right" vertical="center"/>
      <protection locked="0"/>
    </xf>
    <xf numFmtId="183" fontId="2" fillId="0" borderId="1" xfId="566" applyNumberFormat="1" applyFont="1" applyBorder="1" applyAlignment="1">
      <alignment horizontal="right" vertical="center"/>
    </xf>
    <xf numFmtId="0" fontId="2" fillId="3" borderId="1" xfId="3896" applyFont="1" applyFill="1" applyBorder="1" applyAlignment="1" applyProtection="1">
      <alignment vertical="center"/>
      <protection locked="0"/>
    </xf>
    <xf numFmtId="0" fontId="12" fillId="0" borderId="1" xfId="3896" applyFont="1" applyFill="1" applyBorder="1" applyAlignment="1" applyProtection="1">
      <alignment horizontal="center" vertical="center"/>
      <protection locked="0"/>
    </xf>
    <xf numFmtId="0" fontId="12" fillId="0" borderId="1" xfId="3896" applyFont="1" applyFill="1" applyBorder="1" applyAlignment="1" applyProtection="1">
      <alignment horizontal="left" vertical="center"/>
      <protection locked="0"/>
    </xf>
    <xf numFmtId="188" fontId="12" fillId="0" borderId="1" xfId="4178" applyNumberFormat="1" applyFont="1" applyBorder="1" applyAlignment="1" applyProtection="1">
      <alignment horizontal="right" vertical="center"/>
      <protection locked="0"/>
    </xf>
    <xf numFmtId="183" fontId="12" fillId="0" borderId="1" xfId="566" applyNumberFormat="1" applyFont="1" applyBorder="1" applyAlignment="1">
      <alignment horizontal="right" vertical="center"/>
    </xf>
    <xf numFmtId="0" fontId="34" fillId="2" borderId="0" xfId="3379" applyFont="1" applyFill="1" applyAlignment="1" applyProtection="1">
      <alignment horizontal="center"/>
      <protection locked="0"/>
    </xf>
    <xf numFmtId="0" fontId="39" fillId="2" borderId="0" xfId="3379" applyFont="1" applyFill="1" applyAlignment="1" applyProtection="1">
      <alignment horizontal="center"/>
      <protection locked="0"/>
    </xf>
    <xf numFmtId="0" fontId="35" fillId="2" borderId="0" xfId="3379" applyFont="1" applyFill="1" applyProtection="1">
      <protection locked="0"/>
    </xf>
    <xf numFmtId="0" fontId="7" fillId="2" borderId="0" xfId="3379" applyFont="1" applyFill="1" applyAlignment="1" applyProtection="1">
      <alignment horizontal="right" vertical="center"/>
      <protection locked="0"/>
    </xf>
    <xf numFmtId="0" fontId="39" fillId="0" borderId="0" xfId="3134" applyFont="1" applyAlignment="1">
      <alignment vertical="center"/>
    </xf>
    <xf numFmtId="0" fontId="19" fillId="0" borderId="0" xfId="3221" applyFont="1" applyAlignment="1">
      <alignment horizontal="center" vertical="center"/>
    </xf>
    <xf numFmtId="0" fontId="7" fillId="0" borderId="0" xfId="3134" applyFont="1" applyAlignment="1">
      <alignment horizontal="right" vertical="center"/>
    </xf>
    <xf numFmtId="188" fontId="13" fillId="0" borderId="1" xfId="1108" applyNumberFormat="1" applyFont="1" applyFill="1" applyBorder="1" applyAlignment="1">
      <alignment horizontal="center" vertical="center" wrapText="1"/>
    </xf>
    <xf numFmtId="188" fontId="38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0" fillId="0" borderId="4" xfId="3892" applyFont="1" applyBorder="1" applyAlignment="1">
      <alignment horizontal="left" vertical="center" wrapText="1"/>
    </xf>
    <xf numFmtId="0" fontId="0" fillId="0" borderId="0" xfId="3892" applyFont="1" applyBorder="1" applyAlignment="1">
      <alignment horizontal="left" vertical="center" wrapText="1"/>
    </xf>
    <xf numFmtId="0" fontId="0" fillId="0" borderId="0" xfId="3892" applyFont="1" applyFill="1" applyBorder="1" applyAlignment="1">
      <alignment horizontal="left" vertical="center" wrapText="1"/>
    </xf>
    <xf numFmtId="0" fontId="6" fillId="0" borderId="0" xfId="587" applyAlignment="1"/>
    <xf numFmtId="0" fontId="6" fillId="0" borderId="0" xfId="587">
      <alignment vertical="center"/>
    </xf>
    <xf numFmtId="0" fontId="6" fillId="0" borderId="0" xfId="587" applyFont="1">
      <alignment vertical="center"/>
    </xf>
    <xf numFmtId="0" fontId="10" fillId="0" borderId="0" xfId="587" applyFont="1" applyBorder="1" applyAlignment="1">
      <alignment horizontal="center" vertical="center"/>
    </xf>
    <xf numFmtId="0" fontId="40" fillId="0" borderId="0" xfId="587" applyFont="1" applyBorder="1" applyAlignment="1">
      <alignment horizontal="center"/>
    </xf>
    <xf numFmtId="0" fontId="15" fillId="0" borderId="0" xfId="587" applyFont="1" applyBorder="1" applyAlignment="1">
      <alignment horizontal="right"/>
    </xf>
    <xf numFmtId="0" fontId="5" fillId="0" borderId="1" xfId="587" applyFont="1" applyBorder="1" applyAlignment="1">
      <alignment horizontal="center" vertical="center"/>
    </xf>
    <xf numFmtId="0" fontId="5" fillId="0" borderId="1" xfId="587" applyFont="1" applyBorder="1">
      <alignment vertical="center"/>
    </xf>
    <xf numFmtId="188" fontId="6" fillId="0" borderId="1" xfId="587" applyNumberFormat="1" applyBorder="1" applyAlignment="1"/>
    <xf numFmtId="0" fontId="6" fillId="0" borderId="1" xfId="587" applyBorder="1">
      <alignment vertical="center"/>
    </xf>
    <xf numFmtId="188" fontId="6" fillId="0" borderId="1" xfId="587" applyNumberFormat="1" applyBorder="1">
      <alignment vertical="center"/>
    </xf>
    <xf numFmtId="0" fontId="41" fillId="0" borderId="4" xfId="587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vertical="center" wrapText="1"/>
    </xf>
    <xf numFmtId="179" fontId="6" fillId="0" borderId="0" xfId="587" applyNumberFormat="1" applyAlignment="1"/>
    <xf numFmtId="0" fontId="12" fillId="0" borderId="1" xfId="644" applyFont="1" applyBorder="1" applyAlignment="1">
      <alignment horizontal="center" vertical="center" wrapText="1"/>
    </xf>
    <xf numFmtId="0" fontId="12" fillId="0" borderId="1" xfId="644" applyFont="1" applyBorder="1">
      <alignment vertical="center"/>
    </xf>
    <xf numFmtId="0" fontId="2" fillId="0" borderId="1" xfId="644" applyFont="1" applyBorder="1">
      <alignment vertical="center"/>
    </xf>
    <xf numFmtId="0" fontId="2" fillId="0" borderId="1" xfId="644" applyFont="1" applyBorder="1" applyAlignment="1">
      <alignment horizontal="left" vertical="center" indent="1"/>
    </xf>
    <xf numFmtId="0" fontId="12" fillId="3" borderId="1" xfId="644" applyFont="1" applyFill="1" applyBorder="1">
      <alignment vertical="center"/>
    </xf>
    <xf numFmtId="0" fontId="2" fillId="3" borderId="1" xfId="644" applyFont="1" applyFill="1" applyBorder="1" applyAlignment="1">
      <alignment horizontal="left" vertical="center" indent="1"/>
    </xf>
    <xf numFmtId="0" fontId="9" fillId="0" borderId="4" xfId="644" applyFont="1" applyBorder="1" applyAlignment="1">
      <alignment horizontal="left" vertical="center" wrapText="1"/>
    </xf>
    <xf numFmtId="0" fontId="0" fillId="0" borderId="5" xfId="644" applyFont="1" applyBorder="1" applyAlignment="1">
      <alignment horizontal="right" vertical="center"/>
    </xf>
    <xf numFmtId="0" fontId="0" fillId="0" borderId="0" xfId="566" applyFill="1">
      <alignment vertical="center"/>
    </xf>
    <xf numFmtId="0" fontId="0" fillId="0" borderId="0" xfId="566" applyFont="1" applyFill="1" applyAlignment="1">
      <alignment vertical="center"/>
    </xf>
    <xf numFmtId="183" fontId="0" fillId="0" borderId="0" xfId="566" applyNumberFormat="1" applyFill="1">
      <alignment vertical="center"/>
    </xf>
    <xf numFmtId="0" fontId="19" fillId="0" borderId="0" xfId="566" applyNumberFormat="1" applyFont="1" applyFill="1" applyAlignment="1" applyProtection="1">
      <alignment horizontal="center" vertical="center" wrapText="1"/>
    </xf>
    <xf numFmtId="0" fontId="25" fillId="0" borderId="0" xfId="566" applyNumberFormat="1" applyFont="1" applyFill="1" applyAlignment="1" applyProtection="1">
      <alignment horizontal="right" vertical="center"/>
    </xf>
    <xf numFmtId="0" fontId="17" fillId="0" borderId="1" xfId="316" applyFont="1" applyFill="1" applyBorder="1" applyAlignment="1">
      <alignment horizontal="center" vertical="center" wrapText="1"/>
    </xf>
    <xf numFmtId="0" fontId="13" fillId="0" borderId="1" xfId="566" applyFont="1" applyFill="1" applyBorder="1" applyAlignment="1">
      <alignment horizontal="center" vertical="center"/>
    </xf>
    <xf numFmtId="0" fontId="13" fillId="0" borderId="1" xfId="566" applyFont="1" applyFill="1" applyBorder="1" applyAlignment="1">
      <alignment horizontal="center" vertical="center" wrapText="1"/>
    </xf>
    <xf numFmtId="183" fontId="13" fillId="0" borderId="1" xfId="566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 applyProtection="1">
      <alignment horizontal="center" vertical="center"/>
    </xf>
    <xf numFmtId="188" fontId="27" fillId="0" borderId="1" xfId="0" applyNumberFormat="1" applyFont="1" applyFill="1" applyBorder="1" applyAlignment="1" applyProtection="1">
      <alignment horizontal="right" vertical="center"/>
    </xf>
    <xf numFmtId="188" fontId="22" fillId="0" borderId="1" xfId="566" applyNumberFormat="1" applyFont="1" applyFill="1" applyBorder="1" applyAlignment="1">
      <alignment horizontal="right" vertical="center"/>
    </xf>
    <xf numFmtId="183" fontId="22" fillId="0" borderId="1" xfId="566" applyNumberFormat="1" applyFont="1" applyFill="1" applyBorder="1">
      <alignment vertical="center"/>
    </xf>
    <xf numFmtId="188" fontId="7" fillId="0" borderId="1" xfId="566" applyNumberFormat="1" applyFont="1" applyFill="1" applyBorder="1" applyAlignment="1">
      <alignment horizontal="right" vertical="center" wrapText="1"/>
    </xf>
    <xf numFmtId="183" fontId="0" fillId="0" borderId="1" xfId="566" applyNumberFormat="1" applyFill="1" applyBorder="1">
      <alignment vertical="center"/>
    </xf>
    <xf numFmtId="188" fontId="7" fillId="0" borderId="1" xfId="4178" applyNumberFormat="1" applyFont="1" applyFill="1" applyBorder="1" applyAlignment="1" applyProtection="1">
      <alignment horizontal="right" vertical="center"/>
      <protection locked="0"/>
    </xf>
    <xf numFmtId="188" fontId="0" fillId="0" borderId="1" xfId="566" applyNumberFormat="1" applyFill="1" applyBorder="1" applyAlignment="1">
      <alignment horizontal="right" vertical="center"/>
    </xf>
    <xf numFmtId="0" fontId="9" fillId="0" borderId="0" xfId="566" applyFont="1" applyFill="1" applyAlignment="1">
      <alignment vertical="center" wrapText="1"/>
    </xf>
    <xf numFmtId="183" fontId="0" fillId="0" borderId="0" xfId="566" applyNumberFormat="1" applyFont="1" applyFill="1" applyAlignment="1">
      <alignment vertical="center"/>
    </xf>
    <xf numFmtId="0" fontId="19" fillId="0" borderId="0" xfId="566" applyFont="1" applyFill="1" applyAlignment="1">
      <alignment vertical="center"/>
    </xf>
    <xf numFmtId="183" fontId="19" fillId="0" borderId="0" xfId="566" applyNumberFormat="1" applyFont="1" applyFill="1" applyAlignment="1" applyProtection="1">
      <alignment horizontal="center" vertical="center" wrapText="1"/>
    </xf>
    <xf numFmtId="183" fontId="2" fillId="0" borderId="0" xfId="566" applyNumberFormat="1" applyFont="1" applyFill="1" applyAlignment="1">
      <alignment horizontal="right" vertical="center"/>
    </xf>
    <xf numFmtId="192" fontId="12" fillId="0" borderId="1" xfId="566" applyNumberFormat="1" applyFont="1" applyFill="1" applyBorder="1" applyAlignment="1" applyProtection="1">
      <alignment horizontal="center" vertical="center"/>
      <protection locked="0"/>
    </xf>
    <xf numFmtId="0" fontId="12" fillId="0" borderId="1" xfId="566" applyFont="1" applyFill="1" applyBorder="1" applyAlignment="1">
      <alignment horizontal="center" vertical="center"/>
    </xf>
    <xf numFmtId="183" fontId="13" fillId="0" borderId="1" xfId="566" applyNumberFormat="1" applyFont="1" applyFill="1" applyBorder="1" applyAlignment="1">
      <alignment horizontal="right" vertical="center" wrapText="1"/>
    </xf>
    <xf numFmtId="183" fontId="7" fillId="0" borderId="1" xfId="566" applyNumberFormat="1" applyFont="1" applyFill="1" applyBorder="1" applyAlignment="1">
      <alignment horizontal="right" vertical="center" wrapText="1"/>
    </xf>
    <xf numFmtId="188" fontId="25" fillId="0" borderId="2" xfId="0" applyNumberFormat="1" applyFont="1" applyFill="1" applyBorder="1" applyAlignment="1" applyProtection="1">
      <alignment horizontal="right" vertical="center"/>
    </xf>
    <xf numFmtId="0" fontId="25" fillId="0" borderId="6" xfId="0" applyNumberFormat="1" applyFont="1" applyFill="1" applyBorder="1" applyAlignment="1" applyProtection="1">
      <alignment horizontal="left" vertical="center"/>
    </xf>
    <xf numFmtId="188" fontId="25" fillId="0" borderId="3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 vertical="center"/>
    </xf>
    <xf numFmtId="183" fontId="13" fillId="0" borderId="2" xfId="566" applyNumberFormat="1" applyFont="1" applyFill="1" applyBorder="1" applyAlignment="1">
      <alignment horizontal="center" vertical="center" wrapText="1"/>
    </xf>
    <xf numFmtId="0" fontId="8" fillId="0" borderId="0" xfId="566" applyFont="1" applyFill="1" applyAlignment="1">
      <alignment horizontal="left" vertical="center" wrapText="1"/>
    </xf>
    <xf numFmtId="183" fontId="0" fillId="0" borderId="0" xfId="0" applyNumberFormat="1" applyFill="1" applyAlignment="1"/>
    <xf numFmtId="0" fontId="0" fillId="0" borderId="0" xfId="566">
      <alignment vertical="center"/>
    </xf>
    <xf numFmtId="183" fontId="19" fillId="0" borderId="0" xfId="566" applyNumberFormat="1" applyFont="1" applyFill="1" applyAlignment="1">
      <alignment vertical="center"/>
    </xf>
    <xf numFmtId="0" fontId="37" fillId="0" borderId="0" xfId="566" applyFont="1" applyFill="1" applyAlignment="1">
      <alignment horizontal="center" vertical="center"/>
    </xf>
    <xf numFmtId="183" fontId="0" fillId="0" borderId="0" xfId="566" applyNumberFormat="1" applyFont="1" applyFill="1" applyAlignment="1">
      <alignment horizontal="center" vertical="center"/>
    </xf>
    <xf numFmtId="3" fontId="22" fillId="0" borderId="2" xfId="566" applyNumberFormat="1" applyFont="1" applyFill="1" applyBorder="1" applyAlignment="1" applyProtection="1">
      <alignment horizontal="center" vertical="center"/>
    </xf>
    <xf numFmtId="3" fontId="22" fillId="0" borderId="1" xfId="566" applyNumberFormat="1" applyFont="1" applyFill="1" applyBorder="1" applyAlignment="1" applyProtection="1">
      <alignment horizontal="center" vertical="center" wrapText="1"/>
    </xf>
    <xf numFmtId="183" fontId="22" fillId="0" borderId="1" xfId="566" applyNumberFormat="1" applyFont="1" applyFill="1" applyBorder="1" applyAlignment="1">
      <alignment horizontal="center" vertical="center" wrapText="1"/>
    </xf>
    <xf numFmtId="3" fontId="22" fillId="0" borderId="3" xfId="566" applyNumberFormat="1" applyFont="1" applyFill="1" applyBorder="1" applyAlignment="1" applyProtection="1">
      <alignment horizontal="center" vertical="center"/>
    </xf>
    <xf numFmtId="3" fontId="22" fillId="0" borderId="1" xfId="566" applyNumberFormat="1" applyFont="1" applyFill="1" applyBorder="1" applyAlignment="1" applyProtection="1">
      <alignment horizontal="right" vertical="center" wrapText="1"/>
    </xf>
    <xf numFmtId="183" fontId="22" fillId="0" borderId="1" xfId="566" applyNumberFormat="1" applyFont="1" applyFill="1" applyBorder="1" applyAlignment="1">
      <alignment horizontal="right" vertical="center" wrapText="1"/>
    </xf>
    <xf numFmtId="0" fontId="27" fillId="0" borderId="1" xfId="0" applyNumberFormat="1" applyFont="1" applyFill="1" applyBorder="1" applyAlignment="1" applyProtection="1">
      <alignment horizontal="left" vertical="center"/>
    </xf>
    <xf numFmtId="3" fontId="25" fillId="0" borderId="1" xfId="0" applyNumberFormat="1" applyFont="1" applyFill="1" applyBorder="1" applyAlignment="1" applyProtection="1">
      <alignment horizontal="right" vertical="center"/>
    </xf>
    <xf numFmtId="183" fontId="0" fillId="0" borderId="1" xfId="0" applyNumberFormat="1" applyFill="1" applyBorder="1" applyAlignment="1">
      <alignment horizontal="right"/>
    </xf>
    <xf numFmtId="183" fontId="0" fillId="0" borderId="1" xfId="0" applyNumberFormat="1" applyFill="1" applyBorder="1" applyAlignment="1"/>
    <xf numFmtId="0" fontId="22" fillId="0" borderId="0" xfId="566" applyFont="1" applyFill="1" applyAlignment="1">
      <alignment vertical="center"/>
    </xf>
    <xf numFmtId="0" fontId="0" fillId="3" borderId="0" xfId="566" applyFont="1" applyFill="1" applyAlignment="1">
      <alignment vertical="center"/>
    </xf>
    <xf numFmtId="0" fontId="19" fillId="0" borderId="0" xfId="566" applyFont="1" applyFill="1" applyAlignment="1">
      <alignment horizontal="center" vertical="center"/>
    </xf>
    <xf numFmtId="0" fontId="0" fillId="0" borderId="0" xfId="566" applyFont="1" applyFill="1" applyAlignment="1">
      <alignment horizontal="right" vertical="center"/>
    </xf>
    <xf numFmtId="0" fontId="2" fillId="0" borderId="1" xfId="566" applyFont="1" applyFill="1" applyBorder="1" applyAlignment="1">
      <alignment vertical="center"/>
    </xf>
    <xf numFmtId="183" fontId="42" fillId="0" borderId="1" xfId="0" applyNumberFormat="1" applyFont="1" applyFill="1" applyBorder="1" applyAlignment="1" applyProtection="1">
      <alignment horizontal="right" vertical="center"/>
    </xf>
    <xf numFmtId="0" fontId="12" fillId="0" borderId="1" xfId="566" applyFont="1" applyFill="1" applyBorder="1" applyAlignment="1">
      <alignment vertical="center"/>
    </xf>
    <xf numFmtId="192" fontId="12" fillId="0" borderId="1" xfId="566" applyNumberFormat="1" applyFont="1" applyBorder="1" applyAlignment="1">
      <alignment horizontal="right" vertical="center"/>
    </xf>
    <xf numFmtId="0" fontId="2" fillId="3" borderId="1" xfId="566" applyFont="1" applyFill="1" applyBorder="1" applyAlignment="1">
      <alignment vertical="center"/>
    </xf>
    <xf numFmtId="192" fontId="2" fillId="0" borderId="1" xfId="566" applyNumberFormat="1" applyFont="1" applyBorder="1" applyAlignment="1">
      <alignment horizontal="right" vertical="center"/>
    </xf>
    <xf numFmtId="192" fontId="31" fillId="0" borderId="0" xfId="566" applyNumberFormat="1" applyFont="1" applyProtection="1">
      <alignment vertical="center"/>
      <protection locked="0"/>
    </xf>
    <xf numFmtId="0" fontId="32" fillId="0" borderId="0" xfId="566" applyFont="1">
      <alignment vertical="center"/>
    </xf>
    <xf numFmtId="192" fontId="32" fillId="0" borderId="0" xfId="566" applyNumberFormat="1" applyFont="1" applyProtection="1">
      <alignment vertical="center"/>
      <protection locked="0"/>
    </xf>
    <xf numFmtId="0" fontId="33" fillId="0" borderId="0" xfId="566" applyFont="1">
      <alignment vertical="center"/>
    </xf>
    <xf numFmtId="0" fontId="19" fillId="0" borderId="0" xfId="566" applyFont="1" applyAlignment="1">
      <alignment horizontal="center" vertical="center"/>
    </xf>
    <xf numFmtId="0" fontId="34" fillId="0" borderId="0" xfId="566" applyFont="1" applyAlignment="1">
      <alignment vertical="center"/>
    </xf>
    <xf numFmtId="185" fontId="32" fillId="0" borderId="0" xfId="566" applyNumberFormat="1" applyFont="1">
      <alignment vertical="center"/>
    </xf>
    <xf numFmtId="185" fontId="2" fillId="0" borderId="0" xfId="566" applyNumberFormat="1" applyFont="1" applyAlignment="1">
      <alignment horizontal="right" vertical="center"/>
    </xf>
    <xf numFmtId="192" fontId="12" fillId="0" borderId="1" xfId="566" applyNumberFormat="1" applyFont="1" applyBorder="1" applyProtection="1">
      <alignment vertical="center"/>
      <protection locked="0"/>
    </xf>
    <xf numFmtId="183" fontId="43" fillId="0" borderId="1" xfId="0" applyNumberFormat="1" applyFont="1" applyFill="1" applyBorder="1" applyAlignment="1" applyProtection="1">
      <alignment horizontal="right" vertical="center"/>
    </xf>
    <xf numFmtId="192" fontId="2" fillId="0" borderId="1" xfId="566" applyNumberFormat="1" applyFont="1" applyBorder="1" applyProtection="1">
      <alignment vertical="center"/>
      <protection locked="0"/>
    </xf>
    <xf numFmtId="188" fontId="12" fillId="3" borderId="1" xfId="4178" applyNumberFormat="1" applyFont="1" applyFill="1" applyBorder="1" applyProtection="1">
      <alignment vertical="center"/>
      <protection locked="0"/>
    </xf>
    <xf numFmtId="192" fontId="12" fillId="0" borderId="1" xfId="3700" applyNumberFormat="1" applyFont="1" applyBorder="1" applyAlignment="1">
      <alignment horizontal="right" vertical="center"/>
    </xf>
    <xf numFmtId="192" fontId="2" fillId="0" borderId="1" xfId="3700" applyNumberFormat="1" applyFont="1" applyBorder="1" applyAlignment="1">
      <alignment horizontal="right" vertical="center"/>
    </xf>
    <xf numFmtId="188" fontId="2" fillId="3" borderId="1" xfId="4178" applyNumberFormat="1" applyFont="1" applyFill="1" applyBorder="1" applyProtection="1">
      <alignment vertical="center"/>
      <protection locked="0"/>
    </xf>
    <xf numFmtId="192" fontId="2" fillId="3" borderId="1" xfId="3700" applyNumberFormat="1" applyFont="1" applyFill="1" applyBorder="1" applyAlignment="1">
      <alignment horizontal="right" vertical="center"/>
    </xf>
    <xf numFmtId="0" fontId="33" fillId="0" borderId="4" xfId="566" applyFont="1" applyBorder="1" applyAlignment="1">
      <alignment horizontal="center" vertical="center" wrapText="1"/>
    </xf>
    <xf numFmtId="0" fontId="33" fillId="0" borderId="0" xfId="566" applyFont="1" applyAlignment="1">
      <alignment vertical="center" wrapText="1"/>
    </xf>
    <xf numFmtId="0" fontId="33" fillId="0" borderId="0" xfId="566" applyFont="1" applyAlignment="1">
      <alignment vertical="center"/>
    </xf>
    <xf numFmtId="0" fontId="22" fillId="0" borderId="0" xfId="566" applyFont="1">
      <alignment vertical="center"/>
    </xf>
    <xf numFmtId="0" fontId="0" fillId="0" borderId="0" xfId="566" applyAlignment="1">
      <alignment horizontal="right" vertical="center"/>
    </xf>
    <xf numFmtId="185" fontId="32" fillId="0" borderId="0" xfId="3700" applyNumberFormat="1" applyFont="1">
      <alignment vertical="center"/>
    </xf>
    <xf numFmtId="0" fontId="31" fillId="0" borderId="0" xfId="3700" applyFont="1">
      <alignment vertical="center"/>
    </xf>
    <xf numFmtId="0" fontId="32" fillId="0" borderId="0" xfId="3700" applyFont="1">
      <alignment vertical="center"/>
    </xf>
    <xf numFmtId="0" fontId="35" fillId="0" borderId="0" xfId="3700" applyFont="1">
      <alignment vertical="center"/>
    </xf>
    <xf numFmtId="0" fontId="19" fillId="0" borderId="0" xfId="3700" applyFont="1" applyAlignment="1">
      <alignment horizontal="center" vertical="center"/>
    </xf>
    <xf numFmtId="0" fontId="34" fillId="0" borderId="0" xfId="3700" applyFont="1" applyAlignment="1">
      <alignment vertical="center"/>
    </xf>
    <xf numFmtId="185" fontId="35" fillId="0" borderId="0" xfId="3700" applyNumberFormat="1" applyFont="1" applyAlignment="1">
      <alignment horizontal="right" vertical="center"/>
    </xf>
    <xf numFmtId="192" fontId="12" fillId="0" borderId="1" xfId="3700" applyNumberFormat="1" applyFont="1" applyBorder="1" applyAlignment="1" applyProtection="1">
      <alignment horizontal="center" vertical="center"/>
      <protection locked="0"/>
    </xf>
    <xf numFmtId="0" fontId="12" fillId="0" borderId="1" xfId="3700" applyFont="1" applyBorder="1" applyAlignment="1">
      <alignment horizontal="center" vertical="center" wrapText="1"/>
    </xf>
    <xf numFmtId="0" fontId="12" fillId="0" borderId="1" xfId="3700" applyFont="1" applyBorder="1" applyAlignment="1">
      <alignment horizontal="center" vertical="center"/>
    </xf>
    <xf numFmtId="192" fontId="12" fillId="0" borderId="1" xfId="3700" applyNumberFormat="1" applyFont="1" applyBorder="1" applyProtection="1">
      <alignment vertical="center"/>
      <protection locked="0"/>
    </xf>
    <xf numFmtId="192" fontId="2" fillId="0" borderId="1" xfId="3700" applyNumberFormat="1" applyFont="1" applyBorder="1" applyProtection="1">
      <alignment vertical="center"/>
      <protection locked="0"/>
    </xf>
    <xf numFmtId="0" fontId="32" fillId="0" borderId="0" xfId="3893" applyFont="1" applyFill="1" applyAlignment="1">
      <alignment vertical="top"/>
    </xf>
    <xf numFmtId="0" fontId="44" fillId="0" borderId="0" xfId="3893" applyFont="1" applyFill="1" applyAlignment="1">
      <alignment vertical="center"/>
    </xf>
    <xf numFmtId="0" fontId="0" fillId="0" borderId="0" xfId="3893" applyFont="1" applyFill="1" applyAlignment="1">
      <alignment vertical="center"/>
    </xf>
    <xf numFmtId="0" fontId="45" fillId="0" borderId="0" xfId="3893" applyFont="1" applyFill="1" applyAlignment="1">
      <alignment horizontal="center" vertical="top"/>
    </xf>
    <xf numFmtId="0" fontId="22" fillId="0" borderId="0" xfId="3893" applyFont="1" applyFill="1" applyAlignment="1">
      <alignment horizontal="center" vertical="center"/>
    </xf>
    <xf numFmtId="0" fontId="46" fillId="0" borderId="1" xfId="3893" applyFont="1" applyFill="1" applyBorder="1" applyAlignment="1">
      <alignment vertical="center"/>
    </xf>
    <xf numFmtId="0" fontId="35" fillId="0" borderId="1" xfId="3893" applyFont="1" applyFill="1" applyBorder="1" applyAlignment="1">
      <alignment vertical="center"/>
    </xf>
    <xf numFmtId="0" fontId="47" fillId="0" borderId="0" xfId="3893" applyFont="1" applyFill="1" applyAlignment="1">
      <alignment vertical="center"/>
    </xf>
    <xf numFmtId="0" fontId="48" fillId="0" borderId="1" xfId="3893" applyFont="1" applyFill="1" applyBorder="1" applyAlignment="1">
      <alignment vertical="center"/>
    </xf>
    <xf numFmtId="0" fontId="30" fillId="0" borderId="4" xfId="3893" applyFont="1" applyFill="1" applyBorder="1" applyAlignment="1">
      <alignment horizontal="left" vertical="center" wrapText="1"/>
    </xf>
    <xf numFmtId="0" fontId="30" fillId="0" borderId="0" xfId="3893" applyFont="1" applyFill="1" applyBorder="1" applyAlignment="1">
      <alignment horizontal="left" vertical="center" wrapText="1"/>
    </xf>
  </cellXfs>
  <cellStyles count="5009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2 2 2 5 3 2" xfId="5"/>
    <cellStyle name="输入" xfId="6" builtinId="20"/>
    <cellStyle name="?鹎%U龡&amp;H齲_x0001_C铣_x0014__x0007__x0001__x0001_ 2 2 2 2 3_2015财政决算公开" xfId="7"/>
    <cellStyle name="20% - 强调文字颜色 3" xfId="8" builtinId="38"/>
    <cellStyle name="?鹎%U龡&amp;H齲_x0001_C铣_x0014__x0007__x0001__x0001_ 2 2 3 4_2015财政决算公开" xfId="9"/>
    <cellStyle name="常规 15 4 2" xfId="10"/>
    <cellStyle name="40% - 强调文字颜色 2 2 3 2 2" xfId="11"/>
    <cellStyle name="常规 3 4 3" xfId="12"/>
    <cellStyle name="千位分隔[0]" xfId="13" builtinId="6"/>
    <cellStyle name="?鹎%U龡&amp;H齲_x0001_C铣_x0014__x0007__x0001__x0001_ 2 2 3 2 2" xfId="14"/>
    <cellStyle name="60% - 强调文字颜色 1 3 5" xfId="15"/>
    <cellStyle name="?鹎%U龡&amp;H齲_x0001_C铣_x0014__x0007__x0001__x0001_ 3 2 2 6_2015财政决算公开" xfId="16"/>
    <cellStyle name="40% - 强调文字颜色 2 5 2 2" xfId="17"/>
    <cellStyle name="?鹎%U龡&amp;H齲_x0001_C铣_x0014__x0007__x0001__x0001_ 2 5 2 2" xfId="18"/>
    <cellStyle name="差" xfId="19" builtinId="27"/>
    <cellStyle name="20% - 强调文字颜色 2 2 3_2015财政决算公开" xfId="20"/>
    <cellStyle name="40% - 强调文字颜色 3 3 3 2" xfId="21"/>
    <cellStyle name="常规 31 2" xfId="22"/>
    <cellStyle name="常规 26 2" xfId="23"/>
    <cellStyle name="40% - 强调文字颜色 3" xfId="24" builtinId="39"/>
    <cellStyle name="?鹎%U龡&amp;H齲_x0001_C铣_x0014__x0007__x0001__x0001_ 3 3 3 2" xfId="25"/>
    <cellStyle name="?鹎%U龡&amp;H齲_x0001_C铣_x0014__x0007__x0001__x0001_ 3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已访问的超链接" xfId="36" builtinId="9"/>
    <cellStyle name="20% - 强调文字颜色 6 4 2 2" xfId="37"/>
    <cellStyle name="?鹎%U龡&amp;H齲_x0001_C铣_x0014__x0007__x0001__x0001_ 2 3 3 4" xfId="38"/>
    <cellStyle name="注释" xfId="39" builtinId="10"/>
    <cellStyle name="60% - 强调文字颜色 2 3" xfId="40"/>
    <cellStyle name="?鹎%U龡&amp;H齲_x0001_C铣_x0014__x0007__x0001__x0001_ 2 4 2 5 2" xfId="41"/>
    <cellStyle name="好 4 2 2 2" xfId="42"/>
    <cellStyle name="常规 12 2 2" xfId="43"/>
    <cellStyle name="?鹎%U龡&amp;H齲_x0001_C铣_x0014__x0007__x0001__x0001_ 2 3 5 2" xfId="44"/>
    <cellStyle name="?鹎%U龡&amp;H齲_x0001_C铣_x0014__x0007__x0001__x0001_ 3 2 2 3_2015财政决算公开" xfId="45"/>
    <cellStyle name="?鹎%U龡&amp;H齲_x0001_C铣_x0014__x0007__x0001__x0001_ 3 2 5_2015财政决算公开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警告文本" xfId="51" builtinId="11"/>
    <cellStyle name="常规 6 5" xfId="52"/>
    <cellStyle name="常规 4 4 3" xfId="53"/>
    <cellStyle name="常规 4 2 2 3" xfId="54"/>
    <cellStyle name="60% - 强调文字颜色 2 3 5" xfId="55"/>
    <cellStyle name="?鹎%U龡&amp;H齲_x0001_C铣_x0014__x0007__x0001__x0001_ 2 2 4 2 2" xfId="56"/>
    <cellStyle name="?鹎%U龡&amp;H齲_x0001_C铣_x0014__x0007__x0001__x0001_ 3 4 4 5" xfId="57"/>
    <cellStyle name="?鹎%U龡&amp;H齲_x0001_C铣_x0014__x0007__x0001__x0001_ 3 10" xfId="58"/>
    <cellStyle name="?鹎%U龡&amp;H齲_x0001_C铣_x0014__x0007__x0001__x0001_ 3 2 2 2 2 5" xfId="59"/>
    <cellStyle name="标题" xfId="60" builtinId="15"/>
    <cellStyle name="解释性文本" xfId="61" builtinId="53"/>
    <cellStyle name="标题 1 5 2" xfId="62"/>
    <cellStyle name="?鹎%U龡&amp;H齲_x0001_C铣_x0014__x0007__x0001__x0001_ 2 3 6 5" xfId="63"/>
    <cellStyle name="常规 13 2 3 2" xfId="64"/>
    <cellStyle name="?鹎%U龡&amp;H齲_x0001_C铣_x0014__x0007__x0001__x0001_ 2 4 5 3 2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输出" xfId="75" builtinId="21"/>
    <cellStyle name="20% - 强调文字颜色 2 4 2" xfId="76"/>
    <cellStyle name="强调文字颜色 2 2 3 3 2" xfId="77"/>
    <cellStyle name="?鹎%U龡&amp;H齲_x0001_C铣_x0014__x0007__x0001__x0001_ 2 2 2 2 3 3" xfId="78"/>
    <cellStyle name="?鹎%U龡&amp;H齲_x0001_C铣_x0014__x0007__x0001__x0001_ 3 4 7" xfId="79"/>
    <cellStyle name="?鹎%U龡&amp;H齲_x0001_C铣_x0014__x0007__x0001__x0001_ 3 2 2 2 5" xfId="80"/>
    <cellStyle name="40% - 强调文字颜色 6 3 3_2015财政决算公开" xfId="81"/>
    <cellStyle name="?鹎%U龡&amp;H齲_x0001_C铣_x0014__x0007__x0001__x0001_ 3 2 4 5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4 2 2" xfId="99"/>
    <cellStyle name="?鹎%U龡&amp;H齲_x0001_C铣_x0014__x0007__x0001__x0001_ 2 5 3" xfId="100"/>
    <cellStyle name="好" xfId="101" builtinId="26"/>
    <cellStyle name="差_F00DC810C49E00C2E0430A3413167AE0" xfId="102"/>
    <cellStyle name="差 2 3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20% - 强调文字颜色 1" xfId="110" builtinId="30"/>
    <cellStyle name="百分比 3 5 2" xfId="111"/>
    <cellStyle name="常规 2 3 2 2 5" xfId="112"/>
    <cellStyle name="?鹎%U龡&amp;H齲_x0001_C铣_x0014__x0007__x0001__x0001_ 2 4 4 3 2" xfId="113"/>
    <cellStyle name="?鹎%U龡&amp;H齲_x0001_C铣_x0014__x0007__x0001__x0001_ 2 4 9 2" xfId="114"/>
    <cellStyle name="40% - 强调文字颜色 1" xfId="115" builtinId="31"/>
    <cellStyle name="?鹎%U龡&amp;H齲_x0001_C铣_x0014__x0007__x0001__x0001_ 2 2 2 2 3 3 2" xfId="116"/>
    <cellStyle name="20% - 强调文字颜色 2" xfId="117" builtinId="34"/>
    <cellStyle name="?鹎%U龡&amp;H齲_x0001_C铣_x0014__x0007__x0001__x0001_ 3 4 7 2" xfId="118"/>
    <cellStyle name="?鹎%U龡&amp;H齲_x0001_C铣_x0014__x0007__x0001__x0001_ 3 2 2 2 5 2" xfId="119"/>
    <cellStyle name="?鹎%U龡&amp;H齲_x0001_C铣_x0014__x0007__x0001__x0001_ 2" xfId="120"/>
    <cellStyle name="输入 2 2 2 3" xfId="121"/>
    <cellStyle name="40% - 强调文字颜色 2" xfId="122" builtinId="35"/>
    <cellStyle name="千位分隔 2 2 4 2" xfId="123"/>
    <cellStyle name="强调文字颜色 3" xfId="124" builtinId="37"/>
    <cellStyle name="常规 2 2 2 6" xfId="125"/>
    <cellStyle name="40% - 强调文字颜色 4 2 3 4" xfId="126"/>
    <cellStyle name="?鹎%U龡&amp;H齲_x0001_C铣_x0014__x0007__x0001__x0001_ 2 2 3 2 2 2" xfId="127"/>
    <cellStyle name="?鹎%U龡&amp;H齲_x0001_C铣_x0014__x0007__x0001__x0001_ 2 3 2_2015财政决算公开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千位分隔 2 2 4 4" xfId="139"/>
    <cellStyle name="强调文字颜色 5" xfId="140" builtinId="45"/>
    <cellStyle name="常规 2 2 2 8" xfId="141"/>
    <cellStyle name="百分比 3 2 3 2" xfId="142"/>
    <cellStyle name="60% - 强调文字颜色 6 5 2" xfId="143"/>
    <cellStyle name="?鹎%U龡&amp;H齲_x0001_C铣_x0014__x0007__x0001__x0001_ 2 2 3 6 2" xfId="144"/>
    <cellStyle name="60% - 强调文字颜色 3 3 2 2 3" xfId="145"/>
    <cellStyle name="?鹎%U龡&amp;H齲_x0001_C铣_x0014__x0007__x0001__x0001_ 3 4 4 2 2" xfId="146"/>
    <cellStyle name="?鹎%U龡&amp;H齲_x0001_C铣_x0014__x0007__x0001__x0001_ 3 2 2 2 2 2 2" xfId="147"/>
    <cellStyle name="?鹎%U龡&amp;H齲_x0001_C铣_x0014__x0007__x0001__x0001_ 2 2 2 3 2 2" xfId="148"/>
    <cellStyle name="40% - 强调文字颜色 5" xfId="149" builtinId="47"/>
    <cellStyle name="60% - 强调文字颜色 5" xfId="150" builtinId="48"/>
    <cellStyle name="60% - 着色 6 2" xfId="151"/>
    <cellStyle name="适中 3 2 2 2 2" xfId="152"/>
    <cellStyle name="20% - 强调文字颜色 1 2_2015财政决算公开" xfId="153"/>
    <cellStyle name="常规 13 2 2 2" xfId="154"/>
    <cellStyle name="40% - 强调文字颜色 6 6 3" xfId="155"/>
    <cellStyle name="60% - 强调文字颜色 4 2 4 3" xfId="156"/>
    <cellStyle name="?鹎%U龡&amp;H齲_x0001_C铣_x0014__x0007__x0001__x0001_ 2 4 5 2 2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常规 7 2 2 2 2" xfId="163"/>
    <cellStyle name="?鹎%U龡&amp;H齲_x0001_C铣_x0014__x0007__x0001__x0001_ 2 2 2 2 4 2 2" xfId="164"/>
    <cellStyle name="常规 48 3" xfId="165"/>
    <cellStyle name="?鹎%U龡&amp;H齲_x0001_C铣_x0014__x0007__x0001__x0001_ 3 2 2 3 4 2" xfId="166"/>
    <cellStyle name="?鹎%U龡&amp;H齲_x0001_C铣_x0014__x0007__x0001__x0001_ 3 2 5 4 2" xfId="167"/>
    <cellStyle name="60% - 强调文字颜色 6" xfId="168" builtinId="52"/>
    <cellStyle name="20% - 强调文字颜色 4 3 2_2015财政决算公开" xfId="169"/>
    <cellStyle name="?鹎%U龡&amp;H齲_x0001_C铣_x0014__x0007__x0001__x0001_ 2 2 2 2 2 3" xfId="170"/>
    <cellStyle name="?鹎%U龡&amp;H齲_x0001_C铣_x0014__x0007__x0001__x0001_ 3 2 3 5" xfId="171"/>
    <cellStyle name="?鹎%U龡&amp;H齲_x0001_C铣_x0014__x0007__x0001__x0001_ 2 2 2 2 2 3 2" xfId="172"/>
    <cellStyle name="?鹎%U龡&amp;H齲_x0001_C铣_x0014__x0007__x0001__x0001_ 3 3 7 2" xfId="173"/>
    <cellStyle name="?鹎%U龡&amp;H齲_x0001_C铣_x0014__x0007__x0001__x0001_ 2 2 2 3_2015财政决算公开" xfId="174"/>
    <cellStyle name="?鹎%U龡&amp;H齲_x0001_C铣_x0014__x0007__x0001__x0001_ 3 2 3 5 2" xfId="175"/>
    <cellStyle name="标题 5 3 2_2015财政决算公开" xfId="176"/>
    <cellStyle name="?鹎%U龡&amp;H齲_x0001_C铣_x0014__x0007__x0001__x0001_ 2 2" xfId="177"/>
    <cellStyle name="链接单元格 3 2 3" xfId="178"/>
    <cellStyle name="货币 2 3 3 3" xfId="179"/>
    <cellStyle name="常规 11 5" xfId="180"/>
    <cellStyle name="?鹎%U龡&amp;H齲_x0001_C铣_x0014__x0007__x0001__x0001_ 2 2 8" xfId="181"/>
    <cellStyle name="常规 2 4 2 2 5" xfId="182"/>
    <cellStyle name="?鹎%U龡&amp;H齲_x0001_C铣_x0014__x0007__x0001__x0001_ 2 2 11 2" xfId="183"/>
    <cellStyle name="?鹎%U龡&amp;H齲_x0001_C铣_x0014__x0007__x0001__x0001_ 2 4 2 3 3 2" xfId="184"/>
    <cellStyle name="20% - 强调文字颜色 2 2 2 2 2" xfId="185"/>
    <cellStyle name="20% - 强调文字颜色 1 9" xfId="186"/>
    <cellStyle name="?鹎%U龡&amp;H齲_x0001_C铣_x0014__x0007__x0001__x0001_ 3 2 2 4 5" xfId="187"/>
    <cellStyle name="20% - 强调文字颜色 2 6 2" xfId="188"/>
    <cellStyle name="?鹎%U龡&amp;H齲_x0001_C铣_x0014__x0007__x0001__x0001_ 3 2 2 5 2 2" xfId="189"/>
    <cellStyle name="?鹎%U龡&amp;H齲_x0001_C铣_x0014__x0007__x0001__x0001_ 2 2 2" xfId="190"/>
    <cellStyle name="解释性文本 3 3" xfId="191"/>
    <cellStyle name="?鹎%U龡&amp;H齲_x0001_C铣_x0014__x0007__x0001__x0001_ 2 2 8 2" xfId="192"/>
    <cellStyle name="货币 2 3 3 3 2" xfId="193"/>
    <cellStyle name="?鹎%U龡&amp;H齲_x0001_C铣_x0014__x0007__x0001__x0001_ 2 3 2 4 3" xfId="194"/>
    <cellStyle name="?鹎%U龡&amp;H齲_x0001_C铣_x0014__x0007__x0001__x0001_ 2 2 2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3 2 4 3 2" xfId="199"/>
    <cellStyle name="?鹎%U龡&amp;H齲_x0001_C铣_x0014__x0007__x0001__x0001_" xfId="200"/>
    <cellStyle name="?鹎%U龡&amp;H齲_x0001_C铣_x0014__x0007__x0001__x0001_ 2 2 10" xfId="201"/>
    <cellStyle name="?鹎%U龡&amp;H齲_x0001_C铣_x0014__x0007__x0001__x0001_ 2 4 2 3 2" xfId="202"/>
    <cellStyle name="40% - 强调文字颜色 6 3 2 4" xfId="203"/>
    <cellStyle name="?鹎%U龡&amp;H齲_x0001_C铣_x0014__x0007__x0001__x0001_ 2 2 2 10" xfId="204"/>
    <cellStyle name="千位分隔 4 3 3 2" xfId="205"/>
    <cellStyle name="?鹎%U龡&amp;H齲_x0001_C铣_x0014__x0007__x0001__x0001_ 2 2 3" xfId="206"/>
    <cellStyle name="常规 5 5 2 2" xfId="207"/>
    <cellStyle name="?鹎%U龡&amp;H齲_x0001_C铣_x0014__x0007__x0001__x0001_ 2 3 2 4 4" xfId="208"/>
    <cellStyle name="?鹎%U龡&amp;H齲_x0001_C铣_x0014__x0007__x0001__x0001_ 3 3 3_2015财政决算公开" xfId="209"/>
    <cellStyle name="?鹎%U龡&amp;H齲_x0001_C铣_x0014__x0007__x0001__x0001_ 2 2 10 2" xfId="210"/>
    <cellStyle name="常规 7 2 2 3" xfId="211"/>
    <cellStyle name="40% - 强调文字颜色 2 5 2_2015财政决算公开" xfId="212"/>
    <cellStyle name="?鹎%U龡&amp;H齲_x0001_C铣_x0014__x0007__x0001__x0001_ 2 2 2 2 4 3" xfId="213"/>
    <cellStyle name="?鹎%U龡&amp;H齲_x0001_C铣_x0014__x0007__x0001__x0001_ 3 2 2 3 5" xfId="214"/>
    <cellStyle name="?鹎%U龡&amp;H齲_x0001_C铣_x0014__x0007__x0001__x0001_ 2 4 2 3 2 2" xfId="215"/>
    <cellStyle name="?鹎%U龡&amp;H齲_x0001_C铣_x0014__x0007__x0001__x0001_ 3 2 5 5" xfId="216"/>
    <cellStyle name="?鹎%U龡&amp;H齲_x0001_C铣_x0014__x0007__x0001__x0001_ 2 2 11" xfId="217"/>
    <cellStyle name="常规 2 4 2 3 2" xfId="218"/>
    <cellStyle name="?鹎%U龡&amp;H齲_x0001_C铣_x0014__x0007__x0001__x0001_ 2 2 2 2 4_2015财政决算公开" xfId="219"/>
    <cellStyle name="?鹎%U龡&amp;H齲_x0001_C铣_x0014__x0007__x0001__x0001_ 2 4 2 3 3" xfId="220"/>
    <cellStyle name="常规 2 2 2 2 3_2015财政决算公开" xfId="221"/>
    <cellStyle name="20% - 强调文字颜色 2 6" xfId="222"/>
    <cellStyle name="强调文字颜色 2 2 3 5" xfId="223"/>
    <cellStyle name="?鹎%U龡&amp;H齲_x0001_C铣_x0014__x0007__x0001__x0001_ 3 2 2 5 2" xfId="224"/>
    <cellStyle name="?鹎%U龡&amp;H齲_x0001_C铣_x0014__x0007__x0001__x0001_ 4 5_2015财政决算公开" xfId="225"/>
    <cellStyle name="?鹎%U龡&amp;H齲_x0001_C铣_x0014__x0007__x0001__x0001_ 2 2 12" xfId="226"/>
    <cellStyle name="?鹎%U龡&amp;H齲_x0001_C铣_x0014__x0007__x0001__x0001_ 2 4 2 3 4" xfId="227"/>
    <cellStyle name="检查单元格 2 3 2 2" xfId="228"/>
    <cellStyle name="60% - 强调文字颜色 4 4 3 2" xfId="229"/>
    <cellStyle name="20% - 强调文字颜色 2 7" xfId="230"/>
    <cellStyle name="?鹎%U龡&amp;H齲_x0001_C铣_x0014__x0007__x0001__x0001_ 3 2 2 5 3" xfId="231"/>
    <cellStyle name="?鹎%U龡&amp;H齲_x0001_C铣_x0014__x0007__x0001__x0001_ 2 2 2 2 2" xfId="232"/>
    <cellStyle name="?鹎%U龡&amp;H齲_x0001_C铣_x0014__x0007__x0001__x0001_ 2 2 2 2 2 2" xfId="233"/>
    <cellStyle name="?鹎%U龡&amp;H齲_x0001_C铣_x0014__x0007__x0001__x0001_ 3 2 3 4" xfId="234"/>
    <cellStyle name="百分比 2 4 3" xfId="235"/>
    <cellStyle name="?鹎%U龡&amp;H齲_x0001_C铣_x0014__x0007__x0001__x0001_ 2 2 2 2 2 2 2" xfId="236"/>
    <cellStyle name="?鹎%U龡&amp;H齲_x0001_C铣_x0014__x0007__x0001__x0001_ 4 6 4" xfId="237"/>
    <cellStyle name="?鹎%U龡&amp;H齲_x0001_C铣_x0014__x0007__x0001__x0001_ 3 2 3 4 2" xfId="238"/>
    <cellStyle name="?鹎%U龡&amp;H齲_x0001_C铣_x0014__x0007__x0001__x0001_ 4 4 4 2" xfId="239"/>
    <cellStyle name="?鹎%U龡&amp;H齲_x0001_C铣_x0014__x0007__x0001__x0001_ 2 2 2 2 2 4" xfId="240"/>
    <cellStyle name="?鹎%U龡&amp;H齲_x0001_C铣_x0014__x0007__x0001__x0001_ 3 2 3 2 2 2" xfId="241"/>
    <cellStyle name="?鹎%U龡&amp;H齲_x0001_C铣_x0014__x0007__x0001__x0001_ 3 2 3 6" xfId="242"/>
    <cellStyle name="60% - 强调文字颜色 4 3 2 2 3" xfId="243"/>
    <cellStyle name="?鹎%U龡&amp;H齲_x0001_C铣_x0014__x0007__x0001__x0001_ 2 2 2 2 2 4 2" xfId="244"/>
    <cellStyle name="常规 4 2 9" xfId="245"/>
    <cellStyle name="?鹎%U龡&amp;H齲_x0001_C铣_x0014__x0007__x0001__x0001_ 3 2 3 6 2" xfId="246"/>
    <cellStyle name="?鹎%U龡&amp;H齲_x0001_C铣_x0014__x0007__x0001__x0001_ 2 2 2 2 2 5" xfId="247"/>
    <cellStyle name="?鹎%U龡&amp;H齲_x0001_C铣_x0014__x0007__x0001__x0001_ 3 2 3 7" xfId="248"/>
    <cellStyle name="?鹎%U龡&amp;H齲_x0001_C铣_x0014__x0007__x0001__x0001_ 2 2 2 2 2_2015财政决算公开" xfId="249"/>
    <cellStyle name="货币 2 7 2" xfId="250"/>
    <cellStyle name="?鹎%U龡&amp;H齲_x0001_C铣_x0014__x0007__x0001__x0001_ 2 2 3 2 3" xfId="251"/>
    <cellStyle name="?鹎%U龡&amp;H齲_x0001_C铣_x0014__x0007__x0001__x0001_ 2 2 2 2 3" xfId="252"/>
    <cellStyle name="?鹎%U龡&amp;H齲_x0001_C铣_x0014__x0007__x0001__x0001_ 2 2 2 2 3 2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3 2 4 4" xfId="256"/>
    <cellStyle name="?鹎%U龡&amp;H齲_x0001_C铣_x0014__x0007__x0001__x0001_ 2 2 2 2 3 2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3 2 4 4 2" xfId="261"/>
    <cellStyle name="?鹎%U龡&amp;H齲_x0001_C铣_x0014__x0007__x0001__x0001_ 3 4 8" xfId="262"/>
    <cellStyle name="?鹎%U龡&amp;H齲_x0001_C铣_x0014__x0007__x0001__x0001_ 3 2 2 2 6" xfId="263"/>
    <cellStyle name="好_司法部2010年度中央部门决算（草案）报" xfId="264"/>
    <cellStyle name="?鹎%U龡&amp;H齲_x0001_C铣_x0014__x0007__x0001__x0001_ 2 2 2 2 3 4" xfId="265"/>
    <cellStyle name="?鹎%U龡&amp;H齲_x0001_C铣_x0014__x0007__x0001__x0001_ 3 2 3 2 3 2" xfId="266"/>
    <cellStyle name="常规 7 2 2" xfId="267"/>
    <cellStyle name="?鹎%U龡&amp;H齲_x0001_C铣_x0014__x0007__x0001__x0001_ 2 2 2 2 4" xfId="268"/>
    <cellStyle name="常规 7 2 2 2" xfId="269"/>
    <cellStyle name="?鹎%U龡&amp;H齲_x0001_C铣_x0014__x0007__x0001__x0001_ 2 2 2 2 4 2" xfId="270"/>
    <cellStyle name="?鹎%U龡&amp;H齲_x0001_C铣_x0014__x0007__x0001__x0001_ 3 2 2 3 4" xfId="271"/>
    <cellStyle name="?鹎%U龡&amp;H齲_x0001_C铣_x0014__x0007__x0001__x0001_ 3 2 5 4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?鹎%U龡&amp;H齲_x0001_C铣_x0014__x0007__x0001__x0001_ 2 2 2 2 4 5" xfId="278"/>
    <cellStyle name="输入 3 3 2" xfId="279"/>
    <cellStyle name="常规 7 2 3" xfId="280"/>
    <cellStyle name="?鹎%U龡&amp;H齲_x0001_C铣_x0014__x0007__x0001__x0001_ 2 2 2 2 5" xfId="281"/>
    <cellStyle name="常规 7 2 3 2" xfId="282"/>
    <cellStyle name="?鹎%U龡&amp;H齲_x0001_C铣_x0014__x0007__x0001__x0001_ 2 2 2 2 5 2" xfId="283"/>
    <cellStyle name="?鹎%U龡&amp;H齲_x0001_C铣_x0014__x0007__x0001__x0001_ 2 4 2 2 5" xfId="284"/>
    <cellStyle name="常规 5 2 3 2 2" xfId="285"/>
    <cellStyle name="60% - 强调文字颜色 4 4 2 3" xfId="286"/>
    <cellStyle name="20% - 强调文字颜色 1 8" xfId="287"/>
    <cellStyle name="?鹎%U龡&amp;H齲_x0001_C铣_x0014__x0007__x0001__x0001_ 3 2 2 4 4" xfId="288"/>
    <cellStyle name="常规 7 2 4" xfId="289"/>
    <cellStyle name="?鹎%U龡&amp;H齲_x0001_C铣_x0014__x0007__x0001__x0001_ 2 2 2 2 6" xfId="290"/>
    <cellStyle name="常规 2 2 2 2 5" xfId="291"/>
    <cellStyle name="?鹎%U龡&amp;H齲_x0001_C铣_x0014__x0007__x0001__x0001_ 2 3 4 3 2" xfId="292"/>
    <cellStyle name="?鹎%U龡&amp;H齲_x0001_C铣_x0014__x0007__x0001__x0001_ 2 2 2 2 6 2" xfId="293"/>
    <cellStyle name="检查单元格 2 3 2 3" xfId="294"/>
    <cellStyle name="常规 5 2 3 3 2" xfId="295"/>
    <cellStyle name="样式 1" xfId="296"/>
    <cellStyle name="20% - 强调文字颜色 2 8" xfId="297"/>
    <cellStyle name="?鹎%U龡&amp;H齲_x0001_C铣_x0014__x0007__x0001__x0001_ 3 2 2 5 4" xfId="298"/>
    <cellStyle name="常规 7 2 5" xfId="299"/>
    <cellStyle name="?鹎%U龡&amp;H齲_x0001_C铣_x0014__x0007__x0001__x0001_ 2 2 2 2 7" xfId="300"/>
    <cellStyle name="常规 5 2 3 4" xfId="301"/>
    <cellStyle name="常规 13 4 2" xfId="302"/>
    <cellStyle name="?鹎%U龡&amp;H齲_x0001_C铣_x0014__x0007__x0001__x0001_ 2 4 7 2" xfId="303"/>
    <cellStyle name="常规 12 3_2015财政决算公开" xfId="304"/>
    <cellStyle name="?鹎%U龡&amp;H齲_x0001_C铣_x0014__x0007__x0001__x0001_ 2 2 2 2 7 2" xfId="305"/>
    <cellStyle name="?鹎%U龡&amp;H齲_x0001_C铣_x0014__x0007__x0001__x0001_ 2 3 6_2015财政决算公开" xfId="306"/>
    <cellStyle name="警告文本 2 3" xfId="307"/>
    <cellStyle name="20% - 强调文字颜色 1 4 2 2 2" xfId="308"/>
    <cellStyle name="?鹎%U龡&amp;H齲_x0001_C铣_x0014__x0007__x0001__x0001_ 2 4 2 4 5" xfId="309"/>
    <cellStyle name="20% - 强调文字颜色 3 8" xfId="310"/>
    <cellStyle name="?鹎%U龡&amp;H齲_x0001_C铣_x0014__x0007__x0001__x0001_ 3 2 2 6 4" xfId="311"/>
    <cellStyle name="?鹎%U龡&amp;H齲_x0001_C铣_x0014__x0007__x0001__x0001_ 2 2 2 2 8" xfId="312"/>
    <cellStyle name="20% - 强调文字颜色 3 3 3 3" xfId="313"/>
    <cellStyle name="?鹎%U龡&amp;H齲_x0001_C铣_x0014__x0007__x0001__x0001_ 2 2 2 2_2015财政决算公开" xfId="314"/>
    <cellStyle name="好 4 4" xfId="315"/>
    <cellStyle name="常规 14" xfId="316"/>
    <cellStyle name="?鹎%U龡&amp;H齲_x0001_C铣_x0014__x0007__x0001__x0001_ 2 2 2 6 4 2" xfId="317"/>
    <cellStyle name="?鹎%U龡&amp;H齲_x0001_C铣_x0014__x0007__x0001__x0001_ 2 2 2 3" xfId="318"/>
    <cellStyle name="?鹎%U龡&amp;H齲_x0001_C铣_x0014__x0007__x0001__x0001_ 2 2 2 3 2" xfId="319"/>
    <cellStyle name="?鹎%U龡&amp;H齲_x0001_C铣_x0014__x0007__x0001__x0001_ 2 2 2 3 3" xfId="320"/>
    <cellStyle name="链接单元格 2 2 2 2" xfId="321"/>
    <cellStyle name="货币 2 2 3 2 2" xfId="322"/>
    <cellStyle name="常规 2 5 4" xfId="323"/>
    <cellStyle name="?鹎%U龡&amp;H齲_x0001_C铣_x0014__x0007__x0001__x0001_ 3 2 3 2_2015财政决算公开" xfId="324"/>
    <cellStyle name="?鹎%U龡&amp;H齲_x0001_C铣_x0014__x0007__x0001__x0001_ 2 2 2 3 3 2" xfId="325"/>
    <cellStyle name="?鹎%U龡&amp;H齲_x0001_C铣_x0014__x0007__x0001__x0001_ 3 2 3 2 4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常规 7 3 2 2" xfId="330"/>
    <cellStyle name="?鹎%U龡&amp;H齲_x0001_C铣_x0014__x0007__x0001__x0001_ 2 2 2 3 4 2" xfId="331"/>
    <cellStyle name="?鹎%U龡&amp;H齲_x0001_C铣_x0014__x0007__x0001__x0001_ 3 2 3 3 4" xfId="332"/>
    <cellStyle name="常规 7 3 3" xfId="333"/>
    <cellStyle name="?鹎%U龡&amp;H齲_x0001_C铣_x0014__x0007__x0001__x0001_ 2 2 2 3 5" xfId="334"/>
    <cellStyle name="标题 4 2" xfId="335"/>
    <cellStyle name="?鹎%U龡&amp;H齲_x0001_C铣_x0014__x0007__x0001__x0001_ 2 3 2 3 2 2" xfId="336"/>
    <cellStyle name="?鹎%U龡&amp;H齲_x0001_C铣_x0014__x0007__x0001__x0001_ 2 2 2 4" xfId="337"/>
    <cellStyle name="?鹎%U龡&amp;H齲_x0001_C铣_x0014__x0007__x0001__x0001_ 2 3 10" xfId="338"/>
    <cellStyle name="60% - 强调文字颜色 6 2_2015财政决算公开" xfId="339"/>
    <cellStyle name="?鹎%U龡&amp;H齲_x0001_C铣_x0014__x0007__x0001__x0001_ 2 2 2 4 2" xfId="340"/>
    <cellStyle name="常规 2 6 3" xfId="341"/>
    <cellStyle name="?鹎%U龡&amp;H齲_x0001_C铣_x0014__x0007__x0001__x0001_ 2 2 3 3_2015财政决算公开" xfId="342"/>
    <cellStyle name="?鹎%U龡&amp;H齲_x0001_C铣_x0014__x0007__x0001__x0001_ 2 2 2 4 2 2" xfId="343"/>
    <cellStyle name="60% - 强调文字颜色 5 3 2 2" xfId="344"/>
    <cellStyle name="?鹎%U龡&amp;H齲_x0001_C铣_x0014__x0007__x0001__x0001_ 2 2 2 8" xfId="345"/>
    <cellStyle name="?鹎%U龡&amp;H齲_x0001_C铣_x0014__x0007__x0001__x0001_ 2 2 2 4 3" xfId="346"/>
    <cellStyle name="?鹎%U龡&amp;H齲_x0001_C铣_x0014__x0007__x0001__x0001_ 2 2 2 4 3 2" xfId="347"/>
    <cellStyle name="检查单元格 3 2 2 2" xfId="348"/>
    <cellStyle name="?鹎%U龡&amp;H齲_x0001_C铣_x0014__x0007__x0001__x0001_ 2 2 3 8" xfId="349"/>
    <cellStyle name="60% - 强调文字颜色 5 3 3 2" xfId="350"/>
    <cellStyle name="40% - 强调文字颜色 5 3 2 3 2" xfId="351"/>
    <cellStyle name="?鹎%U龡&amp;H齲_x0001_C铣_x0014__x0007__x0001__x0001_ 3 4 4 4" xfId="352"/>
    <cellStyle name="?鹎%U龡&amp;H齲_x0001_C铣_x0014__x0007__x0001__x0001_ 3 2 2 2 2 4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2 2 2 4 4 2" xfId="357"/>
    <cellStyle name="?鹎%U龡&amp;H齲_x0001_C铣_x0014__x0007__x0001__x0001_ 3 4 5 4" xfId="358"/>
    <cellStyle name="?鹎%U龡&amp;H齲_x0001_C铣_x0014__x0007__x0001__x0001_ 3 2 2 2 3 4" xfId="359"/>
    <cellStyle name="常规 7 4 3" xfId="360"/>
    <cellStyle name="20% - 强调文字颜色 1 2 2 2 2" xfId="361"/>
    <cellStyle name="?鹎%U龡&amp;H齲_x0001_C铣_x0014__x0007__x0001__x0001_ 2 2 2 4 5" xfId="362"/>
    <cellStyle name="解释性文本 2 3 2" xfId="363"/>
    <cellStyle name="?鹎%U龡&amp;H齲_x0001_C铣_x0014__x0007__x0001__x0001_ 2 2 7 2 2" xfId="364"/>
    <cellStyle name="检查单元格 3 2 4" xfId="365"/>
    <cellStyle name="60% - 强调文字颜色 5 3 5" xfId="366"/>
    <cellStyle name="标题 5 2" xfId="367"/>
    <cellStyle name="20% - 强调文字颜色 5 3 3_2015财政决算公开" xfId="368"/>
    <cellStyle name="?鹎%U龡&amp;H齲_x0001_C铣_x0014__x0007__x0001__x0001_ 2 3 2 3 3 2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解释性文本 7" xfId="374"/>
    <cellStyle name="差 4" xfId="375"/>
    <cellStyle name="?鹎%U龡&amp;H齲_x0001_C铣_x0014__x0007__x0001__x0001_ 2 2 2 5 2 2" xfId="376"/>
    <cellStyle name="60% - 强调文字颜色 5 4 2 2" xfId="377"/>
    <cellStyle name="?鹎%U龡&amp;H齲_x0001_C铣_x0014__x0007__x0001__x0001_ 3 3 2 4 3" xfId="378"/>
    <cellStyle name="?鹎%U龡&amp;H齲_x0001_C铣_x0014__x0007__x0001__x0001_ 2 3 2 8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好 2 4" xfId="388"/>
    <cellStyle name="40% - 强调文字颜色 5 3" xfId="389"/>
    <cellStyle name="?鹎%U龡&amp;H齲_x0001_C铣_x0014__x0007__x0001__x0001_ 2 2 2 6 2 2" xfId="390"/>
    <cellStyle name="60% - 强调文字颜色 5 5 2 2" xfId="391"/>
    <cellStyle name="?鹎%U龡&amp;H齲_x0001_C铣_x0014__x0007__x0001__x0001_ 5 3" xfId="392"/>
    <cellStyle name="强调文字颜色 4 2 3 2 3" xfId="393"/>
    <cellStyle name="?鹎%U龡&amp;H齲_x0001_C铣_x0014__x0007__x0001__x0001_ 2 4 2 8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40% - 强调文字颜色 6 2 4 2 2" xfId="400"/>
    <cellStyle name="?鹎%U龡&amp;H齲_x0001_C铣_x0014__x0007__x0001__x0001_ 2 2 2 6 4" xfId="401"/>
    <cellStyle name="?鹎%U龡&amp;H齲_x0001_C铣_x0014__x0007__x0001__x0001_ 2 2 2 6 5" xfId="402"/>
    <cellStyle name="?鹎%U龡&amp;H齲_x0001_C铣_x0014__x0007__x0001__x0001_ 2 2 7 4 2" xfId="403"/>
    <cellStyle name="?鹎%U龡&amp;H齲_x0001_C铣_x0014__x0007__x0001__x0001_ 3 2 2 3 2 2" xfId="404"/>
    <cellStyle name="?鹎%U龡&amp;H齲_x0001_C铣_x0014__x0007__x0001__x0001_ 2 2 2 6_2015财政决算公开" xfId="405"/>
    <cellStyle name="?鹎%U龡&amp;H齲_x0001_C铣_x0014__x0007__x0001__x0001_ 3 2 5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?鹎%U龡&amp;H齲_x0001_C铣_x0014__x0007__x0001__x0001_ 2 2 2_2015财政决算公开" xfId="415"/>
    <cellStyle name="?鹎%U龡&amp;H齲_x0001_C铣_x0014__x0007__x0001__x0001_ 2 2 4" xfId="416"/>
    <cellStyle name="20% - 强调文字颜色 1 3 2 2 2" xfId="417"/>
    <cellStyle name="?鹎%U龡&amp;H齲_x0001_C铣_x0014__x0007__x0001__x0001_ 2 3 2 4 5" xfId="418"/>
    <cellStyle name="?鹎%U龡&amp;H齲_x0001_C铣_x0014__x0007__x0001__x0001_ 2 2 3 2" xfId="419"/>
    <cellStyle name="?鹎%U龡&amp;H齲_x0001_C铣_x0014__x0007__x0001__x0001_ 2 3 2 4 4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20% - 强调文字颜色 1 2 4 2" xfId="432"/>
    <cellStyle name="?鹎%U龡&amp;H齲_x0001_C铣_x0014__x0007__x0001__x0001_ 2 2 3 2_2015财政决算公开" xfId="433"/>
    <cellStyle name="解释性文本 4 3" xfId="434"/>
    <cellStyle name="?鹎%U龡&amp;H齲_x0001_C铣_x0014__x0007__x0001__x0001_ 2 2 9 2" xfId="435"/>
    <cellStyle name="?鹎%U龡&amp;H齲_x0001_C铣_x0014__x0007__x0001__x0001_ 2 3 2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2 3 3 2 2" xfId="439"/>
    <cellStyle name="?鹎%U龡&amp;H齲_x0001_C铣_x0014__x0007__x0001__x0001_ 2 4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常规 8 3 2" xfId="445"/>
    <cellStyle name="60% - 强调文字颜色 1 3 2 2 2 2" xfId="446"/>
    <cellStyle name="?鹎%U龡&amp;H齲_x0001_C铣_x0014__x0007__x0001__x0001_ 2 2 3 3 4" xfId="447"/>
    <cellStyle name="60% - 强调文字颜色 6 2 4" xfId="448"/>
    <cellStyle name="60% - 强调文字颜色 2 5 3 2" xfId="449"/>
    <cellStyle name="?鹎%U龡&amp;H齲_x0001_C铣_x0014__x0007__x0001__x0001_ 3 4 5_2015财政决算公开" xfId="450"/>
    <cellStyle name="?鹎%U龡&amp;H齲_x0001_C铣_x0014__x0007__x0001__x0001_ 3 2 2 2 3_2015财政决算公开" xfId="451"/>
    <cellStyle name="?鹎%U龡&amp;H齲_x0001_C铣_x0014__x0007__x0001__x0001_ 2 2 3 4" xfId="452"/>
    <cellStyle name="百分比 2 2 2 4" xfId="453"/>
    <cellStyle name="?鹎%U龡&amp;H齲_x0001_C铣_x0014__x0007__x0001__x0001_ 2 2 3 4 2 2" xfId="454"/>
    <cellStyle name="60% - 强调文字颜色 6 3 2 2" xfId="455"/>
    <cellStyle name="?鹎%U龡&amp;H齲_x0001_C铣_x0014__x0007__x0001__x0001_ 3 2 2 8" xfId="456"/>
    <cellStyle name="货币 2 9 2" xfId="457"/>
    <cellStyle name="?鹎%U龡&amp;H齲_x0001_C铣_x0014__x0007__x0001__x0001_ 2 2 3 4 3" xfId="458"/>
    <cellStyle name="?鹎%U龡&amp;H齲_x0001_C铣_x0014__x0007__x0001__x0001_ 2 2 3 4 3 2" xfId="459"/>
    <cellStyle name="检查单元格 4 2 2 2" xfId="460"/>
    <cellStyle name="?鹎%U龡&amp;H齲_x0001_C铣_x0014__x0007__x0001__x0001_ 3 2 3 8" xfId="461"/>
    <cellStyle name="60% - 强调文字颜色 6 3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2 2 3 4 4 2" xfId="466"/>
    <cellStyle name="?鹎%U龡&amp;H齲_x0001_C铣_x0014__x0007__x0001__x0001_ 3 2 2 2 8" xfId="467"/>
    <cellStyle name="40% - 强调文字颜色 5 2 3_2015财政决算公开" xfId="468"/>
    <cellStyle name="?鹎%U龡&amp;H齲_x0001_C铣_x0014__x0007__x0001__x0001_ 2 2 3 5" xfId="469"/>
    <cellStyle name="?鹎%U龡&amp;H齲_x0001_C铣_x0014__x0007__x0001__x0001_ 2 2 3 5 2" xfId="470"/>
    <cellStyle name="?鹎%U龡&amp;H齲_x0001_C铣_x0014__x0007__x0001__x0001_ 2 2 3 6" xfId="471"/>
    <cellStyle name="差 3 2 3 2" xfId="472"/>
    <cellStyle name="?鹎%U龡&amp;H齲_x0001_C铣_x0014__x0007__x0001__x0001_ 3 4 4 2" xfId="473"/>
    <cellStyle name="?鹎%U龡&amp;H齲_x0001_C铣_x0014__x0007__x0001__x0001_ 3 2 2 2 2 2" xfId="474"/>
    <cellStyle name="差 5 2 3" xfId="475"/>
    <cellStyle name="?鹎%U龡&amp;H齲_x0001_C铣_x0014__x0007__x0001__x0001_ 3 2 4 2 2" xfId="476"/>
    <cellStyle name="?鹎%U龡&amp;H齲_x0001_C铣_x0014__x0007__x0001__x0001_ 2 2 3 7" xfId="477"/>
    <cellStyle name="?鹎%U龡&amp;H齲_x0001_C铣_x0014__x0007__x0001__x0001_ 3 4 4 3" xfId="478"/>
    <cellStyle name="?鹎%U龡&amp;H齲_x0001_C铣_x0014__x0007__x0001__x0001_ 3 2 2 2 2 3" xfId="479"/>
    <cellStyle name="?鹎%U龡&amp;H齲_x0001_C铣_x0014__x0007__x0001__x0001_ 2 2 3 7 2" xfId="480"/>
    <cellStyle name="?鹎%U龡&amp;H齲_x0001_C铣_x0014__x0007__x0001__x0001_ 3 4 4 3 2" xfId="481"/>
    <cellStyle name="?鹎%U龡&amp;H齲_x0001_C铣_x0014__x0007__x0001__x0001_ 3 2 2 2 2 3 2" xfId="482"/>
    <cellStyle name="?鹎%U龡&amp;H齲_x0001_C铣_x0014__x0007__x0001__x0001_ 2 2 4 2" xfId="483"/>
    <cellStyle name="20% - 强调文字颜色 3 2 4 2 2" xfId="484"/>
    <cellStyle name="?鹎%U龡&amp;H齲_x0001_C铣_x0014__x0007__x0001__x0001_ 2 2 4 3" xfId="485"/>
    <cellStyle name="?鹎%U龡&amp;H齲_x0001_C铣_x0014__x0007__x0001__x0001_ 2 2 4 3 2" xfId="486"/>
    <cellStyle name="?鹎%U龡&amp;H齲_x0001_C铣_x0014__x0007__x0001__x0001_ 2 2 4 4" xfId="487"/>
    <cellStyle name="?鹎%U龡&amp;H齲_x0001_C铣_x0014__x0007__x0001__x0001_ 2 4 2 2_2015财政决算公开" xfId="488"/>
    <cellStyle name="?鹎%U龡&amp;H齲_x0001_C铣_x0014__x0007__x0001__x0001_ 2 2 4 4 2" xfId="489"/>
    <cellStyle name="20% - 强调文字颜色 5 2 2 2 2 2" xfId="490"/>
    <cellStyle name="?鹎%U龡&amp;H齲_x0001_C铣_x0014__x0007__x0001__x0001_ 2 2 4 5" xfId="491"/>
    <cellStyle name="20% - 强调文字颜色 4 6 2" xfId="492"/>
    <cellStyle name="?鹎%U龡&amp;H齲_x0001_C铣_x0014__x0007__x0001__x0001_ 2 2 4_2015财政决算公开" xfId="493"/>
    <cellStyle name="?鹎%U龡&amp;H齲_x0001_C铣_x0014__x0007__x0001__x0001_ 3 4 6 5" xfId="494"/>
    <cellStyle name="?鹎%U龡&amp;H齲_x0001_C铣_x0014__x0007__x0001__x0001_ 3 2 2 2 4 5" xfId="495"/>
    <cellStyle name="常规 11 2" xfId="496"/>
    <cellStyle name="?鹎%U龡&amp;H齲_x0001_C铣_x0014__x0007__x0001__x0001_ 2 2 5" xfId="497"/>
    <cellStyle name="烹拳 [0]_laroux" xfId="498"/>
    <cellStyle name="常规 11 2 2" xfId="499"/>
    <cellStyle name="?鹎%U龡&amp;H齲_x0001_C铣_x0014__x0007__x0001__x0001_ 2 2 5 2" xfId="500"/>
    <cellStyle name="常规 11 2 2 2" xfId="501"/>
    <cellStyle name="60% - 强调文字颜色 3 3 5" xfId="502"/>
    <cellStyle name="60% - 强调文字颜色 2 2 4 3" xfId="503"/>
    <cellStyle name="?鹎%U龡&amp;H齲_x0001_C铣_x0014__x0007__x0001__x0001_ 2 2 5 2 2" xfId="504"/>
    <cellStyle name="常规 11 2 3" xfId="505"/>
    <cellStyle name="?鹎%U龡&amp;H齲_x0001_C铣_x0014__x0007__x0001__x0001_ 2 2 5 3" xfId="506"/>
    <cellStyle name="常规 11 2 3 2" xfId="507"/>
    <cellStyle name="?鹎%U龡&amp;H齲_x0001_C铣_x0014__x0007__x0001__x0001_ 2 2 5 3 2" xfId="508"/>
    <cellStyle name="常规 11 2 4" xfId="509"/>
    <cellStyle name="强调文字颜色 1 3 3 2 2" xfId="510"/>
    <cellStyle name="?鹎%U龡&amp;H齲_x0001_C铣_x0014__x0007__x0001__x0001_ 2 2 5 4" xfId="511"/>
    <cellStyle name="?鹎%U龡&amp;H齲_x0001_C铣_x0014__x0007__x0001__x0001_ 2 2 5 4 2" xfId="512"/>
    <cellStyle name="?鹎%U龡&amp;H齲_x0001_C铣_x0014__x0007__x0001__x0001_ 2 4 4 2 2" xfId="513"/>
    <cellStyle name="40% - 强调文字颜色 5 6 3" xfId="514"/>
    <cellStyle name="60% - 强调文字颜色 2 3 2 2 3" xfId="515"/>
    <cellStyle name="?鹎%U龡&amp;H齲_x0001_C铣_x0014__x0007__x0001__x0001_ 2 2 5 5" xfId="516"/>
    <cellStyle name="常规 11 2 5" xfId="517"/>
    <cellStyle name="?鹎%U龡&amp;H齲_x0001_C铣_x0014__x0007__x0001__x0001_ 2 4 5 4" xfId="518"/>
    <cellStyle name="常规 13 2 4" xfId="519"/>
    <cellStyle name="?鹎%U龡&amp;H齲_x0001_C铣_x0014__x0007__x0001__x0001_ 2 2 5_2015财政决算公开" xfId="520"/>
    <cellStyle name="?鹎%U龡&amp;H齲_x0001_C铣_x0014__x0007__x0001__x0001_ 3 2 2 2 7 2" xfId="521"/>
    <cellStyle name="?鹎%U龡&amp;H齲_x0001_C铣_x0014__x0007__x0001__x0001_ 2 2 6" xfId="522"/>
    <cellStyle name="?鹎%U龡&amp;H齲_x0001_C铣_x0014__x0007__x0001__x0001_ 3 4 9 2" xfId="523"/>
    <cellStyle name="常规 11 3" xfId="524"/>
    <cellStyle name="?鹎%U龡&amp;H齲_x0001_C铣_x0014__x0007__x0001__x0001_ 2 3 2 2 3" xfId="525"/>
    <cellStyle name="?鹎%U龡&amp;H齲_x0001_C铣_x0014__x0007__x0001__x0001_ 2 2 6 2" xfId="526"/>
    <cellStyle name="40% - 强调文字颜色 2 3 2 2 3" xfId="527"/>
    <cellStyle name="常规 11 3 2" xfId="528"/>
    <cellStyle name="?鹎%U龡&amp;H齲_x0001_C铣_x0014__x0007__x0001__x0001_ 2 3 2 2 3 2" xfId="529"/>
    <cellStyle name="?鹎%U龡&amp;H齲_x0001_C铣_x0014__x0007__x0001__x0001_ 2 2 6 2 2" xfId="530"/>
    <cellStyle name="60% - 强调文字颜色 4 3 5" xfId="531"/>
    <cellStyle name="常规 11 3 2 2" xfId="532"/>
    <cellStyle name="常规 18" xfId="533"/>
    <cellStyle name="常规 23" xfId="534"/>
    <cellStyle name="检查单元格 2 2 4" xfId="535"/>
    <cellStyle name="?鹎%U龡&amp;H齲_x0001_C铣_x0014__x0007__x0001__x0001_ 2 3 2 2 4" xfId="536"/>
    <cellStyle name="?鹎%U龡&amp;H齲_x0001_C铣_x0014__x0007__x0001__x0001_ 2 2 6 3" xfId="537"/>
    <cellStyle name="常规 11 3 3" xfId="538"/>
    <cellStyle name="?鹎%U龡&amp;H齲_x0001_C铣_x0014__x0007__x0001__x0001_ 2 3 2 2 4 2" xfId="539"/>
    <cellStyle name="?鹎%U龡&amp;H齲_x0001_C铣_x0014__x0007__x0001__x0001_ 2 2 6 3 2" xfId="540"/>
    <cellStyle name="常规 68" xfId="541"/>
    <cellStyle name="常规 73" xfId="542"/>
    <cellStyle name="检查单元格 2 3 4" xfId="543"/>
    <cellStyle name="?鹎%U龡&amp;H齲_x0001_C铣_x0014__x0007__x0001__x0001_ 2 3 2 2 5" xfId="544"/>
    <cellStyle name="?鹎%U龡&amp;H齲_x0001_C铣_x0014__x0007__x0001__x0001_ 2 2 6 4" xfId="545"/>
    <cellStyle name="表标题 2 2 2" xfId="546"/>
    <cellStyle name="常规 11 3 4" xfId="547"/>
    <cellStyle name="?鹎%U龡&amp;H齲_x0001_C铣_x0014__x0007__x0001__x0001_ 2 2 6_2015财政决算公开" xfId="548"/>
    <cellStyle name="?鹎%U龡&amp;H齲_x0001_C铣_x0014__x0007__x0001__x0001_ 2 2 7" xfId="549"/>
    <cellStyle name="常规 11 4" xfId="550"/>
    <cellStyle name="货币 2 3 3 2" xfId="551"/>
    <cellStyle name="链接单元格 3 2 2" xfId="552"/>
    <cellStyle name="?鹎%U龡&amp;H齲_x0001_C铣_x0014__x0007__x0001__x0001_ 2 3 2 3 3" xfId="553"/>
    <cellStyle name="标题 5" xfId="554"/>
    <cellStyle name="常规 11 4 2" xfId="555"/>
    <cellStyle name="货币 2 3 3 2 2" xfId="556"/>
    <cellStyle name="?鹎%U龡&amp;H齲_x0001_C铣_x0014__x0007__x0001__x0001_ 2 2 7 2" xfId="557"/>
    <cellStyle name="解释性文本 2 3" xfId="558"/>
    <cellStyle name="链接单元格 3 2 2 2" xfId="559"/>
    <cellStyle name="?鹎%U龡&amp;H齲_x0001_C铣_x0014__x0007__x0001__x0001_ 2 3 2 3 4" xfId="560"/>
    <cellStyle name="标题 6" xfId="561"/>
    <cellStyle name="?鹎%U龡&amp;H齲_x0001_C铣_x0014__x0007__x0001__x0001_ 2 2 7 3" xfId="562"/>
    <cellStyle name="解释性文本 2 4" xfId="563"/>
    <cellStyle name="?鹎%U龡&amp;H齲_x0001_C铣_x0014__x0007__x0001__x0001_ 2 2 7 3 2" xfId="564"/>
    <cellStyle name="?鹎%U龡&amp;H齲_x0001_C铣_x0014__x0007__x0001__x0001_ 2 4 10" xfId="565"/>
    <cellStyle name="常规 2 2 2 2_2015财政决算公开" xfId="566"/>
    <cellStyle name="?鹎%U龡&amp;H齲_x0001_C铣_x0014__x0007__x0001__x0001_ 2 2 7 4" xfId="567"/>
    <cellStyle name="表标题 2 3 2" xfId="568"/>
    <cellStyle name="?鹎%U龡&amp;H齲_x0001_C铣_x0014__x0007__x0001__x0001_ 2 4 4 4 2" xfId="569"/>
    <cellStyle name="注释 2 4 3" xfId="570"/>
    <cellStyle name="20% - 强调文字颜色 3 5_2015财政决算公开" xfId="571"/>
    <cellStyle name="常规 2 3 2 3 5" xfId="572"/>
    <cellStyle name="?鹎%U龡&amp;H齲_x0001_C铣_x0014__x0007__x0001__x0001_ 2 2 7 5" xfId="573"/>
    <cellStyle name="?鹎%U龡&amp;H齲_x0001_C铣_x0014__x0007__x0001__x0001_ 2 2 7_2015财政决算公开" xfId="574"/>
    <cellStyle name="60% - 强调文字颜色 6 2 5 2" xfId="575"/>
    <cellStyle name="解释性文本 3 2 2 2" xfId="576"/>
    <cellStyle name="?鹎%U龡&amp;H齲_x0001_C铣_x0014__x0007__x0001__x0001_ 2 3" xfId="577"/>
    <cellStyle name="60% - 强调文字颜色 2 7 2" xfId="578"/>
    <cellStyle name="?鹎%U龡&amp;H齲_x0001_C铣_x0014__x0007__x0001__x0001_ 2 2 9" xfId="579"/>
    <cellStyle name="?鹎%U龡&amp;H齲_x0001_C铣_x0014__x0007__x0001__x0001_ 4 10" xfId="580"/>
    <cellStyle name="常规 11 6" xfId="581"/>
    <cellStyle name="货币 2 3 3 4" xfId="582"/>
    <cellStyle name="?鹎%U龡&amp;H齲_x0001_C铣_x0014__x0007__x0001__x0001_ 3 2 3 3 3" xfId="583"/>
    <cellStyle name="40% - 强调文字颜色 2 2_2015财政决算公开" xfId="584"/>
    <cellStyle name="?鹎%U龡&amp;H齲_x0001_C铣_x0014__x0007__x0001__x0001_ 2 2_2015财政决算公开" xfId="585"/>
    <cellStyle name="常规 28 3" xfId="586"/>
    <cellStyle name="常规 33 3" xfId="587"/>
    <cellStyle name="货币 3 2 8" xfId="588"/>
    <cellStyle name="?鹎%U龡&amp;H齲_x0001_C铣_x0014__x0007__x0001__x0001_ 2 3 2 2" xfId="589"/>
    <cellStyle name="40% - 强调文字颜色 4 5 2_2015财政决算公开" xfId="590"/>
    <cellStyle name="?鹎%U龡&amp;H齲_x0001_C铣_x0014__x0007__x0001__x0001_ 2 3 2 2 2" xfId="591"/>
    <cellStyle name="?鹎%U龡&amp;H齲_x0001_C铣_x0014__x0007__x0001__x0001_ 2 3 2 2 2 2" xfId="592"/>
    <cellStyle name="?鹎%U龡&amp;H齲_x0001_C铣_x0014__x0007__x0001__x0001_ 3 2 5 3 2" xfId="593"/>
    <cellStyle name="?鹎%U龡&amp;H齲_x0001_C铣_x0014__x0007__x0001__x0001_ 3 2 2 3 3 2" xfId="594"/>
    <cellStyle name="?鹎%U龡&amp;H齲_x0001_C铣_x0014__x0007__x0001__x0001_ 2 3 2 2_2015财政决算公开" xfId="595"/>
    <cellStyle name="?鹎%U龡&amp;H齲_x0001_C铣_x0014__x0007__x0001__x0001_ 2 3 2 3" xfId="596"/>
    <cellStyle name="20% - 强调文字颜色 5 2 3 2 2" xfId="597"/>
    <cellStyle name="?鹎%U龡&amp;H齲_x0001_C铣_x0014__x0007__x0001__x0001_ 2 3 2 3_2015财政决算公开" xfId="598"/>
    <cellStyle name="40% - 强调文字颜色 3 7 2" xfId="599"/>
    <cellStyle name="?鹎%U龡&amp;H齲_x0001_C铣_x0014__x0007__x0001__x0001_ 2 3 2 4" xfId="600"/>
    <cellStyle name="?鹎%U龡&amp;H齲_x0001_C铣_x0014__x0007__x0001__x0001_ 2 3 2 4 2" xfId="601"/>
    <cellStyle name="?鹎%U龡&amp;H齲_x0001_C铣_x0014__x0007__x0001__x0001_ 2 3 4_2015财政决算公开" xfId="602"/>
    <cellStyle name="常规 8 3 3" xfId="603"/>
    <cellStyle name="?鹎%U龡&amp;H齲_x0001_C铣_x0014__x0007__x0001__x0001_ 2 3 2 4 2 2" xfId="604"/>
    <cellStyle name="?鹎%U龡&amp;H齲_x0001_C铣_x0014__x0007__x0001__x0001_ 3 2 2 2 2 4 2" xfId="605"/>
    <cellStyle name="?鹎%U龡&amp;H齲_x0001_C铣_x0014__x0007__x0001__x0001_ 3 4 4 4 2" xfId="606"/>
    <cellStyle name="40% - 着色 4" xfId="607"/>
    <cellStyle name="?鹎%U龡&amp;H齲_x0001_C铣_x0014__x0007__x0001__x0001_ 2 3 2 4_2015财政决算公开" xfId="608"/>
    <cellStyle name="?鹎%U龡&amp;H齲_x0001_C铣_x0014__x0007__x0001__x0001_ 2 3 2 5" xfId="609"/>
    <cellStyle name="?鹎%U龡&amp;H齲_x0001_C铣_x0014__x0007__x0001__x0001_ 2 3 2 5 2" xfId="610"/>
    <cellStyle name="?鹎%U龡&amp;H齲_x0001_C铣_x0014__x0007__x0001__x0001_ 2 3 2 6" xfId="611"/>
    <cellStyle name="?鹎%U龡&amp;H齲_x0001_C铣_x0014__x0007__x0001__x0001_ 2 3 2 6 2" xfId="612"/>
    <cellStyle name="?鹎%U龡&amp;H齲_x0001_C铣_x0014__x0007__x0001__x0001_ 3 2 2 5_2015财政决算公开" xfId="613"/>
    <cellStyle name="货币 4 9" xfId="614"/>
    <cellStyle name="?鹎%U龡&amp;H齲_x0001_C铣_x0014__x0007__x0001__x0001_ 2 3 2 7" xfId="615"/>
    <cellStyle name="?鹎%U龡&amp;H齲_x0001_C铣_x0014__x0007__x0001__x0001_ 3 3 2 4 2" xfId="616"/>
    <cellStyle name="?鹎%U龡&amp;H齲_x0001_C铣_x0014__x0007__x0001__x0001_ 2 3 2 7 2" xfId="617"/>
    <cellStyle name="?鹎%U龡&amp;H齲_x0001_C铣_x0014__x0007__x0001__x0001_ 3 3 2 4 2 2" xfId="618"/>
    <cellStyle name="?鹎%U龡&amp;H齲_x0001_C铣_x0014__x0007__x0001__x0001_ 2 3 3" xfId="619"/>
    <cellStyle name="?鹎%U龡&amp;H齲_x0001_C铣_x0014__x0007__x0001__x0001_ 2 3 3 2" xfId="620"/>
    <cellStyle name="?鹎%U龡&amp;H齲_x0001_C铣_x0014__x0007__x0001__x0001_ 2 3 3 3" xfId="621"/>
    <cellStyle name="?鹎%U龡&amp;H齲_x0001_C铣_x0014__x0007__x0001__x0001_ 2 3 3 3 2" xfId="622"/>
    <cellStyle name="?鹎%U龡&amp;H齲_x0001_C铣_x0014__x0007__x0001__x0001_ 2 3 3 4 2" xfId="623"/>
    <cellStyle name="?鹎%U龡&amp;H齲_x0001_C铣_x0014__x0007__x0001__x0001_ 2 3 3 5" xfId="624"/>
    <cellStyle name="标题 1 2 2" xfId="625"/>
    <cellStyle name="?鹎%U龡&amp;H齲_x0001_C铣_x0014__x0007__x0001__x0001_ 3 2 5" xfId="626"/>
    <cellStyle name="后继超级链接 3 2" xfId="627"/>
    <cellStyle name="?鹎%U龡&amp;H齲_x0001_C铣_x0014__x0007__x0001__x0001_ 3 2 2 3" xfId="628"/>
    <cellStyle name="?鹎%U龡&amp;H齲_x0001_C铣_x0014__x0007__x0001__x0001_ 2 3 3_2015财政决算公开" xfId="629"/>
    <cellStyle name="?鹎%U龡&amp;H齲_x0001_C铣_x0014__x0007__x0001__x0001_ 2 3 4" xfId="630"/>
    <cellStyle name="40% - 强调文字颜色 6 5_2015财政决算公开" xfId="631"/>
    <cellStyle name="?鹎%U龡&amp;H齲_x0001_C铣_x0014__x0007__x0001__x0001_ 2 3_2015财政决算公开" xfId="632"/>
    <cellStyle name="?鹎%U龡&amp;H齲_x0001_C铣_x0014__x0007__x0001__x0001_ 2 3 4 2" xfId="633"/>
    <cellStyle name="?鹎%U龡&amp;H齲_x0001_C铣_x0014__x0007__x0001__x0001_ 2 3 4 2 2" xfId="634"/>
    <cellStyle name="60% - 强调文字颜色 2 2 2 2 3" xfId="635"/>
    <cellStyle name="?鹎%U龡&amp;H齲_x0001_C铣_x0014__x0007__x0001__x0001_ 2 3 4 3" xfId="636"/>
    <cellStyle name="40% - 强调文字颜色 4 2 2 2_2015财政决算公开" xfId="637"/>
    <cellStyle name="?鹎%U龡&amp;H齲_x0001_C铣_x0014__x0007__x0001__x0001_ 2 3 4 4" xfId="638"/>
    <cellStyle name="?鹎%U龡&amp;H齲_x0001_C铣_x0014__x0007__x0001__x0001_ 2 3 4 4 2" xfId="639"/>
    <cellStyle name="常规 2 2 2 3 5" xfId="640"/>
    <cellStyle name="?鹎%U龡&amp;H齲_x0001_C铣_x0014__x0007__x0001__x0001_ 2 3 4 5" xfId="641"/>
    <cellStyle name="标题 1 3 2" xfId="642"/>
    <cellStyle name="?鹎%U龡&amp;H齲_x0001_C铣_x0014__x0007__x0001__x0001_ 2 3 5" xfId="643"/>
    <cellStyle name="常规 12 2" xfId="644"/>
    <cellStyle name="好 4 2 2" xfId="645"/>
    <cellStyle name="?鹎%U龡&amp;H齲_x0001_C铣_x0014__x0007__x0001__x0001_ 2 3 5 2 2" xfId="646"/>
    <cellStyle name="60% - 强调文字颜色 2 2 3 2 3" xfId="647"/>
    <cellStyle name="60% - 强调文字颜色 3 2 4 3" xfId="648"/>
    <cellStyle name="常规 12 2 2 2" xfId="649"/>
    <cellStyle name="千位分隔 2 2 8" xfId="650"/>
    <cellStyle name="?鹎%U龡&amp;H齲_x0001_C铣_x0014__x0007__x0001__x0001_ 2 3 5 3 2" xfId="651"/>
    <cellStyle name="常规 12 2 3 2" xfId="652"/>
    <cellStyle name="常规 2 2 3 2 5" xfId="653"/>
    <cellStyle name="?鹎%U龡&amp;H齲_x0001_C铣_x0014__x0007__x0001__x0001_ 2 3 5_2015财政决算公开" xfId="654"/>
    <cellStyle name="20% - 强调文字颜色 5 6 3" xfId="655"/>
    <cellStyle name="60% - 强调文字颜色 1 5 2 2" xfId="656"/>
    <cellStyle name="常规 12 2_2015财政决算公开" xfId="657"/>
    <cellStyle name="?鹎%U龡&amp;H齲_x0001_C铣_x0014__x0007__x0001__x0001_ 2 3 6" xfId="658"/>
    <cellStyle name="常规 12 3" xfId="659"/>
    <cellStyle name="好 4 2 3" xfId="660"/>
    <cellStyle name="?鹎%U龡&amp;H齲_x0001_C铣_x0014__x0007__x0001__x0001_ 2 3 6 2" xfId="661"/>
    <cellStyle name="常规 12 3 2" xfId="662"/>
    <cellStyle name="?鹎%U龡&amp;H齲_x0001_C铣_x0014__x0007__x0001__x0001_ 2 3 6 2 2" xfId="663"/>
    <cellStyle name="常规 12 3 2 2" xfId="664"/>
    <cellStyle name="?鹎%U龡&amp;H齲_x0001_C铣_x0014__x0007__x0001__x0001_ 2 3 6 3" xfId="665"/>
    <cellStyle name="常规 12 3 3" xfId="666"/>
    <cellStyle name="霓付_laroux" xfId="667"/>
    <cellStyle name="千位分隔 3 2 8" xfId="668"/>
    <cellStyle name="?鹎%U龡&amp;H齲_x0001_C铣_x0014__x0007__x0001__x0001_ 2 3 6 3 2" xfId="669"/>
    <cellStyle name="?鹎%U龡&amp;H齲_x0001_C铣_x0014__x0007__x0001__x0001_ 2 3 6 4" xfId="670"/>
    <cellStyle name="表标题 3 2 2" xfId="671"/>
    <cellStyle name="?鹎%U龡&amp;H齲_x0001_C铣_x0014__x0007__x0001__x0001_ 2 4 5_2015财政决算公开" xfId="672"/>
    <cellStyle name="40% - 强调文字颜色 1 4 4" xfId="673"/>
    <cellStyle name="常规 13 2_2015财政决算公开" xfId="674"/>
    <cellStyle name="?鹎%U龡&amp;H齲_x0001_C铣_x0014__x0007__x0001__x0001_ 2 3 6 4 2" xfId="675"/>
    <cellStyle name="?鹎%U龡&amp;H齲_x0001_C铣_x0014__x0007__x0001__x0001_ 2 3 7" xfId="676"/>
    <cellStyle name="常规 12 4" xfId="677"/>
    <cellStyle name="货币 2 3 4 2" xfId="678"/>
    <cellStyle name="链接单元格 3 3 2" xfId="679"/>
    <cellStyle name="?鹎%U龡&amp;H齲_x0001_C铣_x0014__x0007__x0001__x0001_ 2 3 7 2" xfId="680"/>
    <cellStyle name="常规 12 4 2" xfId="681"/>
    <cellStyle name="货币 2 3 4 2 2" xfId="682"/>
    <cellStyle name="?鹎%U龡&amp;H齲_x0001_C铣_x0014__x0007__x0001__x0001_ 3 2" xfId="683"/>
    <cellStyle name="?鹎%U龡&amp;H齲_x0001_C铣_x0014__x0007__x0001__x0001_ 3 3 3 2 2" xfId="684"/>
    <cellStyle name="?鹎%U龡&amp;H齲_x0001_C铣_x0014__x0007__x0001__x0001_ 2 3 8" xfId="685"/>
    <cellStyle name="常规 12 5" xfId="686"/>
    <cellStyle name="货币 2 3 4 3" xfId="687"/>
    <cellStyle name="?鹎%U龡&amp;H齲_x0001_C铣_x0014__x0007__x0001__x0001_ 3 2 2" xfId="688"/>
    <cellStyle name="?鹎%U龡&amp;H齲_x0001_C铣_x0014__x0007__x0001__x0001_ 2 3 8 2" xfId="689"/>
    <cellStyle name="常规 12 5 2" xfId="690"/>
    <cellStyle name="货币 2 3 4 3 2" xfId="691"/>
    <cellStyle name="?鹎%U龡&amp;H齲_x0001_C铣_x0014__x0007__x0001__x0001_ 2 3 9" xfId="692"/>
    <cellStyle name="常规 12 6" xfId="693"/>
    <cellStyle name="货币 2 3 4 4" xfId="694"/>
    <cellStyle name="?鹎%U龡&amp;H齲_x0001_C铣_x0014__x0007__x0001__x0001_ 2 3 9 2" xfId="695"/>
    <cellStyle name="货币 2 3 4 4 2" xfId="696"/>
    <cellStyle name="?鹎%U龡&amp;H齲_x0001_C铣_x0014__x0007__x0001__x0001_ 2 4 2" xfId="697"/>
    <cellStyle name="差 2 3 2 2" xfId="698"/>
    <cellStyle name="?鹎%U龡&amp;H齲_x0001_C铣_x0014__x0007__x0001__x0001_ 2 5 3 2" xfId="699"/>
    <cellStyle name="好 2" xfId="700"/>
    <cellStyle name="?鹎%U龡&amp;H齲_x0001_C铣_x0014__x0007__x0001__x0001_ 2 4 2 2 2" xfId="701"/>
    <cellStyle name="?鹎%U龡&amp;H齲_x0001_C铣_x0014__x0007__x0001__x0001_ 3 3 2 2_2015财政决算公开" xfId="702"/>
    <cellStyle name="40% - 强调文字颜色 3 6 3" xfId="703"/>
    <cellStyle name="?鹎%U龡&amp;H齲_x0001_C铣_x0014__x0007__x0001__x0001_ 2 4 2 6" xfId="704"/>
    <cellStyle name="?鹎%U龡&amp;H齲_x0001_C铣_x0014__x0007__x0001__x0001_ 2 4 2 2 2 2" xfId="705"/>
    <cellStyle name="?鹎%U龡&amp;H齲_x0001_C铣_x0014__x0007__x0001__x0001_ 3 2 6 2" xfId="706"/>
    <cellStyle name="?鹎%U龡&amp;H齲_x0001_C铣_x0014__x0007__x0001__x0001_ 3 2 2 4 2" xfId="707"/>
    <cellStyle name="?鹎%U龡&amp;H齲_x0001_C铣_x0014__x0007__x0001__x0001_ 3 6 4" xfId="708"/>
    <cellStyle name="20% - 强调文字颜色 1 6" xfId="709"/>
    <cellStyle name="?鹎%U龡&amp;H齲_x0001_C铣_x0014__x0007__x0001__x0001_ 2 4 2 2 3" xfId="710"/>
    <cellStyle name="?鹎%U龡&amp;H齲_x0001_C铣_x0014__x0007__x0001__x0001_ 3 2 6 2 2" xfId="711"/>
    <cellStyle name="?鹎%U龡&amp;H齲_x0001_C铣_x0014__x0007__x0001__x0001_ 3 2 2 4 2 2" xfId="712"/>
    <cellStyle name="20% - 强调文字颜色 1 6 2" xfId="713"/>
    <cellStyle name="?鹎%U龡&amp;H齲_x0001_C铣_x0014__x0007__x0001__x0001_ 2 4 2 2 3 2" xfId="714"/>
    <cellStyle name="?鹎%U龡&amp;H齲_x0001_C铣_x0014__x0007__x0001__x0001_ 3 2 6 3" xfId="715"/>
    <cellStyle name="?鹎%U龡&amp;H齲_x0001_C铣_x0014__x0007__x0001__x0001_ 3 2 2 4 3" xfId="716"/>
    <cellStyle name="20% - 强调文字颜色 1 7" xfId="717"/>
    <cellStyle name="60% - 强调文字颜色 4 4 2 2" xfId="718"/>
    <cellStyle name="?鹎%U龡&amp;H齲_x0001_C铣_x0014__x0007__x0001__x0001_ 2 4 2 2 4" xfId="719"/>
    <cellStyle name="货币 3 2 3 3 2" xfId="720"/>
    <cellStyle name="?鹎%U龡&amp;H齲_x0001_C铣_x0014__x0007__x0001__x0001_ 3 2 6 3 2" xfId="721"/>
    <cellStyle name="?鹎%U龡&amp;H齲_x0001_C铣_x0014__x0007__x0001__x0001_ 3 2 2 4 3 2" xfId="722"/>
    <cellStyle name="20% - 强调文字颜色 1 7 2" xfId="723"/>
    <cellStyle name="60% - 强调文字颜色 4 4 2 2 2" xfId="724"/>
    <cellStyle name="?鹎%U龡&amp;H齲_x0001_C铣_x0014__x0007__x0001__x0001_ 2 4 2 2 4 2" xfId="725"/>
    <cellStyle name="?鹎%U龡&amp;H齲_x0001_C铣_x0014__x0007__x0001__x0001_ 2 5 4" xfId="726"/>
    <cellStyle name="差 2 3 3" xfId="727"/>
    <cellStyle name="?鹎%U龡&amp;H齲_x0001_C铣_x0014__x0007__x0001__x0001_ 2 4 2 3" xfId="728"/>
    <cellStyle name="?鹎%U龡&amp;H齲_x0001_C铣_x0014__x0007__x0001__x0001_ 3 2 2 2 4 2 2" xfId="729"/>
    <cellStyle name="?鹎%U龡&amp;H齲_x0001_C铣_x0014__x0007__x0001__x0001_ 3 4 6 2 2" xfId="730"/>
    <cellStyle name="20% - 强调文字颜色 2 2 7" xfId="731"/>
    <cellStyle name="?鹎%U龡&amp;H齲_x0001_C铣_x0014__x0007__x0001__x0001_ 2 4 2 3_2015财政决算公开" xfId="732"/>
    <cellStyle name="常规 2 4 2 8" xfId="733"/>
    <cellStyle name="?鹎%U龡&amp;H齲_x0001_C铣_x0014__x0007__x0001__x0001_ 2 4 2 4" xfId="734"/>
    <cellStyle name="?鹎%U龡&amp;H齲_x0001_C铣_x0014__x0007__x0001__x0001_ 2 4 2 4 2" xfId="735"/>
    <cellStyle name="?鹎%U龡&amp;H齲_x0001_C铣_x0014__x0007__x0001__x0001_ 2 4 2 4 2 2" xfId="736"/>
    <cellStyle name="?鹎%U龡&amp;H齲_x0001_C铣_x0014__x0007__x0001__x0001_ 3 2 2 6 2" xfId="737"/>
    <cellStyle name="20% - 强调文字颜色 3 6" xfId="738"/>
    <cellStyle name="?鹎%U龡&amp;H齲_x0001_C铣_x0014__x0007__x0001__x0001_ 2 4 2 4 3" xfId="739"/>
    <cellStyle name="百分比 2 2 2 2 2" xfId="740"/>
    <cellStyle name="?鹎%U龡&amp;H齲_x0001_C铣_x0014__x0007__x0001__x0001_ 3 2 3 4 5" xfId="741"/>
    <cellStyle name="20% - 强调文字颜色 2 2 3 2 2" xfId="742"/>
    <cellStyle name="?鹎%U龡&amp;H齲_x0001_C铣_x0014__x0007__x0001__x0001_ 3 2 2 6 2 2" xfId="743"/>
    <cellStyle name="20% - 强调文字颜色 3 6 2" xfId="744"/>
    <cellStyle name="?鹎%U龡&amp;H齲_x0001_C铣_x0014__x0007__x0001__x0001_ 2 4 2 4 3 2" xfId="745"/>
    <cellStyle name="?鹎%U龡&amp;H齲_x0001_C铣_x0014__x0007__x0001__x0001_ 3 3 6 5" xfId="746"/>
    <cellStyle name="百分比 2 2 2 2 2 2" xfId="747"/>
    <cellStyle name="?鹎%U龡&amp;H齲_x0001_C铣_x0014__x0007__x0001__x0001_ 3 2 2 6 3" xfId="748"/>
    <cellStyle name="20% - 强调文字颜色 3 7" xfId="749"/>
    <cellStyle name="检查单元格 2 3 3 2" xfId="750"/>
    <cellStyle name="?鹎%U龡&amp;H齲_x0001_C铣_x0014__x0007__x0001__x0001_ 2 4 2 4 4" xfId="751"/>
    <cellStyle name="常规 4 2 2 3 2 2" xfId="752"/>
    <cellStyle name="百分比 2 2 2 2 3" xfId="753"/>
    <cellStyle name="警告文本 2 2" xfId="754"/>
    <cellStyle name="?鹎%U龡&amp;H齲_x0001_C铣_x0014__x0007__x0001__x0001_ 3 2 2 6 3 2" xfId="755"/>
    <cellStyle name="20% - 强调文字颜色 3 7 2" xfId="756"/>
    <cellStyle name="?鹎%U龡&amp;H齲_x0001_C铣_x0014__x0007__x0001__x0001_ 2 4 2 4 4 2" xfId="757"/>
    <cellStyle name="汇总 2 2 3" xfId="758"/>
    <cellStyle name="警告文本 2 2 2" xfId="759"/>
    <cellStyle name="?鹎%U龡&amp;H齲_x0001_C铣_x0014__x0007__x0001__x0001_ 2 4 2 4_2015财政决算公开" xfId="760"/>
    <cellStyle name="?鹎%U龡&amp;H齲_x0001_C铣_x0014__x0007__x0001__x0001_ 3 4 2 5" xfId="761"/>
    <cellStyle name="?鹎%U龡&amp;H齲_x0001_C铣_x0014__x0007__x0001__x0001_ 2 4 2 5" xfId="762"/>
    <cellStyle name="?鹎%U龡&amp;H齲_x0001_C铣_x0014__x0007__x0001__x0001_ 2 4 2 6 2" xfId="763"/>
    <cellStyle name="?鹎%U龡&amp;H齲_x0001_C铣_x0014__x0007__x0001__x0001_ 2 4 2 7" xfId="764"/>
    <cellStyle name="?鹎%U龡&amp;H齲_x0001_C铣_x0014__x0007__x0001__x0001_ 3 3 3 4 2" xfId="765"/>
    <cellStyle name="强调文字颜色 4 2 3 2 2" xfId="766"/>
    <cellStyle name="?鹎%U龡&amp;H齲_x0001_C铣_x0014__x0007__x0001__x0001_ 5 2" xfId="767"/>
    <cellStyle name="?鹎%U龡&amp;H齲_x0001_C铣_x0014__x0007__x0001__x0001_ 2 4 2 7 2" xfId="768"/>
    <cellStyle name="强调文字颜色 4 2 3 2 2 2" xfId="769"/>
    <cellStyle name="?鹎%U龡&amp;H齲_x0001_C铣_x0014__x0007__x0001__x0001_ 5 2 2" xfId="770"/>
    <cellStyle name="?鹎%U龡&amp;H齲_x0001_C铣_x0014__x0007__x0001__x0001_ 2 4 2_2015财政决算公开" xfId="771"/>
    <cellStyle name="?鹎%U龡&amp;H齲_x0001_C铣_x0014__x0007__x0001__x0001_ 2 4 3" xfId="772"/>
    <cellStyle name="差 2 2 2" xfId="773"/>
    <cellStyle name="解释性文本 5 2 2" xfId="774"/>
    <cellStyle name="?鹎%U龡&amp;H齲_x0001_C铣_x0014__x0007__x0001__x0001_ 2 4 3 2" xfId="775"/>
    <cellStyle name="差 2 2 2 2" xfId="776"/>
    <cellStyle name="?鹎%U龡&amp;H齲_x0001_C铣_x0014__x0007__x0001__x0001_ 2 4 3 2 2" xfId="777"/>
    <cellStyle name="40% - 强调文字颜色 4 6 3" xfId="778"/>
    <cellStyle name="差 2 2 2 2 2" xfId="779"/>
    <cellStyle name="?鹎%U龡&amp;H齲_x0001_C铣_x0014__x0007__x0001__x0001_ 2 4 3 3" xfId="780"/>
    <cellStyle name="差 2 2 2 3" xfId="781"/>
    <cellStyle name="?鹎%U龡&amp;H齲_x0001_C铣_x0014__x0007__x0001__x0001_ 2 4 3 3 2" xfId="782"/>
    <cellStyle name="?鹎%U龡&amp;H齲_x0001_C铣_x0014__x0007__x0001__x0001_ 2 4 3 4" xfId="783"/>
    <cellStyle name="40% - 强调文字颜色 5 2 2 2 2" xfId="784"/>
    <cellStyle name="?鹎%U龡&amp;H齲_x0001_C铣_x0014__x0007__x0001__x0001_ 2 4 3 4 2" xfId="785"/>
    <cellStyle name="40% - 强调文字颜色 5 2 2 2 2 2" xfId="786"/>
    <cellStyle name="?鹎%U龡&amp;H齲_x0001_C铣_x0014__x0007__x0001__x0001_ 2 4 3 5" xfId="787"/>
    <cellStyle name="40% - 强调文字颜色 5 2 2 2 3" xfId="788"/>
    <cellStyle name="标题 2 2 2" xfId="789"/>
    <cellStyle name="?鹎%U龡&amp;H齲_x0001_C铣_x0014__x0007__x0001__x0001_ 2 5" xfId="790"/>
    <cellStyle name="?鹎%U龡&amp;H齲_x0001_C铣_x0014__x0007__x0001__x0001_ 2 4 3_2015财政决算公开" xfId="791"/>
    <cellStyle name="20% - 强调文字颜色 1 2 6" xfId="792"/>
    <cellStyle name="60% - 强调文字颜色 3 3 3 2 2" xfId="793"/>
    <cellStyle name="?鹎%U龡&amp;H齲_x0001_C铣_x0014__x0007__x0001__x0001_ 2 4 4" xfId="794"/>
    <cellStyle name="差 2 2 3" xfId="795"/>
    <cellStyle name="?鹎%U龡&amp;H齲_x0001_C铣_x0014__x0007__x0001__x0001_ 2 4 4 2" xfId="796"/>
    <cellStyle name="差 2 2 3 2" xfId="797"/>
    <cellStyle name="?鹎%U龡&amp;H齲_x0001_C铣_x0014__x0007__x0001__x0001_ 2 4 4 3" xfId="798"/>
    <cellStyle name="?鹎%U龡&amp;H齲_x0001_C铣_x0014__x0007__x0001__x0001_ 3 4_2015财政决算公开" xfId="799"/>
    <cellStyle name="?鹎%U龡&amp;H齲_x0001_C铣_x0014__x0007__x0001__x0001_ 2 4 4 4" xfId="800"/>
    <cellStyle name="40% - 强调文字颜色 5 2 2 3 2" xfId="801"/>
    <cellStyle name="常规 2 2 2 5_2015财政决算公开" xfId="802"/>
    <cellStyle name="?鹎%U龡&amp;H齲_x0001_C铣_x0014__x0007__x0001__x0001_ 2 4 4 5" xfId="803"/>
    <cellStyle name="标题 2 3 2" xfId="804"/>
    <cellStyle name="小数 4" xfId="805"/>
    <cellStyle name="常规 2 5 2 2" xfId="806"/>
    <cellStyle name="?鹎%U龡&amp;H齲_x0001_C铣_x0014__x0007__x0001__x0001_ 2 4 4_2015财政决算公开" xfId="807"/>
    <cellStyle name="检查单元格 6" xfId="808"/>
    <cellStyle name="?鹎%U龡&amp;H齲_x0001_C铣_x0014__x0007__x0001__x0001_ 2 4 5" xfId="809"/>
    <cellStyle name="差 2 2 4" xfId="810"/>
    <cellStyle name="常规 13 2" xfId="811"/>
    <cellStyle name="好 4 3 2" xfId="812"/>
    <cellStyle name="?鹎%U龡&amp;H齲_x0001_C铣_x0014__x0007__x0001__x0001_ 2 4 5 2" xfId="813"/>
    <cellStyle name="常规 13 2 2" xfId="814"/>
    <cellStyle name="?鹎%U龡&amp;H齲_x0001_C铣_x0014__x0007__x0001__x0001_ 3 2 3 4_2015财政决算公开" xfId="815"/>
    <cellStyle name="?鹎%U龡&amp;H齲_x0001_C铣_x0014__x0007__x0001__x0001_ 2 4 5 3" xfId="816"/>
    <cellStyle name="常规 13 2 3" xfId="817"/>
    <cellStyle name="?鹎%U龡&amp;H齲_x0001_C铣_x0014__x0007__x0001__x0001_ 2 4 6" xfId="818"/>
    <cellStyle name="常规 13 3" xfId="819"/>
    <cellStyle name="?鹎%U龡&amp;H齲_x0001_C铣_x0014__x0007__x0001__x0001_ 2 4 6 2" xfId="820"/>
    <cellStyle name="常规 13 3 2" xfId="821"/>
    <cellStyle name="常规 5 2 2 4" xfId="822"/>
    <cellStyle name="?鹎%U龡&amp;H齲_x0001_C铣_x0014__x0007__x0001__x0001_ 2 4 6 2 2" xfId="823"/>
    <cellStyle name="常规 13 3 2 2" xfId="824"/>
    <cellStyle name="常规 17 3" xfId="825"/>
    <cellStyle name="常规 22 3" xfId="826"/>
    <cellStyle name="常规 5 2 2 4 2" xfId="827"/>
    <cellStyle name="?鹎%U龡&amp;H齲_x0001_C铣_x0014__x0007__x0001__x0001_ 2 4 6 3" xfId="828"/>
    <cellStyle name="常规 13 3 3" xfId="829"/>
    <cellStyle name="常规 5 2 2 5" xfId="830"/>
    <cellStyle name="?鹎%U龡&amp;H齲_x0001_C铣_x0014__x0007__x0001__x0001_ 2 4 6 5" xfId="831"/>
    <cellStyle name="标题 2 5 2" xfId="832"/>
    <cellStyle name="?鹎%U龡&amp;H齲_x0001_C铣_x0014__x0007__x0001__x0001_ 2 4 6 3 2" xfId="833"/>
    <cellStyle name="百分比 5 7" xfId="834"/>
    <cellStyle name="常规 18 3" xfId="835"/>
    <cellStyle name="常规 23 3" xfId="836"/>
    <cellStyle name="常规 5 2 2 5 2" xfId="837"/>
    <cellStyle name="?鹎%U龡&amp;H齲_x0001_C铣_x0014__x0007__x0001__x0001_ 2 4 6 4" xfId="838"/>
    <cellStyle name="常规 5 2 2 6" xfId="839"/>
    <cellStyle name="?鹎%U龡&amp;H齲_x0001_C铣_x0014__x0007__x0001__x0001_ 2 4 6 4 2" xfId="840"/>
    <cellStyle name="常规 19 3" xfId="841"/>
    <cellStyle name="常规 24 3" xfId="842"/>
    <cellStyle name="?鹎%U龡&amp;H齲_x0001_C铣_x0014__x0007__x0001__x0001_ 2 4 6_2015财政决算公开" xfId="843"/>
    <cellStyle name="常规 13 3_2015财政决算公开" xfId="844"/>
    <cellStyle name="?鹎%U龡&amp;H齲_x0001_C铣_x0014__x0007__x0001__x0001_ 2 4 7" xfId="845"/>
    <cellStyle name="常规 13 4" xfId="846"/>
    <cellStyle name="货币 2 3 5 2" xfId="847"/>
    <cellStyle name="?鹎%U龡&amp;H齲_x0001_C铣_x0014__x0007__x0001__x0001_ 2 4 8 2" xfId="848"/>
    <cellStyle name="常规 5 2 4 4" xfId="849"/>
    <cellStyle name="检查单元格 2" xfId="850"/>
    <cellStyle name="?鹎%U龡&amp;H齲_x0001_C铣_x0014__x0007__x0001__x0001_ 2 4 9" xfId="851"/>
    <cellStyle name="?鹎%U龡&amp;H齲_x0001_C铣_x0014__x0007__x0001__x0001_ 3 6_2015财政决算公开" xfId="852"/>
    <cellStyle name="?鹎%U龡&amp;H齲_x0001_C铣_x0014__x0007__x0001__x0001_ 2 4_2015财政决算公开" xfId="853"/>
    <cellStyle name="货币 2 2 2 7 2" xfId="854"/>
    <cellStyle name="?鹎%U龡&amp;H齲_x0001_C铣_x0014__x0007__x0001__x0001_ 2 5 2" xfId="855"/>
    <cellStyle name="?鹎%U龡&amp;H齲_x0001_C铣_x0014__x0007__x0001__x0001_ 2 5_2015财政决算公开" xfId="856"/>
    <cellStyle name="40% - 强调文字颜色 6 2 5" xfId="857"/>
    <cellStyle name="货币 2 2 5 3" xfId="858"/>
    <cellStyle name="?鹎%U龡&amp;H齲_x0001_C铣_x0014__x0007__x0001__x0001_ 3 2 2 2 3 2 2" xfId="859"/>
    <cellStyle name="?鹎%U龡&amp;H齲_x0001_C铣_x0014__x0007__x0001__x0001_ 3 4 5 2 2" xfId="860"/>
    <cellStyle name="20% - 强调文字颜色 1 2 7" xfId="861"/>
    <cellStyle name="?鹎%U龡&amp;H齲_x0001_C铣_x0014__x0007__x0001__x0001_ 2 6" xfId="862"/>
    <cellStyle name="?鹎%U龡&amp;H齲_x0001_C铣_x0014__x0007__x0001__x0001_ 2 6 2" xfId="863"/>
    <cellStyle name="百分比 2 3" xfId="864"/>
    <cellStyle name="?鹎%U龡&amp;H齲_x0001_C铣_x0014__x0007__x0001__x0001_ 2 7" xfId="865"/>
    <cellStyle name="常规 8 2 2 2 2" xfId="866"/>
    <cellStyle name="?鹎%U龡&amp;H齲_x0001_C铣_x0014__x0007__x0001__x0001_ 2 7 2" xfId="867"/>
    <cellStyle name="百分比 3 3" xfId="868"/>
    <cellStyle name="?鹎%U龡&amp;H齲_x0001_C铣_x0014__x0007__x0001__x0001_ 2 8" xfId="869"/>
    <cellStyle name="40% - 强调文字颜色 1 7 2" xfId="870"/>
    <cellStyle name="?鹎%U龡&amp;H齲_x0001_C铣_x0014__x0007__x0001__x0001_ 3 2 10" xfId="871"/>
    <cellStyle name="常规 2 4 9 2" xfId="872"/>
    <cellStyle name="?鹎%U龡&amp;H齲_x0001_C铣_x0014__x0007__x0001__x0001_ 3 2 10 2" xfId="873"/>
    <cellStyle name="标题 5 4 3" xfId="874"/>
    <cellStyle name="?鹎%U龡&amp;H齲_x0001_C铣_x0014__x0007__x0001__x0001_ 3 2 11" xfId="875"/>
    <cellStyle name="?鹎%U龡&amp;H齲_x0001_C铣_x0014__x0007__x0001__x0001_ 3 2 2 10" xfId="876"/>
    <cellStyle name="40% - 强调文字颜色 4 5 3" xfId="877"/>
    <cellStyle name="?鹎%U龡&amp;H齲_x0001_C铣_x0014__x0007__x0001__x0001_ 3 2 4" xfId="878"/>
    <cellStyle name="?鹎%U龡&amp;H齲_x0001_C铣_x0014__x0007__x0001__x0001_ 3 2 2 2 2_2015财政决算公开" xfId="879"/>
    <cellStyle name="20% - 强调文字颜色 1 3 3 2 2" xfId="880"/>
    <cellStyle name="?鹎%U龡&amp;H齲_x0001_C铣_x0014__x0007__x0001__x0001_ 3 4 4_2015财政决算公开" xfId="881"/>
    <cellStyle name="计算 2 2 4" xfId="882"/>
    <cellStyle name="?鹎%U龡&amp;H齲_x0001_C铣_x0014__x0007__x0001__x0001_ 3 2 2 2" xfId="883"/>
    <cellStyle name="?鹎%U龡&amp;H齲_x0001_C铣_x0014__x0007__x0001__x0001_ 3 2 4 2" xfId="884"/>
    <cellStyle name="警告文本 7" xfId="885"/>
    <cellStyle name="?鹎%U龡&amp;H齲_x0001_C铣_x0014__x0007__x0001__x0001_ 3 2 2 2 2" xfId="886"/>
    <cellStyle name="?鹎%U龡&amp;H齲_x0001_C铣_x0014__x0007__x0001__x0001_ 3 4 4" xfId="887"/>
    <cellStyle name="差 3 2 3" xfId="888"/>
    <cellStyle name="?鹎%U龡&amp;H齲_x0001_C铣_x0014__x0007__x0001__x0001_ 3 2 4 3" xfId="889"/>
    <cellStyle name="20% - 强调文字颜色 4 2 2 2 2 2" xfId="890"/>
    <cellStyle name="?鹎%U龡&amp;H齲_x0001_C铣_x0014__x0007__x0001__x0001_ 3 2 2 2 3" xfId="891"/>
    <cellStyle name="?鹎%U龡&amp;H齲_x0001_C铣_x0014__x0007__x0001__x0001_ 3 4 5" xfId="892"/>
    <cellStyle name="差 3 2 4" xfId="893"/>
    <cellStyle name="好 5 3 2" xfId="894"/>
    <cellStyle name="?鹎%U龡&amp;H齲_x0001_C铣_x0014__x0007__x0001__x0001_ 3 2 4 3 2" xfId="895"/>
    <cellStyle name="?鹎%U龡&amp;H齲_x0001_C铣_x0014__x0007__x0001__x0001_ 3 2 2 2 3 2" xfId="896"/>
    <cellStyle name="?鹎%U龡&amp;H齲_x0001_C铣_x0014__x0007__x0001__x0001_ 3 4 5 2" xfId="897"/>
    <cellStyle name="?鹎%U龡&amp;H齲_x0001_C铣_x0014__x0007__x0001__x0001_ 3 2 2 2 3 3" xfId="898"/>
    <cellStyle name="?鹎%U龡&amp;H齲_x0001_C铣_x0014__x0007__x0001__x0001_ 3 4 5 3" xfId="899"/>
    <cellStyle name="?鹎%U龡&amp;H齲_x0001_C铣_x0014__x0007__x0001__x0001_ 3 2 2 2 3 3 2" xfId="900"/>
    <cellStyle name="?鹎%U龡&amp;H齲_x0001_C铣_x0014__x0007__x0001__x0001_ 3 4 5 3 2" xfId="901"/>
    <cellStyle name="?鹎%U龡&amp;H齲_x0001_C铣_x0014__x0007__x0001__x0001_ 3 2 2 2 4 3" xfId="902"/>
    <cellStyle name="?鹎%U龡&amp;H齲_x0001_C铣_x0014__x0007__x0001__x0001_ 3 4 6 3" xfId="903"/>
    <cellStyle name="?鹎%U龡&amp;H齲_x0001_C铣_x0014__x0007__x0001__x0001_ 3 2 2 2 4 3 2" xfId="904"/>
    <cellStyle name="?鹎%U龡&amp;H齲_x0001_C铣_x0014__x0007__x0001__x0001_ 3 4 6 3 2" xfId="905"/>
    <cellStyle name="常规 45" xfId="906"/>
    <cellStyle name="常规 50" xfId="907"/>
    <cellStyle name="?鹎%U龡&amp;H齲_x0001_C铣_x0014__x0007__x0001__x0001_ 3 2 3 3_2015财政决算公开" xfId="908"/>
    <cellStyle name="?鹎%U龡&amp;H齲_x0001_C铣_x0014__x0007__x0001__x0001_ 3 2 2 2 4 4" xfId="909"/>
    <cellStyle name="?鹎%U龡&amp;H齲_x0001_C铣_x0014__x0007__x0001__x0001_ 3 4 6 4" xfId="910"/>
    <cellStyle name="?鹎%U龡&amp;H齲_x0001_C铣_x0014__x0007__x0001__x0001_ 3 2 2 2 4 4 2" xfId="911"/>
    <cellStyle name="?鹎%U龡&amp;H齲_x0001_C铣_x0014__x0007__x0001__x0001_ 3 4 6 4 2" xfId="912"/>
    <cellStyle name="?鹎%U龡&amp;H齲_x0001_C铣_x0014__x0007__x0001__x0001_ 3 2 2 2 4_2015财政决算公开" xfId="913"/>
    <cellStyle name="?鹎%U龡&amp;H齲_x0001_C铣_x0014__x0007__x0001__x0001_ 3 4 6_2015财政决算公开" xfId="914"/>
    <cellStyle name="?鹎%U龡&amp;H齲_x0001_C铣_x0014__x0007__x0001__x0001_ 3 2 2 2 6 2" xfId="915"/>
    <cellStyle name="?鹎%U龡&amp;H齲_x0001_C铣_x0014__x0007__x0001__x0001_ 3 4 8 2" xfId="916"/>
    <cellStyle name="常规 10 3" xfId="917"/>
    <cellStyle name="?鹎%U龡&amp;H齲_x0001_C铣_x0014__x0007__x0001__x0001_ 3 2 2 2 7" xfId="918"/>
    <cellStyle name="?鹎%U龡&amp;H齲_x0001_C铣_x0014__x0007__x0001__x0001_ 3 4 9" xfId="919"/>
    <cellStyle name="?鹎%U龡&amp;H齲_x0001_C铣_x0014__x0007__x0001__x0001_ 3 2 3 4 3" xfId="920"/>
    <cellStyle name="?鹎%U龡&amp;H齲_x0001_C铣_x0014__x0007__x0001__x0001_ 3 2 4_2015财政决算公开" xfId="921"/>
    <cellStyle name="?鹎%U龡&amp;H齲_x0001_C铣_x0014__x0007__x0001__x0001_ 4 6 5" xfId="922"/>
    <cellStyle name="60% - 强调文字颜色 4 5 2 2" xfId="923"/>
    <cellStyle name="?鹎%U龡&amp;H齲_x0001_C铣_x0014__x0007__x0001__x0001_ 3 2 2 2_2015财政决算公开" xfId="924"/>
    <cellStyle name="?鹎%U龡&amp;H齲_x0001_C铣_x0014__x0007__x0001__x0001_ 3 3 6 3" xfId="925"/>
    <cellStyle name="?鹎%U龡&amp;H齲_x0001_C铣_x0014__x0007__x0001__x0001_ 3 2 5 2" xfId="926"/>
    <cellStyle name="后继超级链接 3 2 2" xfId="927"/>
    <cellStyle name="?鹎%U龡&amp;H齲_x0001_C铣_x0014__x0007__x0001__x0001_ 3 2 2 3 2" xfId="928"/>
    <cellStyle name="差 3 3 3" xfId="929"/>
    <cellStyle name="?鹎%U龡&amp;H齲_x0001_C铣_x0014__x0007__x0001__x0001_ 3 2 5 3" xfId="930"/>
    <cellStyle name="?鹎%U龡&amp;H齲_x0001_C铣_x0014__x0007__x0001__x0001_ 3 2 2 3 3" xfId="931"/>
    <cellStyle name="?鹎%U龡&amp;H齲_x0001_C铣_x0014__x0007__x0001__x0001_ 3 2 6" xfId="932"/>
    <cellStyle name="后继超级链接 3 3" xfId="933"/>
    <cellStyle name="?鹎%U龡&amp;H齲_x0001_C铣_x0014__x0007__x0001__x0001_ 3 2 2 4" xfId="934"/>
    <cellStyle name="?鹎%U龡&amp;H齲_x0001_C铣_x0014__x0007__x0001__x0001_ 3 2 2 4 4 2" xfId="935"/>
    <cellStyle name="标题 1 8" xfId="936"/>
    <cellStyle name="?鹎%U龡&amp;H齲_x0001_C铣_x0014__x0007__x0001__x0001_ 3 2 2 4_2015财政决算公开" xfId="937"/>
    <cellStyle name="?鹎%U龡&amp;H齲_x0001_C铣_x0014__x0007__x0001__x0001_ 3 2 2 5" xfId="938"/>
    <cellStyle name="?鹎%U龡&amp;H齲_x0001_C铣_x0014__x0007__x0001__x0001_ 3 2 2 5 3 2" xfId="939"/>
    <cellStyle name="20% - 强调文字颜色 2 7 2" xfId="940"/>
    <cellStyle name="检查单元格 2 3 2 2 2" xfId="941"/>
    <cellStyle name="?鹎%U龡&amp;H齲_x0001_C铣_x0014__x0007__x0001__x0001_ 3 2 2 6" xfId="942"/>
    <cellStyle name="20% - 强调文字颜色 6 2 2 3 2" xfId="943"/>
    <cellStyle name="?鹎%U龡&amp;H齲_x0001_C铣_x0014__x0007__x0001__x0001_ 3 2 2 6 4 2" xfId="944"/>
    <cellStyle name="?鹎%U龡&amp;H齲_x0001_C铣_x0014__x0007__x0001__x0001_ 3 2 2 6 5" xfId="945"/>
    <cellStyle name="20% - 强调文字颜色 3 9" xfId="946"/>
    <cellStyle name="?鹎%U龡&amp;H齲_x0001_C铣_x0014__x0007__x0001__x0001_ 3 2 2 7" xfId="947"/>
    <cellStyle name="?鹎%U龡&amp;H齲_x0001_C铣_x0014__x0007__x0001__x0001_ 3 2 2 7 2" xfId="948"/>
    <cellStyle name="20% - 强调文字颜色 4 6" xfId="949"/>
    <cellStyle name="?鹎%U龡&amp;H齲_x0001_C铣_x0014__x0007__x0001__x0001_ 3 2 2 8 2" xfId="950"/>
    <cellStyle name="20% - 强调文字颜色 5 6" xfId="951"/>
    <cellStyle name="60% - 强调文字颜色 6 3 2 2 2" xfId="952"/>
    <cellStyle name="?鹎%U龡&amp;H齲_x0001_C铣_x0014__x0007__x0001__x0001_ 3 2 2 9" xfId="953"/>
    <cellStyle name="60% - 强调文字颜色 6 3 2 3" xfId="954"/>
    <cellStyle name="?鹎%U龡&amp;H齲_x0001_C铣_x0014__x0007__x0001__x0001_ 3 2 2 9 2" xfId="955"/>
    <cellStyle name="20% - 强调文字颜色 6 6" xfId="956"/>
    <cellStyle name="60% - 强调文字颜色 6 3 2 3 2" xfId="957"/>
    <cellStyle name="?鹎%U龡&amp;H齲_x0001_C铣_x0014__x0007__x0001__x0001_ 3 2 2_2015财政决算公开" xfId="958"/>
    <cellStyle name="货币 4 2 2 4" xfId="959"/>
    <cellStyle name="?鹎%U龡&amp;H齲_x0001_C铣_x0014__x0007__x0001__x0001_ 3 2 3" xfId="960"/>
    <cellStyle name="?鹎%U龡&amp;H齲_x0001_C铣_x0014__x0007__x0001__x0001_ 3 2 3 2" xfId="961"/>
    <cellStyle name="?鹎%U龡&amp;H齲_x0001_C铣_x0014__x0007__x0001__x0001_ 3 2 3 2 2" xfId="962"/>
    <cellStyle name="?鹎%U龡&amp;H齲_x0001_C铣_x0014__x0007__x0001__x0001_ 4 4 4" xfId="963"/>
    <cellStyle name="差 4 2 3" xfId="964"/>
    <cellStyle name="?鹎%U龡&amp;H齲_x0001_C铣_x0014__x0007__x0001__x0001_ 3 2 3 2 3" xfId="965"/>
    <cellStyle name="?鹎%U龡&amp;H齲_x0001_C铣_x0014__x0007__x0001__x0001_ 4 4 5" xfId="966"/>
    <cellStyle name="?鹎%U龡&amp;H齲_x0001_C铣_x0014__x0007__x0001__x0001_ 3 2 3 2 5" xfId="967"/>
    <cellStyle name="?鹎%U龡&amp;H齲_x0001_C铣_x0014__x0007__x0001__x0001_ 3 2 3 3" xfId="968"/>
    <cellStyle name="?鹎%U龡&amp;H齲_x0001_C铣_x0014__x0007__x0001__x0001_ 3 2 3 3 2" xfId="969"/>
    <cellStyle name="?鹎%U龡&amp;H齲_x0001_C铣_x0014__x0007__x0001__x0001_ 4 5 4" xfId="970"/>
    <cellStyle name="?鹎%U龡&amp;H齲_x0001_C铣_x0014__x0007__x0001__x0001_ 3 2 3 3 2 2" xfId="971"/>
    <cellStyle name="?鹎%U龡&amp;H齲_x0001_C铣_x0014__x0007__x0001__x0001_ 3 2 3 3 3 2" xfId="972"/>
    <cellStyle name="60% - 强调文字颜色 1 2 3" xfId="973"/>
    <cellStyle name="?鹎%U龡&amp;H齲_x0001_C铣_x0014__x0007__x0001__x0001_ 3 2 3 4 2 2" xfId="974"/>
    <cellStyle name="?鹎%U龡&amp;H齲_x0001_C铣_x0014__x0007__x0001__x0001_ 4 6 4 2" xfId="975"/>
    <cellStyle name="?鹎%U龡&amp;H齲_x0001_C铣_x0014__x0007__x0001__x0001_ 3 2 3 4 3 2" xfId="976"/>
    <cellStyle name="60% - 强调文字颜色 2 2 3" xfId="977"/>
    <cellStyle name="60% - 强调文字颜色 4 5 2 2 2" xfId="978"/>
    <cellStyle name="?鹎%U龡&amp;H齲_x0001_C铣_x0014__x0007__x0001__x0001_ 3 2 3 4 4" xfId="979"/>
    <cellStyle name="60% - 强调文字颜色 4 5 2 3" xfId="980"/>
    <cellStyle name="常规 5 2 4 2 2" xfId="981"/>
    <cellStyle name="?鹎%U龡&amp;H齲_x0001_C铣_x0014__x0007__x0001__x0001_ 3 2 3 4 4 2" xfId="982"/>
    <cellStyle name="60% - 强调文字颜色 2 3 3" xfId="983"/>
    <cellStyle name="?鹎%U龡&amp;H齲_x0001_C铣_x0014__x0007__x0001__x0001_ 3 2 3 7 2" xfId="984"/>
    <cellStyle name="百分比 5 2 2 3" xfId="985"/>
    <cellStyle name="常规_预计与预算2 3 2" xfId="986"/>
    <cellStyle name="?鹎%U龡&amp;H齲_x0001_C铣_x0014__x0007__x0001__x0001_ 3 2 3_2015财政决算公开" xfId="987"/>
    <cellStyle name="40% - 强调文字颜色 6 4" xfId="988"/>
    <cellStyle name="60% - 强调文字颜色 4 2 2" xfId="989"/>
    <cellStyle name="好 3 5" xfId="990"/>
    <cellStyle name="?鹎%U龡&amp;H齲_x0001_C铣_x0014__x0007__x0001__x0001_ 3 2 6 4" xfId="991"/>
    <cellStyle name="?鹎%U龡&amp;H齲_x0001_C铣_x0014__x0007__x0001__x0001_ 3 2 6_2015财政决算公开" xfId="992"/>
    <cellStyle name="常规 3 2 3" xfId="993"/>
    <cellStyle name="?鹎%U龡&amp;H齲_x0001_C铣_x0014__x0007__x0001__x0001_ 3 2 7" xfId="994"/>
    <cellStyle name="货币 2 4 3 2" xfId="995"/>
    <cellStyle name="链接单元格 4 2 2" xfId="996"/>
    <cellStyle name="?鹎%U龡&amp;H齲_x0001_C铣_x0014__x0007__x0001__x0001_ 3 2 7 2" xfId="997"/>
    <cellStyle name="?鹎%U龡&amp;H齲_x0001_C铣_x0014__x0007__x0001__x0001_ 3 2 7 2 2" xfId="998"/>
    <cellStyle name="常规 2 2 2 2 4 3" xfId="999"/>
    <cellStyle name="?鹎%U龡&amp;H齲_x0001_C铣_x0014__x0007__x0001__x0001_ 3 2 7 3" xfId="1000"/>
    <cellStyle name="20% - 强调文字颜色 6 2 3_2015财政决算公开" xfId="1001"/>
    <cellStyle name="货币 2 2 2 4 2 2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?鹎%U龡&amp;H齲_x0001_C铣_x0014__x0007__x0001__x0001_ 3 3 2 2 3 2" xfId="1021"/>
    <cellStyle name="检查单元格 2 7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?鹎%U龡&amp;H齲_x0001_C铣_x0014__x0007__x0001__x0001_ 3 3 2 4 3 2" xfId="1034"/>
    <cellStyle name="60% - 强调文字颜色 5 4 2 2 2" xfId="1035"/>
    <cellStyle name="?鹎%U龡&amp;H齲_x0001_C铣_x0014__x0007__x0001__x0001_ 3 3 2 4 4" xfId="1036"/>
    <cellStyle name="60% - 强调文字颜色 5 4 2 3" xfId="1037"/>
    <cellStyle name="?鹎%U龡&amp;H齲_x0001_C铣_x0014__x0007__x0001__x0001_ 3 3 2 4 4 2" xfId="1038"/>
    <cellStyle name="?鹎%U龡&amp;H齲_x0001_C铣_x0014__x0007__x0001__x0001_ 3 3 2 4 5" xfId="1039"/>
    <cellStyle name="20% - 强调文字颜色 2 3 2 2 2" xfId="1040"/>
    <cellStyle name="?鹎%U龡&amp;H齲_x0001_C铣_x0014__x0007__x0001__x0001_ 3 3 2 4_2015财政决算公开" xfId="1041"/>
    <cellStyle name="?鹎%U龡&amp;H齲_x0001_C铣_x0014__x0007__x0001__x0001_ 3 3 4 2 2" xfId="1042"/>
    <cellStyle name="60% - 强调文字颜色 3 2 2 2 3" xfId="1043"/>
    <cellStyle name="?鹎%U龡&amp;H齲_x0001_C铣_x0014__x0007__x0001__x0001_ 3 3 2 5" xfId="1044"/>
    <cellStyle name="?鹎%U龡&amp;H齲_x0001_C铣_x0014__x0007__x0001__x0001_ 3 3 2 5 2" xfId="1045"/>
    <cellStyle name="?鹎%U龡&amp;H齲_x0001_C铣_x0014__x0007__x0001__x0001_ 4 2 3_2015财政决算公开" xfId="1046"/>
    <cellStyle name="强调文字颜色 4 2 2 3 2" xfId="1047"/>
    <cellStyle name="标题 1 2 4" xfId="1048"/>
    <cellStyle name="?鹎%U龡&amp;H齲_x0001_C铣_x0014__x0007__x0001__x0001_ 3 3 2 6" xfId="1049"/>
    <cellStyle name="?鹎%U龡&amp;H齲_x0001_C铣_x0014__x0007__x0001__x0001_ 3 3 2 6 2" xfId="1050"/>
    <cellStyle name="标题 1 3 4" xfId="1051"/>
    <cellStyle name="?鹎%U龡&amp;H齲_x0001_C铣_x0014__x0007__x0001__x0001_ 3 3 2 7" xfId="1052"/>
    <cellStyle name="?鹎%U龡&amp;H齲_x0001_C铣_x0014__x0007__x0001__x0001_ 3 4 2 4 2" xfId="1053"/>
    <cellStyle name="?鹎%U龡&amp;H齲_x0001_C铣_x0014__x0007__x0001__x0001_ 3 3 2 7 2" xfId="1054"/>
    <cellStyle name="?鹎%U龡&amp;H齲_x0001_C铣_x0014__x0007__x0001__x0001_ 3 4 2 4 2 2" xfId="1055"/>
    <cellStyle name="?鹎%U龡&amp;H齲_x0001_C铣_x0014__x0007__x0001__x0001_ 3 3 2 8" xfId="1056"/>
    <cellStyle name="?鹎%U龡&amp;H齲_x0001_C铣_x0014__x0007__x0001__x0001_ 3 4 2 4 3" xfId="1057"/>
    <cellStyle name="60% - 强调文字颜色 6 4 2 2" xfId="1058"/>
    <cellStyle name="百分比 3 2 2 2 2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3 3 3 3" xfId="1062"/>
    <cellStyle name="?鹎%U龡&amp;H齲_x0001_C铣_x0014__x0007__x0001__x0001_ 4" xfId="1063"/>
    <cellStyle name="?鹎%U龡&amp;H齲_x0001_C铣_x0014__x0007__x0001__x0001_ 3 3 3 3 2" xfId="1064"/>
    <cellStyle name="?鹎%U龡&amp;H齲_x0001_C铣_x0014__x0007__x0001__x0001_ 4 2" xfId="1065"/>
    <cellStyle name="?鹎%U龡&amp;H齲_x0001_C铣_x0014__x0007__x0001__x0001_ 3 3 3 4" xfId="1066"/>
    <cellStyle name="强调文字颜色 4 2 3 2" xfId="1067"/>
    <cellStyle name="?鹎%U龡&amp;H齲_x0001_C铣_x0014__x0007__x0001__x0001_ 5" xfId="1068"/>
    <cellStyle name="?鹎%U龡&amp;H齲_x0001_C铣_x0014__x0007__x0001__x0001_ 3 3 3 5" xfId="1069"/>
    <cellStyle name="强调文字颜色 4 2 3 3" xfId="1070"/>
    <cellStyle name="?鹎%U龡&amp;H齲_x0001_C铣_x0014__x0007__x0001__x0001_ 6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?鹎%U龡&amp;H齲_x0001_C铣_x0014__x0007__x0001__x0001_ 3 3 4_2015财政决算公开" xfId="1079"/>
    <cellStyle name="60% - 强调文字颜色 5 2 3" xfId="1080"/>
    <cellStyle name="?鹎%U龡&amp;H齲_x0001_C铣_x0014__x0007__x0001__x0001_ 3 3 5" xfId="1081"/>
    <cellStyle name="标题 3 2 2 2 2" xfId="1082"/>
    <cellStyle name="好 5 2 2" xfId="1083"/>
    <cellStyle name="常规 17_2015财政决算公开" xfId="1084"/>
    <cellStyle name="后继超级链接 4 2" xfId="1085"/>
    <cellStyle name="?鹎%U龡&amp;H齲_x0001_C铣_x0014__x0007__x0001__x0001_ 3 3 5 2" xfId="1086"/>
    <cellStyle name="好 5 2 2 2" xfId="1087"/>
    <cellStyle name="?鹎%U龡&amp;H齲_x0001_C铣_x0014__x0007__x0001__x0001_ 3 3 5 2 2" xfId="1088"/>
    <cellStyle name="20% - 着色 4" xfId="1089"/>
    <cellStyle name="60% - 强调文字颜色 3 2 3 2 3" xfId="1090"/>
    <cellStyle name="计算 6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?鹎%U龡&amp;H齲_x0001_C铣_x0014__x0007__x0001__x0001_ 3 3 6" xfId="1096"/>
    <cellStyle name="好 5 2 3" xfId="1097"/>
    <cellStyle name="?鹎%U龡&amp;H齲_x0001_C铣_x0014__x0007__x0001__x0001_ 3 3 6 2" xfId="1098"/>
    <cellStyle name="?鹎%U龡&amp;H齲_x0001_C铣_x0014__x0007__x0001__x0001_ 3 3 6 2 2" xfId="1099"/>
    <cellStyle name="60% - 强调文字颜色 5 9" xfId="1100"/>
    <cellStyle name="?鹎%U龡&amp;H齲_x0001_C铣_x0014__x0007__x0001__x0001_ 3 3 6 3 2" xfId="1101"/>
    <cellStyle name="60% - 强调文字颜色 6 9" xfId="1102"/>
    <cellStyle name="常规 12 2 2 2 3" xfId="1103"/>
    <cellStyle name="?鹎%U龡&amp;H齲_x0001_C铣_x0014__x0007__x0001__x0001_ 3 3 6 4" xfId="1104"/>
    <cellStyle name="?鹎%U龡&amp;H齲_x0001_C铣_x0014__x0007__x0001__x0001_ 3 3 6 4 2" xfId="1105"/>
    <cellStyle name="?鹎%U龡&amp;H齲_x0001_C铣_x0014__x0007__x0001__x0001_ 3 3 6_2015财政决算公开" xfId="1106"/>
    <cellStyle name="40% - 强调文字颜色 4 4 2 2 2" xfId="1107"/>
    <cellStyle name="常规 49" xfId="1108"/>
    <cellStyle name="常规 54" xfId="1109"/>
    <cellStyle name="?鹎%U龡&amp;H齲_x0001_C铣_x0014__x0007__x0001__x0001_ 3 3 7" xfId="1110"/>
    <cellStyle name="货币 2 4 4 2" xfId="1111"/>
    <cellStyle name="?鹎%U龡&amp;H齲_x0001_C铣_x0014__x0007__x0001__x0001_ 3 3 8" xfId="1112"/>
    <cellStyle name="?鹎%U龡&amp;H齲_x0001_C铣_x0014__x0007__x0001__x0001_ 3 3 8 2" xfId="1113"/>
    <cellStyle name="?鹎%U龡&amp;H齲_x0001_C铣_x0014__x0007__x0001__x0001_ 3 3 9" xfId="1114"/>
    <cellStyle name="?鹎%U龡&amp;H齲_x0001_C铣_x0014__x0007__x0001__x0001_ 3 3 9 2" xfId="1115"/>
    <cellStyle name="?鹎%U龡&amp;H齲_x0001_C铣_x0014__x0007__x0001__x0001_ 3 3_2015财政决算公开" xfId="1116"/>
    <cellStyle name="常规 2 2 2 4 3 2" xfId="1117"/>
    <cellStyle name="?鹎%U龡&amp;H齲_x0001_C铣_x0014__x0007__x0001__x0001_ 3 4" xfId="1118"/>
    <cellStyle name="?鹎%U龡&amp;H齲_x0001_C铣_x0014__x0007__x0001__x0001_ 3 4 10" xfId="1119"/>
    <cellStyle name="?鹎%U龡&amp;H齲_x0001_C铣_x0014__x0007__x0001__x0001_ 3 4 2" xfId="1120"/>
    <cellStyle name="?鹎%U龡&amp;H齲_x0001_C铣_x0014__x0007__x0001__x0001_ 3 4 2 2" xfId="1121"/>
    <cellStyle name="40% - 强调文字颜色 1 4_2015财政决算公开" xfId="1122"/>
    <cellStyle name="?鹎%U龡&amp;H齲_x0001_C铣_x0014__x0007__x0001__x0001_ 3 4 2 2 2" xfId="1123"/>
    <cellStyle name="?鹎%U龡&amp;H齲_x0001_C铣_x0014__x0007__x0001__x0001_ 3 4 2 2 2 2" xfId="1124"/>
    <cellStyle name="?鹎%U龡&amp;H齲_x0001_C铣_x0014__x0007__x0001__x0001_ 3 4 2 2 3" xfId="1125"/>
    <cellStyle name="输出 2 3 2 3" xfId="1126"/>
    <cellStyle name="?鹎%U龡&amp;H齲_x0001_C铣_x0014__x0007__x0001__x0001_ 3 4 2 2 3 2" xfId="1127"/>
    <cellStyle name="?鹎%U龡&amp;H齲_x0001_C铣_x0014__x0007__x0001__x0001_ 3 4 2 2 4" xfId="1128"/>
    <cellStyle name="货币 4 2 3 3 2" xfId="1129"/>
    <cellStyle name="?鹎%U龡&amp;H齲_x0001_C铣_x0014__x0007__x0001__x0001_ 3 4 2 2 4 2" xfId="1130"/>
    <cellStyle name="?鹎%U龡&amp;H齲_x0001_C铣_x0014__x0007__x0001__x0001_ 3 4 2 2 5" xfId="1131"/>
    <cellStyle name="?鹎%U龡&amp;H齲_x0001_C铣_x0014__x0007__x0001__x0001_ 3 4 2 2_2015财政决算公开" xfId="1132"/>
    <cellStyle name="百分比 2 2" xfId="1133"/>
    <cellStyle name="?鹎%U龡&amp;H齲_x0001_C铣_x0014__x0007__x0001__x0001_ 3 4 2 3" xfId="1134"/>
    <cellStyle name="?鹎%U龡&amp;H齲_x0001_C铣_x0014__x0007__x0001__x0001_ 3 4 2 3 2" xfId="1135"/>
    <cellStyle name="?鹎%U龡&amp;H齲_x0001_C铣_x0014__x0007__x0001__x0001_ 3 4 2 3 2 2" xfId="1136"/>
    <cellStyle name="?鹎%U龡&amp;H齲_x0001_C铣_x0014__x0007__x0001__x0001_ 3 4 2 3 3" xfId="1137"/>
    <cellStyle name="?鹎%U龡&amp;H齲_x0001_C铣_x0014__x0007__x0001__x0001_ 3 4 2 3 3 2" xfId="1138"/>
    <cellStyle name="?鹎%U龡&amp;H齲_x0001_C铣_x0014__x0007__x0001__x0001_ 3 4 2 3 4" xfId="1139"/>
    <cellStyle name="?鹎%U龡&amp;H齲_x0001_C铣_x0014__x0007__x0001__x0001_ 3 4 2 3_2015财政决算公开" xfId="1140"/>
    <cellStyle name="?鹎%U龡&amp;H齲_x0001_C铣_x0014__x0007__x0001__x0001_ 3 4 2 4" xfId="1141"/>
    <cellStyle name="Norma,_laroux_4_营业在建 (2)_E21" xfId="1142"/>
    <cellStyle name="?鹎%U龡&amp;H齲_x0001_C铣_x0014__x0007__x0001__x0001_ 3 4 2 4 3 2" xfId="1143"/>
    <cellStyle name="60% - 强调文字颜色 6 4 2 2 2" xfId="1144"/>
    <cellStyle name="?鹎%U龡&amp;H齲_x0001_C铣_x0014__x0007__x0001__x0001_ 3 4 2 4 4" xfId="1145"/>
    <cellStyle name="60% - 强调文字颜色 6 4 2 3" xfId="1146"/>
    <cellStyle name="?鹎%U龡&amp;H齲_x0001_C铣_x0014__x0007__x0001__x0001_ 3 4 2 4 4 2" xfId="1147"/>
    <cellStyle name="?鹎%U龡&amp;H齲_x0001_C铣_x0014__x0007__x0001__x0001_ 3 4 2 4 5" xfId="1148"/>
    <cellStyle name="20% - 强调文字颜色 2 4 2 2 2" xfId="1149"/>
    <cellStyle name="?鹎%U龡&amp;H齲_x0001_C铣_x0014__x0007__x0001__x0001_ 3 4 2 4_2015财政决算公开" xfId="1150"/>
    <cellStyle name="常规 2 3 3 2" xfId="1151"/>
    <cellStyle name="?鹎%U龡&amp;H齲_x0001_C铣_x0014__x0007__x0001__x0001_ 3 4 2 5 2" xfId="1152"/>
    <cellStyle name="?鹎%U龡&amp;H齲_x0001_C铣_x0014__x0007__x0001__x0001_ 3 4 2 6" xfId="1153"/>
    <cellStyle name="?鹎%U龡&amp;H齲_x0001_C铣_x0014__x0007__x0001__x0001_ 3 4 2 6 2" xfId="1154"/>
    <cellStyle name="?鹎%U龡&amp;H齲_x0001_C铣_x0014__x0007__x0001__x0001_ 3 4 2 7" xfId="1155"/>
    <cellStyle name="?鹎%U龡&amp;H齲_x0001_C铣_x0014__x0007__x0001__x0001_ 3 4 3 4 2" xfId="1156"/>
    <cellStyle name="40% - 强调文字颜色 5 3 2 2 2 2" xfId="1157"/>
    <cellStyle name="?鹎%U龡&amp;H齲_x0001_C铣_x0014__x0007__x0001__x0001_ 3 4 2 7 2" xfId="1158"/>
    <cellStyle name="?鹎%U龡&amp;H齲_x0001_C铣_x0014__x0007__x0001__x0001_ 3 4 2 8" xfId="1159"/>
    <cellStyle name="60% - 强调文字颜色 6 5 2 2" xfId="1160"/>
    <cellStyle name="常规 2 2 2 8 2" xfId="1161"/>
    <cellStyle name="?鹎%U龡&amp;H齲_x0001_C铣_x0014__x0007__x0001__x0001_ 3 4 2_2015财政决算公开" xfId="1162"/>
    <cellStyle name="货币 2 2 2" xfId="1163"/>
    <cellStyle name="?鹎%U龡&amp;H齲_x0001_C铣_x0014__x0007__x0001__x0001_ 3 4 3" xfId="1164"/>
    <cellStyle name="差 3 2 2" xfId="1165"/>
    <cellStyle name="?鹎%U龡&amp;H齲_x0001_C铣_x0014__x0007__x0001__x0001_ 3 4 3 2" xfId="1166"/>
    <cellStyle name="差 3 2 2 2" xfId="1167"/>
    <cellStyle name="?鹎%U龡&amp;H齲_x0001_C铣_x0014__x0007__x0001__x0001_ 3 4 3 2 2" xfId="1168"/>
    <cellStyle name="差 3 2 2 2 2" xfId="1169"/>
    <cellStyle name="?鹎%U龡&amp;H齲_x0001_C铣_x0014__x0007__x0001__x0001_ 3 4 3 3" xfId="1170"/>
    <cellStyle name="差 3 2 2 3" xfId="1171"/>
    <cellStyle name="?鹎%U龡&amp;H齲_x0001_C铣_x0014__x0007__x0001__x0001_ 3 4 3 3 2" xfId="1172"/>
    <cellStyle name="?鹎%U龡&amp;H齲_x0001_C铣_x0014__x0007__x0001__x0001_ 3 4 3 4" xfId="1173"/>
    <cellStyle name="40% - 强调文字颜色 5 3 2 2 2" xfId="1174"/>
    <cellStyle name="?鹎%U龡&amp;H齲_x0001_C铣_x0014__x0007__x0001__x0001_ 3 4 3 5" xfId="1175"/>
    <cellStyle name="40% - 强调文字颜色 5 3 2 2 3" xfId="1176"/>
    <cellStyle name="?鹎%U龡&amp;H齲_x0001_C铣_x0014__x0007__x0001__x0001_ 3 4 3_2015财政决算公开" xfId="1177"/>
    <cellStyle name="货币 2 2 3 4" xfId="1178"/>
    <cellStyle name="?鹎%U龡&amp;H齲_x0001_C铣_x0014__x0007__x0001__x0001_ 3 5" xfId="1179"/>
    <cellStyle name="?鹎%U龡&amp;H齲_x0001_C铣_x0014__x0007__x0001__x0001_ 3 5 2" xfId="1180"/>
    <cellStyle name="?鹎%U龡&amp;H齲_x0001_C铣_x0014__x0007__x0001__x0001_ 3 5 2 2" xfId="1181"/>
    <cellStyle name="货币 3" xfId="1182"/>
    <cellStyle name="?鹎%U龡&amp;H齲_x0001_C铣_x0014__x0007__x0001__x0001_ 3 5 3" xfId="1183"/>
    <cellStyle name="差 3 3 2" xfId="1184"/>
    <cellStyle name="?鹎%U龡&amp;H齲_x0001_C铣_x0014__x0007__x0001__x0001_ 3 5_2015财政决算公开" xfId="1185"/>
    <cellStyle name="货币 3 4 2" xfId="1186"/>
    <cellStyle name="?鹎%U龡&amp;H齲_x0001_C铣_x0014__x0007__x0001__x0001_ 3 6" xfId="1187"/>
    <cellStyle name="?鹎%U龡&amp;H齲_x0001_C铣_x0014__x0007__x0001__x0001_ 3 6 2" xfId="1188"/>
    <cellStyle name="强调文字颜色 2 2 2 3" xfId="1189"/>
    <cellStyle name="20% - 强调文字颜色 1 4" xfId="1190"/>
    <cellStyle name="?鹎%U龡&amp;H齲_x0001_C铣_x0014__x0007__x0001__x0001_ 3 6 2 2" xfId="1191"/>
    <cellStyle name="强调文字颜色 2 2 2 3 2" xfId="1192"/>
    <cellStyle name="20% - 强调文字颜色 1 4 2" xfId="1193"/>
    <cellStyle name="20% - 强调文字颜色 5 4_2015财政决算公开" xfId="1194"/>
    <cellStyle name="?鹎%U龡&amp;H齲_x0001_C铣_x0014__x0007__x0001__x0001_ 3 6 3" xfId="1195"/>
    <cellStyle name="强调文字颜色 2 2 2 4" xfId="1196"/>
    <cellStyle name="20% - 强调文字颜色 1 5" xfId="1197"/>
    <cellStyle name="40% - 强调文字颜色 4 2 4_2015财政决算公开" xfId="1198"/>
    <cellStyle name="差 3 4 2" xfId="1199"/>
    <cellStyle name="?鹎%U龡&amp;H齲_x0001_C铣_x0014__x0007__x0001__x0001_ 3 6 3 2" xfId="1200"/>
    <cellStyle name="20% - 强调文字颜色 1 5 2" xfId="1201"/>
    <cellStyle name="?鹎%U龡&amp;H齲_x0001_C铣_x0014__x0007__x0001__x0001_ 3 7" xfId="1202"/>
    <cellStyle name="?鹎%U龡&amp;H齲_x0001_C铣_x0014__x0007__x0001__x0001_ 3 7 2" xfId="1203"/>
    <cellStyle name="强调文字颜色 2 2 3 3" xfId="1204"/>
    <cellStyle name="20% - 强调文字颜色 2 4" xfId="1205"/>
    <cellStyle name="?鹎%U龡&amp;H齲_x0001_C铣_x0014__x0007__x0001__x0001_ 3 8" xfId="1206"/>
    <cellStyle name="?鹎%U龡&amp;H齲_x0001_C铣_x0014__x0007__x0001__x0001_ 3 8 2" xfId="1207"/>
    <cellStyle name="强调文字颜色 2 2 4 3" xfId="1208"/>
    <cellStyle name="20% - 强调文字颜色 3 4" xfId="1209"/>
    <cellStyle name="常规 3 2 7" xfId="1210"/>
    <cellStyle name="?鹎%U龡&amp;H齲_x0001_C铣_x0014__x0007__x0001__x0001_ 3 9" xfId="1211"/>
    <cellStyle name="?鹎%U龡&amp;H齲_x0001_C铣_x0014__x0007__x0001__x0001_ 3 9 2" xfId="1212"/>
    <cellStyle name="20% - 强调文字颜色 4 4" xfId="1213"/>
    <cellStyle name="?鹎%U龡&amp;H齲_x0001_C铣_x0014__x0007__x0001__x0001_ 3_2015财政决算公开" xfId="1214"/>
    <cellStyle name="?鹎%U龡&amp;H齲_x0001_C铣_x0014__x0007__x0001__x0001_ 4 2 2" xfId="1215"/>
    <cellStyle name="标题 4 4" xfId="1216"/>
    <cellStyle name="?鹎%U龡&amp;H齲_x0001_C铣_x0014__x0007__x0001__x0001_ 4 2 2 2" xfId="1217"/>
    <cellStyle name="标题 4 4 2" xfId="1218"/>
    <cellStyle name="?鹎%U龡&amp;H齲_x0001_C铣_x0014__x0007__x0001__x0001_ 4 2 2 2 2" xfId="1219"/>
    <cellStyle name="40% - 强调文字颜色 5 2 2 3" xfId="1220"/>
    <cellStyle name="标题 4 4 2 2" xfId="1221"/>
    <cellStyle name="?鹎%U龡&amp;H齲_x0001_C铣_x0014__x0007__x0001__x0001_ 4 2 2 3" xfId="1222"/>
    <cellStyle name="标题 4 4 3" xfId="1223"/>
    <cellStyle name="?鹎%U龡&amp;H齲_x0001_C铣_x0014__x0007__x0001__x0001_ 4 2 2 3 2" xfId="1224"/>
    <cellStyle name="40% - 强调文字颜色 5 2 3 3" xfId="1225"/>
    <cellStyle name="常规 3 2 2 5" xfId="1226"/>
    <cellStyle name="?鹎%U龡&amp;H齲_x0001_C铣_x0014__x0007__x0001__x0001_ 4 2 2 4" xfId="1227"/>
    <cellStyle name="?鹎%U龡&amp;H齲_x0001_C铣_x0014__x0007__x0001__x0001_ 4 2 2 4 2" xfId="1228"/>
    <cellStyle name="常规 3 2 3 5" xfId="1229"/>
    <cellStyle name="?鹎%U龡&amp;H齲_x0001_C铣_x0014__x0007__x0001__x0001_ 4 2 2 5" xfId="1230"/>
    <cellStyle name="?鹎%U龡&amp;H齲_x0001_C铣_x0014__x0007__x0001__x0001_ 4 2 2 5 2" xfId="1231"/>
    <cellStyle name="常规 3 2 4 5" xfId="1232"/>
    <cellStyle name="?鹎%U龡&amp;H齲_x0001_C铣_x0014__x0007__x0001__x0001_ 4 2 2 6" xfId="1233"/>
    <cellStyle name="20% - 强调文字颜色 6 3 2 3 2" xfId="1234"/>
    <cellStyle name="?鹎%U龡&amp;H齲_x0001_C铣_x0014__x0007__x0001__x0001_ 4 2 2_2015财政决算公开" xfId="1235"/>
    <cellStyle name="?鹎%U龡&amp;H齲_x0001_C铣_x0014__x0007__x0001__x0001_ 4 2 3" xfId="1236"/>
    <cellStyle name="标题 4 5" xfId="1237"/>
    <cellStyle name="?鹎%U龡&amp;H齲_x0001_C铣_x0014__x0007__x0001__x0001_ 4 2 3 2" xfId="1238"/>
    <cellStyle name="标题 4 5 2" xfId="1239"/>
    <cellStyle name="?鹎%U龡&amp;H齲_x0001_C铣_x0014__x0007__x0001__x0001_ 4 2 3 2 2" xfId="1240"/>
    <cellStyle name="40% - 强调文字颜色 5 3 2 3" xfId="1241"/>
    <cellStyle name="标题 4 5 2 2" xfId="1242"/>
    <cellStyle name="?鹎%U龡&amp;H齲_x0001_C铣_x0014__x0007__x0001__x0001_ 4 2 3 3" xfId="1243"/>
    <cellStyle name="标题 4 5 3" xfId="1244"/>
    <cellStyle name="?鹎%U龡&amp;H齲_x0001_C铣_x0014__x0007__x0001__x0001_ 4 2 3 3 2" xfId="1245"/>
    <cellStyle name="40% - 强调文字颜色 5 3 3 3" xfId="1246"/>
    <cellStyle name="?鹎%U龡&amp;H齲_x0001_C铣_x0014__x0007__x0001__x0001_ 4 2 3 4" xfId="1247"/>
    <cellStyle name="?鹎%U龡&amp;H齲_x0001_C铣_x0014__x0007__x0001__x0001_ 4 2 4" xfId="1248"/>
    <cellStyle name="标题 4 6" xfId="1249"/>
    <cellStyle name="常规 4 2 2 2 5 2" xfId="1250"/>
    <cellStyle name="?鹎%U龡&amp;H齲_x0001_C铣_x0014__x0007__x0001__x0001_ 4 2 4 2" xfId="1251"/>
    <cellStyle name="标题 4 6 2" xfId="1252"/>
    <cellStyle name="?鹎%U龡&amp;H齲_x0001_C铣_x0014__x0007__x0001__x0001_ 4 2 4 2 2" xfId="1253"/>
    <cellStyle name="40% - 强调文字颜色 5 4 2 3" xfId="1254"/>
    <cellStyle name="?鹎%U龡&amp;H齲_x0001_C铣_x0014__x0007__x0001__x0001_ 4 2 4 3" xfId="1255"/>
    <cellStyle name="20% - 强调文字颜色 4 2 3 2 2 2" xfId="1256"/>
    <cellStyle name="?鹎%U龡&amp;H齲_x0001_C铣_x0014__x0007__x0001__x0001_ 4 2 4 3 2" xfId="1257"/>
    <cellStyle name="货币 2 2 2 8" xfId="1258"/>
    <cellStyle name="?鹎%U龡&amp;H齲_x0001_C铣_x0014__x0007__x0001__x0001_ 4 2 4 4" xfId="1259"/>
    <cellStyle name="?鹎%U龡&amp;H齲_x0001_C铣_x0014__x0007__x0001__x0001_ 4 2 4 4 2" xfId="1260"/>
    <cellStyle name="?鹎%U龡&amp;H齲_x0001_C铣_x0014__x0007__x0001__x0001_ 4 2 4 5" xfId="1261"/>
    <cellStyle name="?鹎%U龡&amp;H齲_x0001_C铣_x0014__x0007__x0001__x0001_ 4 2 4_2015财政决算公开" xfId="1262"/>
    <cellStyle name="货币 2 3 6" xfId="1263"/>
    <cellStyle name="?鹎%U龡&amp;H齲_x0001_C铣_x0014__x0007__x0001__x0001_ 4 2 5" xfId="1264"/>
    <cellStyle name="标题 4 7" xfId="1265"/>
    <cellStyle name="?鹎%U龡&amp;H齲_x0001_C铣_x0014__x0007__x0001__x0001_ 4 2 5 2" xfId="1266"/>
    <cellStyle name="?鹎%U龡&amp;H齲_x0001_C铣_x0014__x0007__x0001__x0001_ 4 2 6" xfId="1267"/>
    <cellStyle name="标题 4 8" xfId="1268"/>
    <cellStyle name="?鹎%U龡&amp;H齲_x0001_C铣_x0014__x0007__x0001__x0001_ 4 2 6 2" xfId="1269"/>
    <cellStyle name="?鹎%U龡&amp;H齲_x0001_C铣_x0014__x0007__x0001__x0001_ 4 2 7" xfId="1270"/>
    <cellStyle name="货币 2 5 3 2" xfId="1271"/>
    <cellStyle name="链接单元格 5 2 2" xfId="1272"/>
    <cellStyle name="?鹎%U龡&amp;H齲_x0001_C铣_x0014__x0007__x0001__x0001_ 4 2 7 2" xfId="1273"/>
    <cellStyle name="?鹎%U龡&amp;H齲_x0001_C铣_x0014__x0007__x0001__x0001_ 4 2 8" xfId="1274"/>
    <cellStyle name="?鹎%U龡&amp;H齲_x0001_C铣_x0014__x0007__x0001__x0001_ 4 2_2015财政决算公开" xfId="1275"/>
    <cellStyle name="?鹎%U龡&amp;H齲_x0001_C铣_x0014__x0007__x0001__x0001_ 4 3" xfId="1276"/>
    <cellStyle name="?鹎%U龡&amp;H齲_x0001_C铣_x0014__x0007__x0001__x0001_ 4 3 2" xfId="1277"/>
    <cellStyle name="标题 5 4" xfId="1278"/>
    <cellStyle name="?鹎%U龡&amp;H齲_x0001_C铣_x0014__x0007__x0001__x0001_ 4 3 2 2" xfId="1279"/>
    <cellStyle name="标题 5 4 2" xfId="1280"/>
    <cellStyle name="?鹎%U龡&amp;H齲_x0001_C铣_x0014__x0007__x0001__x0001_ 4 3 3" xfId="1281"/>
    <cellStyle name="标题 5 5" xfId="1282"/>
    <cellStyle name="?鹎%U龡&amp;H齲_x0001_C铣_x0014__x0007__x0001__x0001_ 4 3 3 2" xfId="1283"/>
    <cellStyle name="标题 5 5 2" xfId="1284"/>
    <cellStyle name="?鹎%U龡&amp;H齲_x0001_C铣_x0014__x0007__x0001__x0001_ 4 3 4" xfId="1285"/>
    <cellStyle name="标题 5 6" xfId="1286"/>
    <cellStyle name="?鹎%U龡&amp;H齲_x0001_C铣_x0014__x0007__x0001__x0001_ 4 3 4 2" xfId="1287"/>
    <cellStyle name="?鹎%U龡&amp;H齲_x0001_C铣_x0014__x0007__x0001__x0001_ 4 3 5" xfId="1288"/>
    <cellStyle name="标题 3 2 3 2 2" xfId="1289"/>
    <cellStyle name="标题 5 7" xfId="1290"/>
    <cellStyle name="好 6 2 2" xfId="1291"/>
    <cellStyle name="?鹎%U龡&amp;H齲_x0001_C铣_x0014__x0007__x0001__x0001_ 4 3 5 2" xfId="1292"/>
    <cellStyle name="?鹎%U龡&amp;H齲_x0001_C铣_x0014__x0007__x0001__x0001_ 4 3 6" xfId="1293"/>
    <cellStyle name="?鹎%U龡&amp;H齲_x0001_C铣_x0014__x0007__x0001__x0001_ 4 3_2015财政决算公开" xfId="1294"/>
    <cellStyle name="?鹎%U龡&amp;H齲_x0001_C铣_x0014__x0007__x0001__x0001_ 4 4" xfId="1295"/>
    <cellStyle name="?鹎%U龡&amp;H齲_x0001_C铣_x0014__x0007__x0001__x0001_ 4 4 2" xfId="1296"/>
    <cellStyle name="?鹎%U龡&amp;H齲_x0001_C铣_x0014__x0007__x0001__x0001_ 4 4 2 2" xfId="1297"/>
    <cellStyle name="?鹎%U龡&amp;H齲_x0001_C铣_x0014__x0007__x0001__x0001_ 4 4 3" xfId="1298"/>
    <cellStyle name="差 4 2 2" xfId="1299"/>
    <cellStyle name="?鹎%U龡&amp;H齲_x0001_C铣_x0014__x0007__x0001__x0001_ 4 4 3 2" xfId="1300"/>
    <cellStyle name="差 4 2 2 2" xfId="1301"/>
    <cellStyle name="?鹎%U龡&amp;H齲_x0001_C铣_x0014__x0007__x0001__x0001_ 4 4_2015财政决算公开" xfId="1302"/>
    <cellStyle name="好 2 2 2 2" xfId="1303"/>
    <cellStyle name="?鹎%U龡&amp;H齲_x0001_C铣_x0014__x0007__x0001__x0001_ 4 5" xfId="1304"/>
    <cellStyle name="?鹎%U龡&amp;H齲_x0001_C铣_x0014__x0007__x0001__x0001_ 4 5 2" xfId="1305"/>
    <cellStyle name="?鹎%U龡&amp;H齲_x0001_C铣_x0014__x0007__x0001__x0001_ 4 5 2 2" xfId="1306"/>
    <cellStyle name="?鹎%U龡&amp;H齲_x0001_C铣_x0014__x0007__x0001__x0001_ 4 5 3" xfId="1307"/>
    <cellStyle name="差 4 3 2" xfId="1308"/>
    <cellStyle name="?鹎%U龡&amp;H齲_x0001_C铣_x0014__x0007__x0001__x0001_ 4 5 3 2" xfId="1309"/>
    <cellStyle name="?鹎%U龡&amp;H齲_x0001_C铣_x0014__x0007__x0001__x0001_ 4 6" xfId="1310"/>
    <cellStyle name="?鹎%U龡&amp;H齲_x0001_C铣_x0014__x0007__x0001__x0001_ 4 6 2" xfId="1311"/>
    <cellStyle name="输入 3" xfId="1312"/>
    <cellStyle name="常规 2 9" xfId="1313"/>
    <cellStyle name="?鹎%U龡&amp;H齲_x0001_C铣_x0014__x0007__x0001__x0001_ 4 6 2 2" xfId="1314"/>
    <cellStyle name="?鹎%U龡&amp;H齲_x0001_C铣_x0014__x0007__x0001__x0001_ 4 6 3" xfId="1315"/>
    <cellStyle name="?鹎%U龡&amp;H齲_x0001_C铣_x0014__x0007__x0001__x0001_ 4 6 3 2" xfId="1316"/>
    <cellStyle name="?鹎%U龡&amp;H齲_x0001_C铣_x0014__x0007__x0001__x0001_ 4 6_2015财政决算公开" xfId="1317"/>
    <cellStyle name="货币 4 4 3" xfId="1318"/>
    <cellStyle name="?鹎%U龡&amp;H齲_x0001_C铣_x0014__x0007__x0001__x0001_ 4 7" xfId="1319"/>
    <cellStyle name="?鹎%U龡&amp;H齲_x0001_C铣_x0014__x0007__x0001__x0001_ 4 7 2" xfId="1320"/>
    <cellStyle name="常规 3 9" xfId="1321"/>
    <cellStyle name="?鹎%U龡&amp;H齲_x0001_C铣_x0014__x0007__x0001__x0001_ 4 8" xfId="1322"/>
    <cellStyle name="40% - 强调文字颜色 5 3 2_2015财政决算公开" xfId="1323"/>
    <cellStyle name="?鹎%U龡&amp;H齲_x0001_C铣_x0014__x0007__x0001__x0001_ 4 8 2" xfId="1324"/>
    <cellStyle name="常规 4 2 7" xfId="1325"/>
    <cellStyle name="?鹎%U龡&amp;H齲_x0001_C铣_x0014__x0007__x0001__x0001_ 4 9" xfId="1326"/>
    <cellStyle name="?鹎%U龡&amp;H齲_x0001_C铣_x0014__x0007__x0001__x0001_ 4 9 2" xfId="1327"/>
    <cellStyle name="千位分隔 4 2 3 3" xfId="1328"/>
    <cellStyle name="常规 5 9" xfId="1329"/>
    <cellStyle name="?鹎%U龡&amp;H齲_x0001_C铣_x0014__x0007__x0001__x0001_ 4_2015财政决算公开" xfId="1330"/>
    <cellStyle name="?鹎%U龡&amp;H齲_x0001_C铣_x0014__x0007__x0001__x0001_ 5 3 2" xfId="1331"/>
    <cellStyle name="60% - 强调文字颜色 5 5 2 2 2" xfId="1332"/>
    <cellStyle name="?鹎%U龡&amp;H齲_x0001_C铣_x0014__x0007__x0001__x0001_ 5 4" xfId="1333"/>
    <cellStyle name="40% - 强调文字颜色 6 3 2 2 2 2" xfId="1334"/>
    <cellStyle name="60% - 强调文字颜色 5 5 2 3" xfId="1335"/>
    <cellStyle name="强调文字颜色 4 2 3 3 2" xfId="1336"/>
    <cellStyle name="?鹎%U龡&amp;H齲_x0001_C铣_x0014__x0007__x0001__x0001_ 6 2" xfId="1337"/>
    <cellStyle name="标题 2 2 4" xfId="1338"/>
    <cellStyle name="?鹎%U龡&amp;H齲_x0001_C铣_x0014__x0007__x0001__x0001_ 6 2 2" xfId="1339"/>
    <cellStyle name="标题 2 2 4 2" xfId="1340"/>
    <cellStyle name="货币 3 6" xfId="1341"/>
    <cellStyle name="60% - 强调文字颜色 5 5 3 2" xfId="1342"/>
    <cellStyle name="?鹎%U龡&amp;H齲_x0001_C铣_x0014__x0007__x0001__x0001_ 6 3" xfId="1343"/>
    <cellStyle name="标题 2 2 5" xfId="1344"/>
    <cellStyle name="?鹎%U龡&amp;H齲_x0001_C铣_x0014__x0007__x0001__x0001_ 6 3 2" xfId="1345"/>
    <cellStyle name="货币 4 6" xfId="1346"/>
    <cellStyle name="?鹎%U龡&amp;H齲_x0001_C铣_x0014__x0007__x0001__x0001_ 6 4" xfId="1347"/>
    <cellStyle name="20% - 着色 5" xfId="1348"/>
    <cellStyle name="?鹎%U龡&amp;H齲_x0001_C铣_x0014__x0007__x0001__x0001_ 6_2015财政决算公开" xfId="1349"/>
    <cellStyle name="计算 7" xfId="1350"/>
    <cellStyle name="强调文字颜色 4 2 3 4" xfId="1351"/>
    <cellStyle name="?鹎%U龡&amp;H齲_x0001_C铣_x0014__x0007__x0001__x0001_ 7" xfId="1352"/>
    <cellStyle name="20% - 强调文字颜色 1 2" xfId="1353"/>
    <cellStyle name="20% - 强调文字颜色 1 2 2" xfId="1354"/>
    <cellStyle name="20% - 强调文字颜色 1 2 2 2" xfId="1355"/>
    <cellStyle name="20% - 强调文字颜色 1 2 2 2 2 2" xfId="1356"/>
    <cellStyle name="20% - 强调文字颜色 1 2 2 2 3" xfId="1357"/>
    <cellStyle name="40% - 强调文字颜色 6 5 3 2" xfId="1358"/>
    <cellStyle name="60% - 强调文字颜色 4 2 3 3 2" xfId="1359"/>
    <cellStyle name="20% - 强调文字颜色 1 2 2 3" xfId="1360"/>
    <cellStyle name="20% - 强调文字颜色 1 2 2 3 2" xfId="1361"/>
    <cellStyle name="20% - 强调文字颜色 1 2 2 4" xfId="1362"/>
    <cellStyle name="20% - 强调文字颜色 1 2 2_2015财政决算公开" xfId="1363"/>
    <cellStyle name="计算 4 4" xfId="1364"/>
    <cellStyle name="20% - 强调文字颜色 1 2 3" xfId="1365"/>
    <cellStyle name="20% - 强调文字颜色 1 2 3 2" xfId="1366"/>
    <cellStyle name="20% - 强调文字颜色 1 2 3 2 2 2" xfId="1367"/>
    <cellStyle name="20% - 强调文字颜色 1 2 3 2 3" xfId="1368"/>
    <cellStyle name="常规 13 2 2 2 2" xfId="1369"/>
    <cellStyle name="20% - 强调文字颜色 1 2 3 2_2015财政决算公开" xfId="1370"/>
    <cellStyle name="20% - 强调文字颜色 1 2 3 3" xfId="1371"/>
    <cellStyle name="20% - 强调文字颜色 1 2 3 3 2" xfId="1372"/>
    <cellStyle name="20% - 强调文字颜色 1 2 3 4" xfId="1373"/>
    <cellStyle name="40% - 强调文字颜色 2 2 2_2015财政决算公开" xfId="1374"/>
    <cellStyle name="20% - 强调文字颜色 1 2 3 5" xfId="1375"/>
    <cellStyle name="20% - 强调文字颜色 1 2 3_2015财政决算公开" xfId="1376"/>
    <cellStyle name="20% - 强调文字颜色 1 2 4" xfId="1377"/>
    <cellStyle name="20% - 强调文字颜色 1 2 4 2 2" xfId="1378"/>
    <cellStyle name="40% - 强调文字颜色 1 5 3" xfId="1379"/>
    <cellStyle name="20% - 强调文字颜色 1 2 4 3" xfId="1380"/>
    <cellStyle name="20% - 强调文字颜色 1 2 4 4" xfId="1381"/>
    <cellStyle name="20% - 强调文字颜色 1 2 4_2015财政决算公开" xfId="1382"/>
    <cellStyle name="20% - 强调文字颜色 1 2 5" xfId="1383"/>
    <cellStyle name="20% - 强调文字颜色 1 2 5 2" xfId="1384"/>
    <cellStyle name="强调文字颜色 2 2 2 2" xfId="1385"/>
    <cellStyle name="20% - 强调文字颜色 1 3" xfId="1386"/>
    <cellStyle name="强调文字颜色 2 2 2 2 2" xfId="1387"/>
    <cellStyle name="20% - 强调文字颜色 1 3 2" xfId="1388"/>
    <cellStyle name="强调文字颜色 2 2 2 2 2 2" xfId="1389"/>
    <cellStyle name="20% - 强调文字颜色 1 3 2 2" xfId="1390"/>
    <cellStyle name="20% - 强调文字颜色 1 3 2 2 2 2" xfId="1391"/>
    <cellStyle name="20% - 强调文字颜色 1 3 2 2 3" xfId="1392"/>
    <cellStyle name="20% - 强调文字颜色 1 3 2 2_2015财政决算公开" xfId="1393"/>
    <cellStyle name="20% - 强调文字颜色 1 3 2 3" xfId="1394"/>
    <cellStyle name="20% - 强调文字颜色 1 3 2 3 2" xfId="1395"/>
    <cellStyle name="20% - 强调文字颜色 1 3 2 4" xfId="1396"/>
    <cellStyle name="20% - 强调文字颜色 1 3 2_2015财政决算公开" xfId="1397"/>
    <cellStyle name="60% - 强调文字颜色 1 5 2 2 2" xfId="1398"/>
    <cellStyle name="强调文字颜色 2 2 2 2 3" xfId="1399"/>
    <cellStyle name="20% - 强调文字颜色 1 3 3" xfId="1400"/>
    <cellStyle name="20% - 强调文字颜色 1 3 3 2" xfId="1401"/>
    <cellStyle name="20% - 强调文字颜色 1 3 3 3" xfId="1402"/>
    <cellStyle name="20% - 强调文字颜色 1 3 3_2015财政决算公开" xfId="1403"/>
    <cellStyle name="常规 2 2 2 2 2" xfId="1404"/>
    <cellStyle name="20% - 强调文字颜色 1 3 4" xfId="1405"/>
    <cellStyle name="20% - 强调文字颜色 1 3 4 2" xfId="1406"/>
    <cellStyle name="20% - 强调文字颜色 1 3 5" xfId="1407"/>
    <cellStyle name="20% - 强调文字颜色 1 3_2015财政决算公开" xfId="1408"/>
    <cellStyle name="20% - 强调文字颜色 1 4 2 2" xfId="1409"/>
    <cellStyle name="20% - 强调文字颜色 1 4 2 3" xfId="1410"/>
    <cellStyle name="20% - 强调文字颜色 1 4 2_2015财政决算公开" xfId="1411"/>
    <cellStyle name="20% - 强调文字颜色 1 4 3" xfId="1412"/>
    <cellStyle name="20% - 强调文字颜色 1 4 3 2" xfId="1413"/>
    <cellStyle name="20% - 强调文字颜色 1 4 4" xfId="1414"/>
    <cellStyle name="40% - 强调文字颜色 3 6_2015财政决算公开" xfId="1415"/>
    <cellStyle name="20% - 强调文字颜色 1 4_2015财政决算公开" xfId="1416"/>
    <cellStyle name="百分比 4" xfId="1417"/>
    <cellStyle name="20% - 强调文字颜色 1 5 2 2" xfId="1418"/>
    <cellStyle name="60% - 强调文字颜色 3 3" xfId="1419"/>
    <cellStyle name="20% - 强调文字颜色 1 5 2 2 2" xfId="1420"/>
    <cellStyle name="60% - 强调文字颜色 3 3 2" xfId="1421"/>
    <cellStyle name="20% - 强调文字颜色 1 5 2 3" xfId="1422"/>
    <cellStyle name="60% - 强调文字颜色 3 4" xfId="1423"/>
    <cellStyle name="常规 2 4 2 6 2" xfId="1424"/>
    <cellStyle name="20% - 强调文字颜色 1 5 2_2015财政决算公开" xfId="1425"/>
    <cellStyle name="常规 2 3 2 3 3 2" xfId="1426"/>
    <cellStyle name="20% - 强调文字颜色 1 5 3" xfId="1427"/>
    <cellStyle name="20% - 强调文字颜色 4 2 3 2_2015财政决算公开" xfId="1428"/>
    <cellStyle name="20% - 强调文字颜色 1 5 3 2" xfId="1429"/>
    <cellStyle name="60% - 强调文字颜色 4 3" xfId="1430"/>
    <cellStyle name="20% - 强调文字颜色 1 5 4" xfId="1431"/>
    <cellStyle name="强调文字颜色 3 4 2 3" xfId="1432"/>
    <cellStyle name="20% - 强调文字颜色 1 5_2015财政决算公开" xfId="1433"/>
    <cellStyle name="20% - 强调文字颜色 1 6 2 2" xfId="1434"/>
    <cellStyle name="20% - 强调文字颜色 1 6 3" xfId="1435"/>
    <cellStyle name="20% - 强调文字颜色 1 6_2015财政决算公开" xfId="1436"/>
    <cellStyle name="货币 4 2 4" xfId="1437"/>
    <cellStyle name="20% - 强调文字颜色 2 2" xfId="1438"/>
    <cellStyle name="20% - 强调文字颜色 2 2 2" xfId="1439"/>
    <cellStyle name="40% - 强调文字颜色 3 2 7" xfId="1440"/>
    <cellStyle name="20% - 强调文字颜色 2 2 2 2" xfId="1441"/>
    <cellStyle name="20% - 强调文字颜色 2 2 2 2 2 2" xfId="1442"/>
    <cellStyle name="标题 2 8" xfId="1443"/>
    <cellStyle name="20% - 强调文字颜色 2 2 2 2 3" xfId="1444"/>
    <cellStyle name="60% - 强调文字颜色 5 2 3 3 2" xfId="1445"/>
    <cellStyle name="20% - 强调文字颜色 2 2 2 2_2015财政决算公开" xfId="1446"/>
    <cellStyle name="20% - 强调文字颜色 2 2 2 3" xfId="1447"/>
    <cellStyle name="20% - 强调文字颜色 2 2 2 3 2" xfId="1448"/>
    <cellStyle name="20% - 强调文字颜色 2 9" xfId="1449"/>
    <cellStyle name="20% - 强调文字颜色 2 2 2 4" xfId="1450"/>
    <cellStyle name="常规 2 2 2 2 5 2" xfId="1451"/>
    <cellStyle name="小数 4 2" xfId="1452"/>
    <cellStyle name="20% - 强调文字颜色 2 2 2_2015财政决算公开" xfId="1453"/>
    <cellStyle name="常规 2 5 2 2 2" xfId="1454"/>
    <cellStyle name="检查单元格 6 2" xfId="1455"/>
    <cellStyle name="20% - 强调文字颜色 2 2 3" xfId="1456"/>
    <cellStyle name="20% - 强调文字颜色 2 2 3 2" xfId="1457"/>
    <cellStyle name="20% - 强调文字颜色 2 2 3 2 2 2" xfId="1458"/>
    <cellStyle name="60% - 强调文字颜色 2 4 3" xfId="1459"/>
    <cellStyle name="20% - 强调文字颜色 2 2 3 2 3" xfId="1460"/>
    <cellStyle name="20% - 强调文字颜色 2 2 3 2_2015财政决算公开" xfId="1461"/>
    <cellStyle name="20% - 强调文字颜色 2 2 3 3" xfId="1462"/>
    <cellStyle name="20% - 强调文字颜色 2 2 3 3 2" xfId="1463"/>
    <cellStyle name="20% - 强调文字颜色 2 2 3 4" xfId="1464"/>
    <cellStyle name="常规 2 2 2 2 6 2" xfId="1465"/>
    <cellStyle name="20% - 强调文字颜色 2 2 4" xfId="1466"/>
    <cellStyle name="60% - 强调文字颜色 1 2 3 2 2 2" xfId="1467"/>
    <cellStyle name="20% - 强调文字颜色 2 2 4 2" xfId="1468"/>
    <cellStyle name="20% - 强调文字颜色 2 2 4 2 2" xfId="1469"/>
    <cellStyle name="20% - 强调文字颜色 2 2 4 3" xfId="1470"/>
    <cellStyle name="20% - 强调文字颜色 2 2 4 4" xfId="1471"/>
    <cellStyle name="40% - 强调文字颜色 3 3 2_2015财政决算公开" xfId="1472"/>
    <cellStyle name="20% - 强调文字颜色 2 2 4_2015财政决算公开" xfId="1473"/>
    <cellStyle name="20% - 强调文字颜色 2 2 5" xfId="1474"/>
    <cellStyle name="20% - 强调文字颜色 6 3 2 2 2 2" xfId="1475"/>
    <cellStyle name="20% - 强调文字颜色 2 2 5 2" xfId="1476"/>
    <cellStyle name="20% - 强调文字颜色 2 2 6" xfId="1477"/>
    <cellStyle name="20% - 强调文字颜色 2 2_2015财政决算公开" xfId="1478"/>
    <cellStyle name="20% - 强调文字颜色 4 3 2 3 2" xfId="1479"/>
    <cellStyle name="60% - 强调文字颜色 1 4 2 3" xfId="1480"/>
    <cellStyle name="强调文字颜色 2 2 3 2" xfId="1481"/>
    <cellStyle name="20% - 强调文字颜色 2 3" xfId="1482"/>
    <cellStyle name="强调文字颜色 2 2 3 2 2" xfId="1483"/>
    <cellStyle name="20% - 强调文字颜色 2 3 2" xfId="1484"/>
    <cellStyle name="常规 35" xfId="1485"/>
    <cellStyle name="常规 40" xfId="1486"/>
    <cellStyle name="强调文字颜色 2 2 3 2 2 2" xfId="1487"/>
    <cellStyle name="20% - 强调文字颜色 2 3 2 2" xfId="1488"/>
    <cellStyle name="20% - 强调文字颜色 2 3 2 2 2 2" xfId="1489"/>
    <cellStyle name="20% - 强调文字颜色 2 3 2 2 3" xfId="1490"/>
    <cellStyle name="20% - 强调文字颜色 2 3 2 2_2015财政决算公开" xfId="1491"/>
    <cellStyle name="20% - 强调文字颜色 2 3 2 3" xfId="1492"/>
    <cellStyle name="20% - 强调文字颜色 2 3 2 3 2" xfId="1493"/>
    <cellStyle name="20% - 强调文字颜色 2 3 2 4" xfId="1494"/>
    <cellStyle name="20% - 强调文字颜色 2 3 2_2015财政决算公开" xfId="1495"/>
    <cellStyle name="强调文字颜色 2 2 3 2 3" xfId="1496"/>
    <cellStyle name="20% - 强调文字颜色 2 3 3" xfId="1497"/>
    <cellStyle name="常规 36" xfId="1498"/>
    <cellStyle name="常规 41" xfId="1499"/>
    <cellStyle name="20% - 强调文字颜色 2 3 3 2" xfId="1500"/>
    <cellStyle name="20% - 强调文字颜色 2 3 3 2 2" xfId="1501"/>
    <cellStyle name="20% - 强调文字颜色 2 3 3 3" xfId="1502"/>
    <cellStyle name="20% - 强调文字颜色 2 3 3_2015财政决算公开" xfId="1503"/>
    <cellStyle name="20% - 强调文字颜色 2 3 4" xfId="1504"/>
    <cellStyle name="常规 37" xfId="1505"/>
    <cellStyle name="常规 42" xfId="1506"/>
    <cellStyle name="20% - 强调文字颜色 2 3 4 2" xfId="1507"/>
    <cellStyle name="40% - 强调文字颜色 1 2 6" xfId="1508"/>
    <cellStyle name="20% - 强调文字颜色 2 3 5" xfId="1509"/>
    <cellStyle name="常规 38" xfId="1510"/>
    <cellStyle name="常规 43" xfId="1511"/>
    <cellStyle name="20% - 强调文字颜色 2 3_2015财政决算公开" xfId="1512"/>
    <cellStyle name="常规 2 4 2 2 4 2" xfId="1513"/>
    <cellStyle name="20% - 强调文字颜色 2 4 2 2" xfId="1514"/>
    <cellStyle name="20% - 强调文字颜色 2 4 2 3" xfId="1515"/>
    <cellStyle name="20% - 强调文字颜色 2 4 2_2015财政决算公开" xfId="1516"/>
    <cellStyle name="20% - 强调文字颜色 2 4 3" xfId="1517"/>
    <cellStyle name="20% - 强调文字颜色 6 5_2015财政决算公开" xfId="1518"/>
    <cellStyle name="20% - 强调文字颜色 2 4 3 2" xfId="1519"/>
    <cellStyle name="20% - 强调文字颜色 2 4 4" xfId="1520"/>
    <cellStyle name="20% - 强调文字颜色 2 4_2015财政决算公开" xfId="1521"/>
    <cellStyle name="强调文字颜色 2 2 3 4" xfId="1522"/>
    <cellStyle name="20% - 强调文字颜色 2 5" xfId="1523"/>
    <cellStyle name="20% - 强调文字颜色 2 5 2" xfId="1524"/>
    <cellStyle name="20% - 强调文字颜色 2 5 2 2" xfId="1525"/>
    <cellStyle name="20% - 强调文字颜色 2 5 2 2 2" xfId="1526"/>
    <cellStyle name="20% - 强调文字颜色 2 5 2 3" xfId="1527"/>
    <cellStyle name="20% - 强调文字颜色 2 5 2_2015财政决算公开" xfId="1528"/>
    <cellStyle name="20% - 强调文字颜色 6 6 3" xfId="1529"/>
    <cellStyle name="60% - 强调文字颜色 1 6 2 2" xfId="1530"/>
    <cellStyle name="20% - 强调文字颜色 2 5 3" xfId="1531"/>
    <cellStyle name="20% - 强调文字颜色 2 5 3 2" xfId="1532"/>
    <cellStyle name="20% - 强调文字颜色 2 5 4" xfId="1533"/>
    <cellStyle name="20% - 强调文字颜色 2 5_2015财政决算公开" xfId="1534"/>
    <cellStyle name="20% - 强调文字颜色 2 6 2 2" xfId="1535"/>
    <cellStyle name="20% - 强调文字颜色 2 6 3" xfId="1536"/>
    <cellStyle name="60% - 强调文字颜色 1 2 2 2" xfId="1537"/>
    <cellStyle name="20% - 强调文字颜色 2 6_2015财政决算公开" xfId="1538"/>
    <cellStyle name="20% - 强调文字颜色 3 2" xfId="1539"/>
    <cellStyle name="常规 3 2 5" xfId="1540"/>
    <cellStyle name="20% - 强调文字颜色 3 2 2" xfId="1541"/>
    <cellStyle name="40% - 强调文字颜色 4 2 7" xfId="1542"/>
    <cellStyle name="常规 3 2 5 2" xfId="1543"/>
    <cellStyle name="20% - 强调文字颜色 3 2 2 2" xfId="1544"/>
    <cellStyle name="百分比 4 2 4" xfId="1545"/>
    <cellStyle name="常规 2 2 6 4" xfId="1546"/>
    <cellStyle name="20% - 强调文字颜色 3 2 2 2 2" xfId="1547"/>
    <cellStyle name="20% - 强调文字颜色 3 2 2 2 2 2" xfId="1548"/>
    <cellStyle name="20% - 强调文字颜色 3 2 2 2 3" xfId="1549"/>
    <cellStyle name="60% - 强调文字颜色 6 2 3 3 2" xfId="1550"/>
    <cellStyle name="20% - 强调文字颜色 3 2 2 2_2015财政决算公开" xfId="1551"/>
    <cellStyle name="常规 51 2" xfId="1552"/>
    <cellStyle name="20% - 强调文字颜色 3 2 2 3" xfId="1553"/>
    <cellStyle name="20% - 强调文字颜色 3 2 2 3 2" xfId="1554"/>
    <cellStyle name="20% - 强调文字颜色 3 2 2 4" xfId="1555"/>
    <cellStyle name="常规 12 2 3 2 2" xfId="1556"/>
    <cellStyle name="20% - 强调文字颜色 3 2 2_2015财政决算公开" xfId="1557"/>
    <cellStyle name="20% - 强调文字颜色 3 2 3" xfId="1558"/>
    <cellStyle name="20% - 强调文字颜色 3 2 3 2" xfId="1559"/>
    <cellStyle name="常规 2 2 7 4" xfId="1560"/>
    <cellStyle name="汇总 5" xfId="1561"/>
    <cellStyle name="20% - 强调文字颜色 3 2 3 2 2" xfId="1562"/>
    <cellStyle name="常规 2 2 7 4 2" xfId="1563"/>
    <cellStyle name="汇总 5 2" xfId="1564"/>
    <cellStyle name="20% - 强调文字颜色 3 2 3 2 2 2" xfId="1565"/>
    <cellStyle name="汇总 5 2 2" xfId="1566"/>
    <cellStyle name="20% - 强调文字颜色 3 2 3 2 3" xfId="1567"/>
    <cellStyle name="汇总 5 3" xfId="1568"/>
    <cellStyle name="20% - 强调文字颜色 3 2 3 2_2015财政决算公开" xfId="1569"/>
    <cellStyle name="常规 4 3 2" xfId="1570"/>
    <cellStyle name="常规 5 4" xfId="1571"/>
    <cellStyle name="20% - 强调文字颜色 3 2 3 3" xfId="1572"/>
    <cellStyle name="常规 2 2 7 5" xfId="1573"/>
    <cellStyle name="汇总 6" xfId="1574"/>
    <cellStyle name="20% - 强调文字颜色 3 2 3 3 2" xfId="1575"/>
    <cellStyle name="常规 10 2 3" xfId="1576"/>
    <cellStyle name="汇总 6 2" xfId="1577"/>
    <cellStyle name="20% - 强调文字颜色 3 2 3 4" xfId="1578"/>
    <cellStyle name="20% - 强调文字颜色 6 2 2_2015财政决算公开" xfId="1579"/>
    <cellStyle name="汇总 7" xfId="1580"/>
    <cellStyle name="20% - 强调文字颜色 3 2 3 5" xfId="1581"/>
    <cellStyle name="汇总 2 2 2 2" xfId="1582"/>
    <cellStyle name="20% - 强调文字颜色 3 2 3_2015财政决算公开" xfId="1583"/>
    <cellStyle name="差 3 2" xfId="1584"/>
    <cellStyle name="解释性文本 6 2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强调文字颜色 2 2 4 2" xfId="1597"/>
    <cellStyle name="20% - 强调文字颜色 3 3" xfId="1598"/>
    <cellStyle name="常规 3 2 6" xfId="1599"/>
    <cellStyle name="强调文字颜色 2 2 4 2 2" xfId="1600"/>
    <cellStyle name="20% - 强调文字颜色 3 3 2" xfId="1601"/>
    <cellStyle name="常规 3 2 6 2" xfId="1602"/>
    <cellStyle name="20% - 强调文字颜色 3 3 2 2" xfId="1603"/>
    <cellStyle name="百分比 5 2 4" xfId="1604"/>
    <cellStyle name="常规 2 3 6 4" xfId="1605"/>
    <cellStyle name="20% - 强调文字颜色 3 3 2 2 2" xfId="1606"/>
    <cellStyle name="常规 2 3 6 4 2" xfId="1607"/>
    <cellStyle name="20% - 强调文字颜色 3 3 2 2 2 2" xfId="1608"/>
    <cellStyle name="20% - 强调文字颜色 3 3 2 2 3" xfId="1609"/>
    <cellStyle name="20% - 强调文字颜色 3 3 2 2_2015财政决算公开" xfId="1610"/>
    <cellStyle name="20% - 强调文字颜色 3 3 2 3" xfId="1611"/>
    <cellStyle name="常规 2 3 6 5" xfId="1612"/>
    <cellStyle name="20% - 强调文字颜色 3 3 2 3 2" xfId="1613"/>
    <cellStyle name="20% - 强调文字颜色 3 3 2 4" xfId="1614"/>
    <cellStyle name="20% - 强调文字颜色 3 3 2_2015财政决算公开" xfId="1615"/>
    <cellStyle name="常规 3 2 2" xfId="1616"/>
    <cellStyle name="20% - 强调文字颜色 3 3 3" xfId="1617"/>
    <cellStyle name="20% - 强调文字颜色 3 3 3 2" xfId="1618"/>
    <cellStyle name="20% - 强调文字颜色 3 3 3 2 2" xfId="1619"/>
    <cellStyle name="20% - 强调文字颜色 3 3 3_2015财政决算公开" xfId="1620"/>
    <cellStyle name="差 3 3 2 2" xfId="1621"/>
    <cellStyle name="20% - 强调文字颜色 3 3 4" xfId="1622"/>
    <cellStyle name="20% - 强调文字颜色 4 2 2 2" xfId="1623"/>
    <cellStyle name="20% - 强调文字颜色 3 3 4 2" xfId="1624"/>
    <cellStyle name="20% - 强调文字颜色 4 2 2 2 2" xfId="1625"/>
    <cellStyle name="20% - 强调文字颜色 3 3 5" xfId="1626"/>
    <cellStyle name="20% - 强调文字颜色 4 2 2 3" xfId="1627"/>
    <cellStyle name="20% - 强调文字颜色 3 3_2015财政决算公开" xfId="1628"/>
    <cellStyle name="20% - 强调文字颜色 3 4 2" xfId="1629"/>
    <cellStyle name="20% - 强调文字颜色 3 4 2 2" xfId="1630"/>
    <cellStyle name="百分比 6 2 4" xfId="1631"/>
    <cellStyle name="常规 2 4 6 4" xfId="1632"/>
    <cellStyle name="20% - 强调文字颜色 3 4 2 2 2" xfId="1633"/>
    <cellStyle name="常规 2 4 6 4 2" xfId="1634"/>
    <cellStyle name="20% - 强调文字颜色 3 4 2 3" xfId="1635"/>
    <cellStyle name="常规 2 4 6 5" xfId="1636"/>
    <cellStyle name="常规 2 5 2" xfId="1637"/>
    <cellStyle name="20% - 强调文字颜色 3 4 2_2015财政决算公开" xfId="1638"/>
    <cellStyle name="常规 48" xfId="1639"/>
    <cellStyle name="常规 53" xfId="1640"/>
    <cellStyle name="20% - 强调文字颜色 3 4 3" xfId="1641"/>
    <cellStyle name="20% - 强调文字颜色 3 4 3 2" xfId="1642"/>
    <cellStyle name="20% - 强调文字颜色 3 4 4" xfId="1643"/>
    <cellStyle name="20% - 强调文字颜色 4 2 3 2" xfId="1644"/>
    <cellStyle name="20% - 强调文字颜色 3 4_2015财政决算公开" xfId="1645"/>
    <cellStyle name="20% - 强调文字颜色 3 5" xfId="1646"/>
    <cellStyle name="常规 3 2 8" xfId="1647"/>
    <cellStyle name="20% - 强调文字颜色 3 5 2" xfId="1648"/>
    <cellStyle name="常规 3 2 8 2" xfId="1649"/>
    <cellStyle name="20% - 强调文字颜色 3 5 2 2" xfId="1650"/>
    <cellStyle name="百分比 7 2 4" xfId="1651"/>
    <cellStyle name="20% - 强调文字颜色 3 5 2 2 2" xfId="1652"/>
    <cellStyle name="警告文本 3 2 3" xfId="1653"/>
    <cellStyle name="20% - 强调文字颜色 3 5 2 3" xfId="1654"/>
    <cellStyle name="常规 3 5 2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3 5 4" xfId="1659"/>
    <cellStyle name="20% - 强调文字颜色 4 2 4 2" xfId="1660"/>
    <cellStyle name="20% - 强调文字颜色 3 6 2 2" xfId="1661"/>
    <cellStyle name="常规 7 3" xfId="1662"/>
    <cellStyle name="20% - 强调文字颜色 3 6 3" xfId="1663"/>
    <cellStyle name="60% - 强调文字颜色 1 3 2 2" xfId="1664"/>
    <cellStyle name="20% - 强调文字颜色 3 6_2015财政决算公开" xfId="1665"/>
    <cellStyle name="20% - 强调文字颜色 4 2" xfId="1666"/>
    <cellStyle name="标题 5 3 2 2" xfId="1667"/>
    <cellStyle name="常规 3 3 5" xfId="1668"/>
    <cellStyle name="好 3 2 2 3" xfId="1669"/>
    <cellStyle name="20% - 强调文字颜色 4 2 2" xfId="1670"/>
    <cellStyle name="标题 5 3 2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20% - 强调文字颜色 4 2 3 2 3" xfId="1679"/>
    <cellStyle name="常规 2 7 2" xfId="1680"/>
    <cellStyle name="20% - 强调文字颜色 4 2 3 3" xfId="1681"/>
    <cellStyle name="20% - 强调文字颜色 4 2 3 3 2" xfId="1682"/>
    <cellStyle name="20% - 强调文字颜色 4 2 3 4" xfId="1683"/>
    <cellStyle name="20% - 强调文字颜色 4 2 3 5" xfId="1684"/>
    <cellStyle name="汇总 3 2 2 2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20% - 强调文字颜色 4 2 4_2015财政决算公开" xfId="1691"/>
    <cellStyle name="标题 3 2 3 2" xfId="1692"/>
    <cellStyle name="好 6 2" xfId="1693"/>
    <cellStyle name="20% - 强调文字颜色 4 2 5" xfId="1694"/>
    <cellStyle name="20% - 强调文字颜色 4 2 5 2" xfId="1695"/>
    <cellStyle name="60% - 强调文字颜色 1 3 2 3" xfId="1696"/>
    <cellStyle name="20% - 强调文字颜色 4 2 6" xfId="1697"/>
    <cellStyle name="20% - 强调文字颜色 4 2 7" xfId="1698"/>
    <cellStyle name="常规 10 3 2" xfId="1699"/>
    <cellStyle name="20% - 强调文字颜色 4 2_2015财政决算公开" xfId="1700"/>
    <cellStyle name="常规 2 5 2 4" xfId="1701"/>
    <cellStyle name="40% - 强调文字颜色 4 5 3 2" xfId="1702"/>
    <cellStyle name="检查单元格 8" xfId="1703"/>
    <cellStyle name="强调文字颜色 2 2 5 2" xfId="1704"/>
    <cellStyle name="20% - 强调文字颜色 4 3" xfId="1705"/>
    <cellStyle name="标题 5 3 2 3" xfId="1706"/>
    <cellStyle name="20% - 强调文字颜色 4 3 2" xfId="1707"/>
    <cellStyle name="20% - 强调文字颜色 4 3 2 2" xfId="1708"/>
    <cellStyle name="20% - 强调文字颜色 4 3 4" xfId="1709"/>
    <cellStyle name="20% - 强调文字颜色 4 3 2 2 2" xfId="1710"/>
    <cellStyle name="20% - 强调文字颜色 4 3 4 2" xfId="1711"/>
    <cellStyle name="20% - 强调文字颜色 4 5 4" xfId="1712"/>
    <cellStyle name="20% - 强调文字颜色 4 3 2 2 2 2" xfId="1713"/>
    <cellStyle name="20% - 强调文字颜色 6 5 4" xfId="1714"/>
    <cellStyle name="20% - 强调文字颜色 4 3 2 2 3" xfId="1715"/>
    <cellStyle name="20% - 强调文字颜色 4 3 2 2_2015财政决算公开" xfId="1716"/>
    <cellStyle name="20% - 强调文字颜色 4 3 2 3" xfId="1717"/>
    <cellStyle name="20% - 强调文字颜色 4 3 5" xfId="1718"/>
    <cellStyle name="20% - 强调文字颜色 4 3 2 4" xfId="1719"/>
    <cellStyle name="20% - 强调文字颜色 4 3 3" xfId="1720"/>
    <cellStyle name="20% - 强调文字颜色 4 3 3 2" xfId="1721"/>
    <cellStyle name="20% - 强调文字颜色 4 4 4" xfId="1722"/>
    <cellStyle name="20% - 强调文字颜色 4 3 3 2 2" xfId="1723"/>
    <cellStyle name="20% - 强调文字颜色 5 5 4" xfId="1724"/>
    <cellStyle name="20% - 强调文字颜色 4 3 3 3" xfId="1725"/>
    <cellStyle name="20% - 强调文字颜色 4 3 3_2015财政决算公开" xfId="1726"/>
    <cellStyle name="40% - 强调文字颜色 5 3 2" xfId="1727"/>
    <cellStyle name="好 2 4 2" xfId="1728"/>
    <cellStyle name="20% - 强调文字颜色 4 3_2015财政决算公开" xfId="1729"/>
    <cellStyle name="常规 44 2" xfId="1730"/>
    <cellStyle name="货币 2" xfId="1731"/>
    <cellStyle name="20% - 强调文字颜色 4 4 2" xfId="1732"/>
    <cellStyle name="20% - 强调文字颜色 4 4 2 2" xfId="1733"/>
    <cellStyle name="20% - 强调文字颜色 5 3 4" xfId="1734"/>
    <cellStyle name="20% - 强调文字颜色 4 4 2 2 2" xfId="1735"/>
    <cellStyle name="20% - 强调文字颜色 5 3 4 2" xfId="1736"/>
    <cellStyle name="20% - 强调文字颜色 4 4 2 3" xfId="1737"/>
    <cellStyle name="20% - 强调文字颜色 5 3 5" xfId="1738"/>
    <cellStyle name="20% - 强调文字颜色 4 4 2_2015财政决算公开" xfId="1739"/>
    <cellStyle name="20% - 强调文字颜色 4 4 3" xfId="1740"/>
    <cellStyle name="20% - 强调文字颜色 4 4 3 2" xfId="1741"/>
    <cellStyle name="20% - 强调文字颜色 5 4 4" xfId="1742"/>
    <cellStyle name="20% - 强调文字颜色 4 4_2015财政决算公开" xfId="1743"/>
    <cellStyle name="20% - 强调文字颜色 4 5" xfId="1744"/>
    <cellStyle name="标题 5 2 2 2 2 2" xfId="1745"/>
    <cellStyle name="常规 2 3 5 2 2" xfId="1746"/>
    <cellStyle name="20% - 强调文字颜色 4 5 2" xfId="1747"/>
    <cellStyle name="20% - 强调文字颜色 4 5 2 2" xfId="1748"/>
    <cellStyle name="20% - 强调文字颜色 6 3 4" xfId="1749"/>
    <cellStyle name="20% - 强调文字颜色 4 5 2 2 2" xfId="1750"/>
    <cellStyle name="20% - 强调文字颜色 6 3 4 2" xfId="1751"/>
    <cellStyle name="20% - 强调文字颜色 4 5 2_2015财政决算公开" xfId="1752"/>
    <cellStyle name="20% - 强调文字颜色 4 5 3" xfId="1753"/>
    <cellStyle name="20% - 强调文字颜色 4 5 3 2" xfId="1754"/>
    <cellStyle name="20% - 强调文字颜色 6 4 4" xfId="1755"/>
    <cellStyle name="20% - 强调文字颜色 4 5_2015财政决算公开" xfId="1756"/>
    <cellStyle name="货币 3 4 3 2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20% - 强调文字颜色 5 2" xfId="1766"/>
    <cellStyle name="标题 5 3 3 2" xfId="1767"/>
    <cellStyle name="常规 3 4 5" xfId="1768"/>
    <cellStyle name="20% - 强调文字颜色 5 2 2" xfId="1769"/>
    <cellStyle name="40% - 强调文字颜色 6 2 7" xfId="1770"/>
    <cellStyle name="20% - 强调文字颜色 5 2 2 2" xfId="1771"/>
    <cellStyle name="40% - 强调文字颜色 2 7" xfId="1772"/>
    <cellStyle name="常规 4 2 6 4" xfId="1773"/>
    <cellStyle name="20% - 强调文字颜色 5 2 2 2 2" xfId="1774"/>
    <cellStyle name="40% - 强调文字颜色 1 2 3 5" xfId="1775"/>
    <cellStyle name="40% - 强调文字颜色 2 7 2" xfId="1776"/>
    <cellStyle name="常规 4 2 6 4 2" xfId="1777"/>
    <cellStyle name="20% - 强调文字颜色 5 2 2 2 3" xfId="1778"/>
    <cellStyle name="20% - 强调文字颜色 5 2 2 2_2015财政决算公开" xfId="1779"/>
    <cellStyle name="20% - 强调文字颜色 5 2 2 3" xfId="1780"/>
    <cellStyle name="40% - 强调文字颜色 2 8" xfId="1781"/>
    <cellStyle name="常规 4 2 6 5" xfId="1782"/>
    <cellStyle name="货币 5 2 2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20% - 强调文字颜色 5 2 3 2" xfId="1789"/>
    <cellStyle name="40% - 强调文字颜色 3 7" xfId="1790"/>
    <cellStyle name="20% - 强调文字颜色 5 2 3 3" xfId="1791"/>
    <cellStyle name="40% - 强调文字颜色 3 8" xfId="1792"/>
    <cellStyle name="货币 5 3 2" xfId="1793"/>
    <cellStyle name="20% - 强调文字颜色 5 2 3_2015财政决算公开" xfId="1794"/>
    <cellStyle name="20% - 强调文字颜色 5 2 4" xfId="1795"/>
    <cellStyle name="20% - 强调文字颜色 5 2 4 2" xfId="1796"/>
    <cellStyle name="40% - 强调文字颜色 4 7" xfId="1797"/>
    <cellStyle name="20% - 强调文字颜色 5 2 5" xfId="1798"/>
    <cellStyle name="20% - 强调文字颜色 5 2_2015财政决算公开" xfId="1799"/>
    <cellStyle name="20% - 强调文字颜色 5 3" xfId="1800"/>
    <cellStyle name="20% - 强调文字颜色 5 3 2" xfId="1801"/>
    <cellStyle name="货币 2 2 6 5" xfId="1802"/>
    <cellStyle name="20% - 强调文字颜色 5 3 2 2" xfId="1803"/>
    <cellStyle name="20% - 强调文字颜色 5 3 2 2 2" xfId="1804"/>
    <cellStyle name="20% - 强调文字颜色 5 3 2 2 2 2" xfId="1805"/>
    <cellStyle name="常规 3 7 3" xfId="1806"/>
    <cellStyle name="20% - 强调文字颜色 5 3 2 2 3" xfId="1807"/>
    <cellStyle name="20% - 强调文字颜色 5 3 2 2_2015财政决算公开" xfId="1808"/>
    <cellStyle name="60% - 强调文字颜色 1 9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20% - 强调文字颜色 5 3_2015财政决算公开" xfId="1818"/>
    <cellStyle name="Percent_laroux" xfId="1819"/>
    <cellStyle name="常规 3 4" xfId="1820"/>
    <cellStyle name="20% - 强调文字颜色 5 4" xfId="1821"/>
    <cellStyle name="20% - 强调文字颜色 5 4 2" xfId="1822"/>
    <cellStyle name="20% - 强调文字颜色 5 4 2 2" xfId="1823"/>
    <cellStyle name="20% - 强调文字颜色 5 4 2 2 2" xfId="1824"/>
    <cellStyle name="40% - 强调文字颜色 3 2 3 5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20% - 强调文字颜色 5 5" xfId="1830"/>
    <cellStyle name="常规 2 3 5 3 2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20% - 强调文字颜色 5 6 2" xfId="1840"/>
    <cellStyle name="60% - 强调文字颜色 6 3 2 2 2 2" xfId="1841"/>
    <cellStyle name="20% - 强调文字颜色 5 6 2 2" xfId="1842"/>
    <cellStyle name="表标题 5" xfId="1843"/>
    <cellStyle name="20% - 强调文字颜色 5 6_2015财政决算公开" xfId="1844"/>
    <cellStyle name="20% - 强调文字颜色 5 7" xfId="1845"/>
    <cellStyle name="60% - 强调文字颜色 6 3 2 2 3" xfId="1846"/>
    <cellStyle name="20% - 强调文字颜色 5 7 2" xfId="1847"/>
    <cellStyle name="20% - 强调文字颜色 6 2 2 2_2015财政决算公开" xfId="1848"/>
    <cellStyle name="20% - 强调文字颜色 5 8" xfId="1849"/>
    <cellStyle name="20% - 强调文字颜色 6 2" xfId="1850"/>
    <cellStyle name="常规 3 5 5" xfId="1851"/>
    <cellStyle name="20% - 强调文字颜色 6 2 2" xfId="1852"/>
    <cellStyle name="20% - 强调文字颜色 6 2 2 2 2" xfId="1853"/>
    <cellStyle name="20% - 强调文字颜色 6 2 2 2 2 2" xfId="1854"/>
    <cellStyle name="百分比 4 5" xfId="1855"/>
    <cellStyle name="常规 2 2 9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20% - 强调文字颜色 6 3 2" xfId="1869"/>
    <cellStyle name="常规 14 7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20% - 强调文字颜色 6 3 3_2015财政决算公开" xfId="1885"/>
    <cellStyle name="汇总 2 3 2 2" xfId="1886"/>
    <cellStyle name="货币 2 2 2 3 2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20% - 强调文字颜色 6 4 2 3" xfId="1892"/>
    <cellStyle name="60% - 着色 4 2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20% - 强调文字颜色 6 5 2_2015财政决算公开" xfId="1903"/>
    <cellStyle name="40% - 强调文字颜色 1 3 2 3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20% - 着色 1" xfId="1915"/>
    <cellStyle name="计算 3" xfId="1916"/>
    <cellStyle name="20% - 着色 1 2" xfId="1917"/>
    <cellStyle name="标题 2 2_2015财政决算公开" xfId="1918"/>
    <cellStyle name="计算 3 2" xfId="1919"/>
    <cellStyle name="20% - 着色 2" xfId="1920"/>
    <cellStyle name="计算 4" xfId="1921"/>
    <cellStyle name="20% - 着色 2 2" xfId="1922"/>
    <cellStyle name="计算 4 2" xfId="1923"/>
    <cellStyle name="20% - 着色 3" xfId="1924"/>
    <cellStyle name="60% - 强调文字颜色 3 2 3 2 2" xfId="1925"/>
    <cellStyle name="超级链接 4 2" xfId="1926"/>
    <cellStyle name="计算 5" xfId="1927"/>
    <cellStyle name="20% - 着色 3 2" xfId="1928"/>
    <cellStyle name="60% - 强调文字颜色 3 2 3 2 2 2" xfId="1929"/>
    <cellStyle name="计算 5 2" xfId="1930"/>
    <cellStyle name="20% - 着色 4 2" xfId="1931"/>
    <cellStyle name="Currency1" xfId="1932"/>
    <cellStyle name="计算 6 2" xfId="1933"/>
    <cellStyle name="20% - 着色 5 2" xfId="1934"/>
    <cellStyle name="计算 7 2" xfId="1935"/>
    <cellStyle name="20% - 着色 6" xfId="1936"/>
    <cellStyle name="计算 8" xfId="1937"/>
    <cellStyle name="20% - 着色 6 2" xfId="1938"/>
    <cellStyle name="40% - 强调文字颜色 1 2" xfId="1939"/>
    <cellStyle name="40% - 强调文字颜色 1 2 2" xfId="1940"/>
    <cellStyle name="60% - 强调文字颜色 2 2 7" xfId="1941"/>
    <cellStyle name="货币 3 6 3" xfId="1942"/>
    <cellStyle name="40% - 强调文字颜色 1 2 2 2" xfId="1943"/>
    <cellStyle name="货币 3 6 3 2" xfId="1944"/>
    <cellStyle name="40% - 强调文字颜色 1 2 2 2 2" xfId="1945"/>
    <cellStyle name="汇总 2 4" xfId="1946"/>
    <cellStyle name="40% - 强调文字颜色 1 2 2 2 2 2" xfId="1947"/>
    <cellStyle name="汇总 2 4 2" xfId="1948"/>
    <cellStyle name="货币 2 2 3 3" xfId="1949"/>
    <cellStyle name="链接单元格 2 2 3" xfId="1950"/>
    <cellStyle name="40% - 强调文字颜色 1 2 2 2 3" xfId="1951"/>
    <cellStyle name="汇总 2 5" xfId="1952"/>
    <cellStyle name="40% - 强调文字颜色 1 2 2 2_2015财政决算公开" xfId="1953"/>
    <cellStyle name="标题 4 2 3 4" xfId="1954"/>
    <cellStyle name="40% - 强调文字颜色 1 2 2 3" xfId="1955"/>
    <cellStyle name="40% - 强调文字颜色 1 2 2 3 2" xfId="1956"/>
    <cellStyle name="汇总 3 4" xfId="1957"/>
    <cellStyle name="40% - 强调文字颜色 1 2 2 4" xfId="1958"/>
    <cellStyle name="40% - 强调文字颜色 1 2 2_2015财政决算公开" xfId="1959"/>
    <cellStyle name="40% - 强调文字颜色 1 2 3" xfId="1960"/>
    <cellStyle name="货币 3 6 4" xfId="1961"/>
    <cellStyle name="40% - 强调文字颜色 1 2 3 2" xfId="1962"/>
    <cellStyle name="货币 3 6 4 2" xfId="1963"/>
    <cellStyle name="40% - 强调文字颜色 1 2 3 2 2" xfId="1964"/>
    <cellStyle name="40% - 强调文字颜色 1 2 3 2 2 2" xfId="1965"/>
    <cellStyle name="货币 3 2 3 3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40% - 强调文字颜色 1 2 4" xfId="1972"/>
    <cellStyle name="货币 3 6 5" xfId="1973"/>
    <cellStyle name="40% - 强调文字颜色 1 2 4 2" xfId="1974"/>
    <cellStyle name="40% - 强调文字颜色 1 2 4 2 2" xfId="1975"/>
    <cellStyle name="40% - 强调文字颜色 1 2 4 3" xfId="1976"/>
    <cellStyle name="40% - 强调文字颜色 1 2 4 4" xfId="1977"/>
    <cellStyle name="标题 1 2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40% - 强调文字颜色 1 3" xfId="1985"/>
    <cellStyle name="常规 9 2" xfId="1986"/>
    <cellStyle name="40% - 强调文字颜色 1 3 2" xfId="1987"/>
    <cellStyle name="常规 9 2 2" xfId="1988"/>
    <cellStyle name="40% - 强调文字颜色 1 3 2 2" xfId="1989"/>
    <cellStyle name="常规 9 2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40% - 强调文字颜色 1 3 3" xfId="1998"/>
    <cellStyle name="常规 9 2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常规 10 2_2015财政决算公开" xfId="2005"/>
    <cellStyle name="40% - 强调文字颜色 1 3 4 2" xfId="2006"/>
    <cellStyle name="计算 9" xfId="2007"/>
    <cellStyle name="40% - 强调文字颜色 1 3 5" xfId="2008"/>
    <cellStyle name="40% - 强调文字颜色 1 3_2015财政决算公开" xfId="2009"/>
    <cellStyle name="常规 2 4 2 5" xfId="2010"/>
    <cellStyle name="40% - 强调文字颜色 1 4" xfId="2011"/>
    <cellStyle name="60% - 强调文字颜色 1 3 2 3 2" xfId="2012"/>
    <cellStyle name="常规 9 3" xfId="2013"/>
    <cellStyle name="40% - 强调文字颜色 1 4 2" xfId="2014"/>
    <cellStyle name="常规 9 3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1 5" xfId="2022"/>
    <cellStyle name="常规 4 2 5 2" xfId="2023"/>
    <cellStyle name="40% - 强调文字颜色 6 2 4_2015财政决算公开" xfId="2024"/>
    <cellStyle name="常规 9 4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40% - 强调文字颜色 1 5 2_2015财政决算公开" xfId="2031"/>
    <cellStyle name="常规 3 4 2" xfId="2032"/>
    <cellStyle name="40% - 强调文字颜色 1 5 3 2" xfId="2033"/>
    <cellStyle name="40% - 强调文字颜色 1 5 4" xfId="2034"/>
    <cellStyle name="40% - 强调文字颜色 1 5_2015财政决算公开" xfId="2035"/>
    <cellStyle name="差 2 3" xfId="2036"/>
    <cellStyle name="解释性文本 5 3" xfId="2037"/>
    <cellStyle name="40% - 强调文字颜色 1 6" xfId="2038"/>
    <cellStyle name="常规 4 2 5 3" xfId="2039"/>
    <cellStyle name="常规 9 5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40% - 强调文字颜色 2 2 2" xfId="2050"/>
    <cellStyle name="60% - 强调文字颜色 2 2 3 5" xfId="2051"/>
    <cellStyle name="60% - 强调文字颜色 3 2 7" xfId="2052"/>
    <cellStyle name="货币 4 6 3" xfId="2053"/>
    <cellStyle name="40% - 强调文字颜色 2 2 2 2" xfId="2054"/>
    <cellStyle name="常规 18_2015财政决算公开" xfId="2055"/>
    <cellStyle name="常规 2 2 3 4 4" xfId="2056"/>
    <cellStyle name="货币 4 6 3 2" xfId="2057"/>
    <cellStyle name="40% - 强调文字颜色 2 2 2 2 2" xfId="2058"/>
    <cellStyle name="常规 2 2 3 4 4 2" xfId="2059"/>
    <cellStyle name="常规 2 4 3" xfId="2060"/>
    <cellStyle name="40% - 强调文字颜色 2 2 2 2 2 2" xfId="2061"/>
    <cellStyle name="常规 2 4 3 2" xfId="2062"/>
    <cellStyle name="40% - 强调文字颜色 2 2 2 2 3" xfId="2063"/>
    <cellStyle name="常规 2 4 4" xfId="2064"/>
    <cellStyle name="40% - 强调文字颜色 2 2 2 2_2015财政决算公开" xfId="2065"/>
    <cellStyle name="40% - 强调文字颜色 2 2 2 3" xfId="2066"/>
    <cellStyle name="标题 1 4 2 2" xfId="2067"/>
    <cellStyle name="常规 2 2 3 4 5" xfId="2068"/>
    <cellStyle name="40% - 强调文字颜色 2 2 2 3 2" xfId="2069"/>
    <cellStyle name="常规 2 5 3" xfId="2070"/>
    <cellStyle name="40% - 强调文字颜色 2 2 2 4" xfId="2071"/>
    <cellStyle name="计算 4 3 2" xfId="2072"/>
    <cellStyle name="40% - 强调文字颜色 2 2 3" xfId="2073"/>
    <cellStyle name="货币 4 6 4" xfId="2074"/>
    <cellStyle name="40% - 强调文字颜色 2 2 3 2" xfId="2075"/>
    <cellStyle name="货币 4 6 4 2" xfId="2076"/>
    <cellStyle name="40% - 强调文字颜色 2 2 3 3" xfId="2077"/>
    <cellStyle name="40% - 强调文字颜色 2 2 3_2015财政决算公开" xfId="2078"/>
    <cellStyle name="标题 5 2 4 2" xfId="2079"/>
    <cellStyle name="常规 2 5 5" xfId="2080"/>
    <cellStyle name="40% - 强调文字颜色 2 2 4" xfId="2081"/>
    <cellStyle name="货币 4 6 5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40% - 强调文字颜色 2 3 2 2 2 2" xfId="2089"/>
    <cellStyle name="40% - 强调文字颜色 6 7" xfId="2090"/>
    <cellStyle name="60% - 强调文字颜色 2 3 3 3" xfId="2091"/>
    <cellStyle name="60% - 强调文字颜色 4 2 5" xfId="2092"/>
    <cellStyle name="40% - 强调文字颜色 2 3 2 2_2015财政决算公开" xfId="2093"/>
    <cellStyle name="百分比 4 3 3" xfId="2094"/>
    <cellStyle name="常规 2 2 7 3" xfId="2095"/>
    <cellStyle name="汇总 4" xfId="2096"/>
    <cellStyle name="标题 1 5 2 2" xfId="2097"/>
    <cellStyle name="40% - 强调文字颜色 2 3 2 3" xfId="2098"/>
    <cellStyle name="解释性文本 2" xfId="2099"/>
    <cellStyle name="40% - 强调文字颜色 2 3 2 3 2" xfId="2100"/>
    <cellStyle name="解释性文本 2 2" xfId="2101"/>
    <cellStyle name="计算 5 3 2" xfId="2102"/>
    <cellStyle name="40% - 强调文字颜色 2 3 2 4" xfId="2103"/>
    <cellStyle name="解释性文本 3" xfId="2104"/>
    <cellStyle name="40% - 强调文字颜色 2 3 2_2015财政决算公开" xfId="2105"/>
    <cellStyle name="检查单元格 3 4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 4 2" xfId="2114"/>
    <cellStyle name="40% - 强调文字颜色 2 3_2015财政决算公开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2 4 2 2 2" xfId="2120"/>
    <cellStyle name="40% - 强调文字颜色 3 3 2 2_2015财政决算公开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40% - 强调文字颜色 2 5 2 3" xfId="2133"/>
    <cellStyle name="常规 2 4 10" xfId="2134"/>
    <cellStyle name="40% - 强调文字颜色 2 5 3" xfId="2135"/>
    <cellStyle name="40% - 强调文字颜色 2 5 3 2" xfId="2136"/>
    <cellStyle name="40% - 强调文字颜色 2 5 4" xfId="2137"/>
    <cellStyle name="40% - 强调文字颜色 2 5_2015财政决算公开" xfId="2138"/>
    <cellStyle name="货币 4" xfId="2139"/>
    <cellStyle name="40% - 强调文字颜色 2 6" xfId="2140"/>
    <cellStyle name="常规 4 2 6 3" xfId="2141"/>
    <cellStyle name="40% - 强调文字颜色 2 6 2" xfId="2142"/>
    <cellStyle name="常规 4 2 6 3 2" xfId="2143"/>
    <cellStyle name="千分位_97-917" xfId="2144"/>
    <cellStyle name="40% - 强调文字颜色 2 6 2 2" xfId="2145"/>
    <cellStyle name="40% - 强调文字颜色 2 6 3" xfId="2146"/>
    <cellStyle name="40% - 强调文字颜色 2 6_2015财政决算公开" xfId="2147"/>
    <cellStyle name="40% - 强调文字颜色 3 2" xfId="2148"/>
    <cellStyle name="40% - 强调文字颜色 3 3 3 2 2" xfId="2149"/>
    <cellStyle name="常规 26 2 2" xfId="2150"/>
    <cellStyle name="40% - 强调文字颜色 3 2 2" xfId="2151"/>
    <cellStyle name="40% - 强调文字颜色 6 9" xfId="2152"/>
    <cellStyle name="60% - 强调文字颜色 4 2 7" xfId="2153"/>
    <cellStyle name="40% - 强调文字颜色 3 2 2 2" xfId="2154"/>
    <cellStyle name="40% - 强调文字颜色 3 2 2 2 2" xfId="2155"/>
    <cellStyle name="40% - 强调文字颜色 3 4 4" xfId="2156"/>
    <cellStyle name="常规 77" xfId="2157"/>
    <cellStyle name="40% - 强调文字颜色 3 2 2 2 2 2" xfId="2158"/>
    <cellStyle name="40% - 强调文字颜色 3 2 2 2 3" xfId="2159"/>
    <cellStyle name="常规 78" xfId="2160"/>
    <cellStyle name="40% - 强调文字颜色 3 2 2 2_2015财政决算公开" xfId="2161"/>
    <cellStyle name="常规 29 3" xfId="2162"/>
    <cellStyle name="40% - 强调文字颜色 3 2 2 3" xfId="2163"/>
    <cellStyle name="标题 2 4 2 2" xfId="2164"/>
    <cellStyle name="40% - 强调文字颜色 3 2 2 3 2" xfId="2165"/>
    <cellStyle name="40% - 强调文字颜色 3 5 4" xfId="2166"/>
    <cellStyle name="40% - 强调文字颜色 3 2 2 4" xfId="2167"/>
    <cellStyle name="40% - 强调文字颜色 3 2 2_2015财政决算公开" xfId="2168"/>
    <cellStyle name="货币 2 3 2 3 2" xfId="2169"/>
    <cellStyle name="40% - 强调文字颜色 3 2 3" xfId="2170"/>
    <cellStyle name="40% - 强调文字颜色 3 2 3 2" xfId="2171"/>
    <cellStyle name="货币 2 2 10" xfId="2172"/>
    <cellStyle name="40% - 强调文字颜色 3 2 3 2 2" xfId="2173"/>
    <cellStyle name="40% - 强调文字颜色 4 4 4" xfId="2174"/>
    <cellStyle name="40% - 强调文字颜色 3 2 3 2 2 2" xfId="2175"/>
    <cellStyle name="常规 2 4 3 4" xfId="2176"/>
    <cellStyle name="40% - 强调文字颜色 3 2 3 2 3" xfId="2177"/>
    <cellStyle name="40% - 强调文字颜色 3 2 3 2_2015财政决算公开" xfId="2178"/>
    <cellStyle name="40% - 强调文字颜色 3 2 3 3" xfId="2179"/>
    <cellStyle name="百分比 6 2 2 2 2" xfId="2180"/>
    <cellStyle name="40% - 强调文字颜色 3 2 3 3 2" xfId="2181"/>
    <cellStyle name="40% - 强调文字颜色 4 5 4" xfId="2182"/>
    <cellStyle name="常规 2 2 2_2015财政决算公开" xfId="2183"/>
    <cellStyle name="40% - 强调文字颜色 3 2 3 4" xfId="2184"/>
    <cellStyle name="40% - 强调文字颜色 3 2 3_2015财政决算公开" xfId="2185"/>
    <cellStyle name="40% - 强调文字颜色 3 2 4" xfId="2186"/>
    <cellStyle name="40% - 强调文字颜色 3 2 4 2" xfId="2187"/>
    <cellStyle name="40% - 强调文字颜色 3 2 4 2 2" xfId="2188"/>
    <cellStyle name="40% - 强调文字颜色 5 4 4" xfId="2189"/>
    <cellStyle name="40% - 强调文字颜色 3 2 4 3" xfId="2190"/>
    <cellStyle name="40% - 强调文字颜色 3 2 4 4" xfId="2191"/>
    <cellStyle name="常规 2 2 2 2 2 2" xfId="2192"/>
    <cellStyle name="40% - 强调文字颜色 3 2 4_2015财政决算公开" xfId="2193"/>
    <cellStyle name="货币 3 2 4 3 2" xfId="2194"/>
    <cellStyle name="40% - 强调文字颜色 3 2 5" xfId="2195"/>
    <cellStyle name="40% - 强调文字颜色 3 2 5 2" xfId="2196"/>
    <cellStyle name="货币 2 2 7" xfId="2197"/>
    <cellStyle name="40% - 强调文字颜色 3 2 6" xfId="2198"/>
    <cellStyle name="40% - 强调文字颜色 3 2_2015财政决算公开" xfId="2199"/>
    <cellStyle name="40% - 强调文字颜色 3 3" xfId="2200"/>
    <cellStyle name="40% - 强调文字颜色 3 3 2" xfId="2201"/>
    <cellStyle name="常规 25" xfId="2202"/>
    <cellStyle name="常规 30" xfId="2203"/>
    <cellStyle name="40% - 强调文字颜色 3 3 2 2" xfId="2204"/>
    <cellStyle name="常规 25 2" xfId="2205"/>
    <cellStyle name="常规 30 2" xfId="2206"/>
    <cellStyle name="40% - 强调文字颜色 3 3 2 2 2" xfId="2207"/>
    <cellStyle name="常规 25 2 2" xfId="2208"/>
    <cellStyle name="40% - 强调文字颜色 3 3 2 2 2 2" xfId="2209"/>
    <cellStyle name="40% - 强调文字颜色 5 5 2_2015财政决算公开" xfId="2210"/>
    <cellStyle name="40% - 强调文字颜色 3 3 2 2 3" xfId="2211"/>
    <cellStyle name="40% - 强调文字颜色 3 3 2 3" xfId="2212"/>
    <cellStyle name="标题 2 5 2 2" xfId="2213"/>
    <cellStyle name="常规 25 3" xfId="2214"/>
    <cellStyle name="常规 30 3" xfId="2215"/>
    <cellStyle name="40% - 强调文字颜色 3 3 2 3 2" xfId="2216"/>
    <cellStyle name="40% - 强调文字颜色 3 3 2 4" xfId="2217"/>
    <cellStyle name="40% - 强调文字颜色 3 3 3" xfId="2218"/>
    <cellStyle name="常规 26" xfId="2219"/>
    <cellStyle name="常规 31" xfId="2220"/>
    <cellStyle name="40% - 强调文字颜色 3 3 3_2015财政决算公开" xfId="2221"/>
    <cellStyle name="解释性文本 3 4" xfId="2222"/>
    <cellStyle name="40% - 强调文字颜色 3 3 4" xfId="2223"/>
    <cellStyle name="常规 27" xfId="2224"/>
    <cellStyle name="常规 32" xfId="2225"/>
    <cellStyle name="40% - 强调文字颜色 3 3 4 2" xfId="2226"/>
    <cellStyle name="常规 27 2" xfId="2227"/>
    <cellStyle name="常规 32 2" xfId="2228"/>
    <cellStyle name="40% - 强调文字颜色 3 3 5" xfId="2229"/>
    <cellStyle name="常规 28" xfId="2230"/>
    <cellStyle name="常规 33" xfId="2231"/>
    <cellStyle name="40% - 强调文字颜色 3 3_2015财政决算公开" xfId="2232"/>
    <cellStyle name="40% - 强调文字颜色 3 4" xfId="2233"/>
    <cellStyle name="40% - 强调文字颜色 3 4 2" xfId="2234"/>
    <cellStyle name="常规 75" xfId="2235"/>
    <cellStyle name="40% - 强调文字颜色 3 4 2_2015财政决算公开" xfId="2236"/>
    <cellStyle name="40% - 强调文字颜色 3 4 3" xfId="2237"/>
    <cellStyle name="常规 76" xfId="2238"/>
    <cellStyle name="40% - 强调文字颜色 3 4 3 2" xfId="2239"/>
    <cellStyle name="40% - 强调文字颜色 3 4_2015财政决算公开" xfId="2240"/>
    <cellStyle name="40% - 强调文字颜色 3 5" xfId="2241"/>
    <cellStyle name="常规 4 2 7 2" xfId="2242"/>
    <cellStyle name="40% - 强调文字颜色 3 5 2" xfId="2243"/>
    <cellStyle name="40% - 强调文字颜色 3 5 2 2" xfId="2244"/>
    <cellStyle name="40% - 强调文字颜色 3 5 2 2 2" xfId="2245"/>
    <cellStyle name="40% - 强调文字颜色 3 5 2 3" xfId="2246"/>
    <cellStyle name="检查单元格 5 2" xfId="2247"/>
    <cellStyle name="40% - 强调文字颜色 3 5 2_2015财政决算公开" xfId="2248"/>
    <cellStyle name="40% - 强调文字颜色 3 5 3" xfId="2249"/>
    <cellStyle name="40% - 强调文字颜色 3 5 3 2" xfId="2250"/>
    <cellStyle name="常规 8_报 预算   行政政法处(1)" xfId="2251"/>
    <cellStyle name="40% - 强调文字颜色 3 5_2015财政决算公开" xfId="2252"/>
    <cellStyle name="Comma [0]" xfId="2253"/>
    <cellStyle name="常规 3 6" xfId="2254"/>
    <cellStyle name="40% - 强调文字颜色 3 6" xfId="2255"/>
    <cellStyle name="40% - 强调文字颜色 3 6 2" xfId="2256"/>
    <cellStyle name="40% - 强调文字颜色 3 6 2 2" xfId="2257"/>
    <cellStyle name="40% - 强调文字颜色 3 9" xfId="2258"/>
    <cellStyle name="40% - 强调文字颜色 4 2" xfId="2259"/>
    <cellStyle name="40% - 强调文字颜色 4 2 2" xfId="2260"/>
    <cellStyle name="60% - 强调文字颜色 5 2 7" xfId="2261"/>
    <cellStyle name="40% - 强调文字颜色 4 2 2 2" xfId="2262"/>
    <cellStyle name="40% - 强调文字颜色 4 2 2 2 2" xfId="2263"/>
    <cellStyle name="40% - 强调文字颜色 5 5_2015财政决算公开" xfId="2264"/>
    <cellStyle name="好_出版署2010年度中央部门决算草案" xfId="2265"/>
    <cellStyle name="40% - 强调文字颜色 4 2 2 2 2 2" xfId="2266"/>
    <cellStyle name="常规 10" xfId="2267"/>
    <cellStyle name="40% - 强调文字颜色 4 2 2 2 3" xfId="2268"/>
    <cellStyle name="后继超级链接" xfId="2269"/>
    <cellStyle name="40% - 强调文字颜色 4 2 2 3" xfId="2270"/>
    <cellStyle name="标题 3 4 2 2" xfId="2271"/>
    <cellStyle name="40% - 强调文字颜色 4 2 2 3 2" xfId="2272"/>
    <cellStyle name="40% - 强调文字颜色 4 2 2 4" xfId="2273"/>
    <cellStyle name="40% - 强调文字颜色 4 2 2_2015财政决算公开" xfId="2274"/>
    <cellStyle name="40% - 强调文字颜色 4 2 3" xfId="2275"/>
    <cellStyle name="40% - 强调文字颜色 4 2 3 2 2" xfId="2276"/>
    <cellStyle name="常规 2 2 2 4 2" xfId="2277"/>
    <cellStyle name="40% - 强调文字颜色 4 2 3 2 2 2" xfId="2278"/>
    <cellStyle name="常规 2 2 2 4 2 2" xfId="2279"/>
    <cellStyle name="40% - 强调文字颜色 4 2 3 2 3" xfId="2280"/>
    <cellStyle name="40% - 强调文字颜色 6 6_2015财政决算公开" xfId="2281"/>
    <cellStyle name="常规 2 2 2 4 3" xfId="2282"/>
    <cellStyle name="40% - 强调文字颜色 4 2 3 2_2015财政决算公开" xfId="2283"/>
    <cellStyle name="强调文字颜色 1 3 3" xfId="2284"/>
    <cellStyle name="常规 2 2 2 4_2015财政决算公开" xfId="2285"/>
    <cellStyle name="40% - 强调文字颜色 4 2 3 3 2" xfId="2286"/>
    <cellStyle name="常规 2 2 2 5 2" xfId="2287"/>
    <cellStyle name="40% - 强调文字颜色 4 2 3_2015财政决算公开" xfId="2288"/>
    <cellStyle name="40% - 强调文字颜色 4 2 4" xfId="2289"/>
    <cellStyle name="40% - 强调文字颜色 4 2 4 2" xfId="2290"/>
    <cellStyle name="常规 2 2 3 4" xfId="2291"/>
    <cellStyle name="40% - 强调文字颜色 4 2 4 2 2" xfId="2292"/>
    <cellStyle name="常规 2 2 3 4 2" xfId="2293"/>
    <cellStyle name="40% - 强调文字颜色 4 2 4 3" xfId="2294"/>
    <cellStyle name="常规 2 2 3 5" xfId="2295"/>
    <cellStyle name="40% - 强调文字颜色 4 2 4 4" xfId="2296"/>
    <cellStyle name="常规 2 2 3 2 2 2" xfId="2297"/>
    <cellStyle name="常规 2 2 3 6" xfId="2298"/>
    <cellStyle name="40% - 强调文字颜色 4 2 5" xfId="2299"/>
    <cellStyle name="40% - 强调文字颜色 4 2 5 2" xfId="2300"/>
    <cellStyle name="常规 2 2 4 4" xfId="2301"/>
    <cellStyle name="40% - 强调文字颜色 4 2 6" xfId="2302"/>
    <cellStyle name="60% - 强调文字颜色 1 2 2 3 2" xfId="2303"/>
    <cellStyle name="40% - 强调文字颜色 4 2_2015财政决算公开" xfId="2304"/>
    <cellStyle name="40% - 强调文字颜色 4 3" xfId="2305"/>
    <cellStyle name="40% - 强调文字颜色 4 3 2" xfId="2306"/>
    <cellStyle name="40% - 强调文字颜色 4 3 2 2" xfId="2307"/>
    <cellStyle name="40% - 强调文字颜色 4 3 2 2 2" xfId="2308"/>
    <cellStyle name="40% - 强调文字颜色 4 3 2 2 2 2" xfId="2309"/>
    <cellStyle name="40% - 强调文字颜色 4 3 2 2 3" xfId="2310"/>
    <cellStyle name="40% - 强调文字颜色 4 3 2 2_2015财政决算公开" xfId="2311"/>
    <cellStyle name="40% - 强调文字颜色 4 3 2 3" xfId="2312"/>
    <cellStyle name="标题 3 5 2 2" xfId="2313"/>
    <cellStyle name="常规_04-分类改革-预算表 2" xfId="2314"/>
    <cellStyle name="40% - 强调文字颜色 4 3 2 3 2" xfId="2315"/>
    <cellStyle name="货币 2 3" xfId="2316"/>
    <cellStyle name="40% - 强调文字颜色 4 3 2 4" xfId="2317"/>
    <cellStyle name="40% - 强调文字颜色 4 3 2_2015财政决算公开" xfId="2318"/>
    <cellStyle name="40% - 强调文字颜色 4 3 3" xfId="2319"/>
    <cellStyle name="40% - 强调文字颜色 4 3 3 2" xfId="2320"/>
    <cellStyle name="常规 2 3 2 4" xfId="2321"/>
    <cellStyle name="40% - 强调文字颜色 4 3 3 2 2" xfId="2322"/>
    <cellStyle name="常规 2 3 2 4 2" xfId="2323"/>
    <cellStyle name="40% - 强调文字颜色 4 3 3 3" xfId="2324"/>
    <cellStyle name="常规 2 3 2 5" xfId="2325"/>
    <cellStyle name="40% - 强调文字颜色 4 3 3_2015财政决算公开" xfId="2326"/>
    <cellStyle name="货币 4 2 2 3" xfId="2327"/>
    <cellStyle name="40% - 强调文字颜色 4 3 4" xfId="2328"/>
    <cellStyle name="40% - 强调文字颜色 4 3 4 2" xfId="2329"/>
    <cellStyle name="常规 2 3 3 4" xfId="2330"/>
    <cellStyle name="40% - 强调文字颜色 4 3 5" xfId="2331"/>
    <cellStyle name="40% - 强调文字颜色 4 3_2015财政决算公开" xfId="2332"/>
    <cellStyle name="60% - 强调文字颜色 2 5 2 2" xfId="2333"/>
    <cellStyle name="40% - 强调文字颜色 4 4" xfId="2334"/>
    <cellStyle name="40% - 强调文字颜色 4 4 2" xfId="2335"/>
    <cellStyle name="40% - 强调文字颜色 4 4 2 2" xfId="2336"/>
    <cellStyle name="40% - 强调文字颜色 4 4 2 3" xfId="2337"/>
    <cellStyle name="40% - 强调文字颜色 4 4 2_2015财政决算公开" xfId="2338"/>
    <cellStyle name="40% - 强调文字颜色 4 4 3" xfId="2339"/>
    <cellStyle name="40% - 强调文字颜色 4 4 3 2" xfId="2340"/>
    <cellStyle name="常规 2 4 2 4" xfId="2341"/>
    <cellStyle name="40% - 强调文字颜色 4 4_2015财政决算公开" xfId="2342"/>
    <cellStyle name="HEADING1" xfId="2343"/>
    <cellStyle name="40% - 强调文字颜色 4 5" xfId="2344"/>
    <cellStyle name="常规 4 2 8 2" xfId="2345"/>
    <cellStyle name="40% - 强调文字颜色 4 5 2" xfId="2346"/>
    <cellStyle name="40% - 强调文字颜色 4 5 2 2" xfId="2347"/>
    <cellStyle name="40% - 强调文字颜色 4 5 2 2 2" xfId="2348"/>
    <cellStyle name="货币 4 2 8" xfId="2349"/>
    <cellStyle name="40% - 强调文字颜色 4 5 2 3" xfId="2350"/>
    <cellStyle name="常规 12 2 2_2015财政决算公开" xfId="2351"/>
    <cellStyle name="40% - 强调文字颜色 4 5_2015财政决算公开" xfId="2352"/>
    <cellStyle name="常规 2 4 2 3 3" xfId="2353"/>
    <cellStyle name="40% - 强调文字颜色 4 6" xfId="2354"/>
    <cellStyle name="40% - 强调文字颜色 4 6 2" xfId="2355"/>
    <cellStyle name="40% - 强调文字颜色 4 6 2 2" xfId="2356"/>
    <cellStyle name="常规 2 3" xfId="2357"/>
    <cellStyle name="40% - 强调文字颜色 4 6_2015财政决算公开" xfId="2358"/>
    <cellStyle name="40% - 强调文字颜色 4 7 2" xfId="2359"/>
    <cellStyle name="40% - 强调文字颜色 4 8" xfId="2360"/>
    <cellStyle name="40% - 强调文字颜色 4 9" xfId="2361"/>
    <cellStyle name="40% - 强调文字颜色 5 2" xfId="2362"/>
    <cellStyle name="好 2 3" xfId="2363"/>
    <cellStyle name="40% - 强调文字颜色 5 2 2" xfId="2364"/>
    <cellStyle name="60% - 强调文字颜色 6 2 7" xfId="2365"/>
    <cellStyle name="好 2 3 2" xfId="2366"/>
    <cellStyle name="40% - 强调文字颜色 5 2 2 2" xfId="2367"/>
    <cellStyle name="好 2 3 2 2" xfId="2368"/>
    <cellStyle name="40% - 强调文字颜色 5 2 2 2_2015财政决算公开" xfId="2369"/>
    <cellStyle name="货币 2 3 3" xfId="2370"/>
    <cellStyle name="链接单元格 3 2" xfId="2371"/>
    <cellStyle name="40% - 强调文字颜色 5 2 2 4" xfId="2372"/>
    <cellStyle name="40% - 强调文字颜色 5 2 2_2015财政决算公开" xfId="2373"/>
    <cellStyle name="百分比 2 2 4 2" xfId="2374"/>
    <cellStyle name="常规 2 2 2 2 2 4" xfId="2375"/>
    <cellStyle name="40% - 强调文字颜色 5 2 3" xfId="2376"/>
    <cellStyle name="好 2 3 3" xfId="2377"/>
    <cellStyle name="40% - 强调文字颜色 5 2 3 2" xfId="2378"/>
    <cellStyle name="常规 3 2 2 4" xfId="2379"/>
    <cellStyle name="40% - 强调文字颜色 5 2 3 2 2" xfId="2380"/>
    <cellStyle name="常规 3 2 2 4 2" xfId="2381"/>
    <cellStyle name="好 4" xfId="2382"/>
    <cellStyle name="40% - 强调文字颜色 5 2 4" xfId="2383"/>
    <cellStyle name="40% - 强调文字颜色 5 2 4 2" xfId="2384"/>
    <cellStyle name="常规 3 2 3 4" xfId="2385"/>
    <cellStyle name="40% - 强调文字颜色 5 2 5" xfId="2386"/>
    <cellStyle name="40% - 强调文字颜色 5 2_2015财政决算公开" xfId="2387"/>
    <cellStyle name="常规 3 5 2 2" xfId="2388"/>
    <cellStyle name="货币 2 3 2 5" xfId="2389"/>
    <cellStyle name="40% - 强调文字颜色 5 3 2 2" xfId="2390"/>
    <cellStyle name="40% - 强调文字颜色 5 3 2 2_2015财政决算公开" xfId="2391"/>
    <cellStyle name="40% - 强调文字颜色 5 3 2 4" xfId="2392"/>
    <cellStyle name="40% - 强调文字颜色 5 3 3" xfId="2393"/>
    <cellStyle name="40% - 强调文字颜色 5 3 3 2" xfId="2394"/>
    <cellStyle name="40% - 强调文字颜色 5 3 3 2 2" xfId="2395"/>
    <cellStyle name="40% - 强调文字颜色 5 3 3_2015财政决算公开" xfId="2396"/>
    <cellStyle name="40% - 强调文字颜色 5 3 4" xfId="2397"/>
    <cellStyle name="40% - 强调文字颜色 5 3 4 2" xfId="2398"/>
    <cellStyle name="40% - 强调文字颜色 5 3 5" xfId="2399"/>
    <cellStyle name="40% - 强调文字颜色 5 3_2015财政决算公开" xfId="2400"/>
    <cellStyle name="常规 18 2 2" xfId="2401"/>
    <cellStyle name="常规 23 2 2" xfId="2402"/>
    <cellStyle name="40% - 强调文字颜色 5 4" xfId="2403"/>
    <cellStyle name="好 2 5" xfId="2404"/>
    <cellStyle name="40% - 强调文字颜色 5 4 2" xfId="2405"/>
    <cellStyle name="40% - 强调文字颜色 5 4 2 2" xfId="2406"/>
    <cellStyle name="40% - 强调文字颜色 5 4 2 2 2" xfId="2407"/>
    <cellStyle name="40% - 强调文字颜色 5 4 2_2015财政决算公开" xfId="2408"/>
    <cellStyle name="链接单元格 5" xfId="2409"/>
    <cellStyle name="40% - 强调文字颜色 5 4 3" xfId="2410"/>
    <cellStyle name="40% - 强调文字颜色 5 4 3 2" xfId="2411"/>
    <cellStyle name="货币 2 2 2 7" xfId="2412"/>
    <cellStyle name="40% - 强调文字颜色 5 4_2015财政决算公开" xfId="2413"/>
    <cellStyle name="40% - 强调文字颜色 5 5" xfId="2414"/>
    <cellStyle name="常规 4 2 9 2" xfId="2415"/>
    <cellStyle name="40% - 强调文字颜色 5 5 2" xfId="2416"/>
    <cellStyle name="40% - 强调文字颜色 5 5 2 2" xfId="2417"/>
    <cellStyle name="40% - 强调文字颜色 5 5 2 2 2" xfId="2418"/>
    <cellStyle name="40% - 强调文字颜色 5 5 2 3" xfId="2419"/>
    <cellStyle name="40% - 强调文字颜色 5 5 3" xfId="2420"/>
    <cellStyle name="40% - 强调文字颜色 5 5 3 2" xfId="2421"/>
    <cellStyle name="40% - 强调文字颜色 5 5 4" xfId="2422"/>
    <cellStyle name="40% - 强调文字颜色 5 6" xfId="2423"/>
    <cellStyle name="60% - 强调文字颜色 2 3 2 2" xfId="2424"/>
    <cellStyle name="40% - 强调文字颜色 5 6 2" xfId="2425"/>
    <cellStyle name="60% - 强调文字颜色 2 3 2 2 2" xfId="2426"/>
    <cellStyle name="40% - 强调文字颜色 5 6 2 2" xfId="2427"/>
    <cellStyle name="60% - 强调文字颜色 2 3 2 2 2 2" xfId="2428"/>
    <cellStyle name="40% - 强调文字颜色 5 6_2015财政决算公开" xfId="2429"/>
    <cellStyle name="40% - 强调文字颜色 5 7" xfId="2430"/>
    <cellStyle name="60% - 强调文字颜色 2 3 2 3" xfId="2431"/>
    <cellStyle name="40% - 强调文字颜色 5 7 2" xfId="2432"/>
    <cellStyle name="60% - 强调文字颜色 2 3 2 3 2" xfId="2433"/>
    <cellStyle name="常规 2 3 2 2 4" xfId="2434"/>
    <cellStyle name="40% - 强调文字颜色 5 8" xfId="2435"/>
    <cellStyle name="60% - 强调文字颜色 2 3 2 4" xfId="2436"/>
    <cellStyle name="40% - 强调文字颜色 6 2" xfId="2437"/>
    <cellStyle name="好 3 3" xfId="2438"/>
    <cellStyle name="40% - 强调文字颜色 6 2 2" xfId="2439"/>
    <cellStyle name="好 3 3 2" xfId="2440"/>
    <cellStyle name="40% - 强调文字颜色 6 2 2 2" xfId="2441"/>
    <cellStyle name="常规 4 3 4" xfId="2442"/>
    <cellStyle name="常规 5 6" xfId="2443"/>
    <cellStyle name="好 3 3 2 2" xfId="2444"/>
    <cellStyle name="40% - 强调文字颜色 6 2 2 2 2" xfId="2445"/>
    <cellStyle name="常规 4 3 4 2" xfId="2446"/>
    <cellStyle name="常规 5 6 2" xfId="2447"/>
    <cellStyle name="40% - 强调文字颜色 6 2 2 2 2 2" xfId="2448"/>
    <cellStyle name="常规 5 6 2 2" xfId="2449"/>
    <cellStyle name="计算 2 2 3" xfId="2450"/>
    <cellStyle name="40% - 强调文字颜色 6 2 2 2 3" xfId="2451"/>
    <cellStyle name="常规 5 6 3" xfId="2452"/>
    <cellStyle name="强调文字颜色 5 5 2" xfId="2453"/>
    <cellStyle name="40% - 强调文字颜色 6 2 2 2_2015财政决算公开" xfId="2454"/>
    <cellStyle name="标题 5 4 2 2" xfId="2455"/>
    <cellStyle name="40% - 强调文字颜色 6 2 2 3" xfId="2456"/>
    <cellStyle name="常规 4 3 5" xfId="2457"/>
    <cellStyle name="常规 5 7" xfId="2458"/>
    <cellStyle name="40% - 强调文字颜色 6 2 2 3 2" xfId="2459"/>
    <cellStyle name="常规 5 7 2" xfId="2460"/>
    <cellStyle name="40% - 强调文字颜色 6 2 2 4" xfId="2461"/>
    <cellStyle name="常规 4 3 6" xfId="2462"/>
    <cellStyle name="千位分隔 4 2 3 2" xfId="2463"/>
    <cellStyle name="常规 5 8" xfId="2464"/>
    <cellStyle name="40% - 强调文字颜色 6 2 2_2015财政决算公开" xfId="2465"/>
    <cellStyle name="40% - 强调文字颜色 6 2 3" xfId="2466"/>
    <cellStyle name="好 3 3 3" xfId="2467"/>
    <cellStyle name="40% - 强调文字颜色 6 2 3 2" xfId="2468"/>
    <cellStyle name="常规 4 2 2 4" xfId="2469"/>
    <cellStyle name="常规 6 6" xfId="2470"/>
    <cellStyle name="40% - 强调文字颜色 6 2 3 2 2" xfId="2471"/>
    <cellStyle name="常规 4 2 2 4 2" xfId="2472"/>
    <cellStyle name="货币 3 2 4 5" xfId="2473"/>
    <cellStyle name="40% - 强调文字颜色 6 2 3 2 2 2" xfId="2474"/>
    <cellStyle name="常规 4 2 2 4 2 2" xfId="2475"/>
    <cellStyle name="40% - 强调文字颜色 6 2 3 2 3" xfId="2476"/>
    <cellStyle name="常规 4 2 2 4 3" xfId="2477"/>
    <cellStyle name="40% - 强调文字颜色 6 2 3 2_2015财政决算公开" xfId="2478"/>
    <cellStyle name="货币 3 2 5" xfId="2479"/>
    <cellStyle name="40% - 强调文字颜色 6 2 3 3" xfId="2480"/>
    <cellStyle name="常规 4 2 2 5" xfId="2481"/>
    <cellStyle name="40% - 强调文字颜色 6 2 3 3 2" xfId="2482"/>
    <cellStyle name="常规 4 2 2 5 2" xfId="2483"/>
    <cellStyle name="40% - 强调文字颜色 6 2 3 4" xfId="2484"/>
    <cellStyle name="常规 4 2 2 6" xfId="2485"/>
    <cellStyle name="40% - 强调文字颜色 6 2 3 5" xfId="2486"/>
    <cellStyle name="常规 4 2 2 7" xfId="2487"/>
    <cellStyle name="40% - 强调文字颜色 6 2 3_2015财政决算公开" xfId="2488"/>
    <cellStyle name="40% - 强调文字颜色 6 2 4" xfId="2489"/>
    <cellStyle name="货币 2 2 5 2" xfId="2490"/>
    <cellStyle name="40% - 强调文字颜色 6 2 4 2" xfId="2491"/>
    <cellStyle name="常规 7 6" xfId="2492"/>
    <cellStyle name="常规 4 2 3 4" xfId="2493"/>
    <cellStyle name="货币 2 2 5 2 2" xfId="2494"/>
    <cellStyle name="40% - 强调文字颜色 6 2 4 3" xfId="2495"/>
    <cellStyle name="常规 4 2 3 5" xfId="2496"/>
    <cellStyle name="40% - 强调文字颜色 6 2 4 4" xfId="2497"/>
    <cellStyle name="常规 4 2 3 6" xfId="2498"/>
    <cellStyle name="40% - 强调文字颜色 6 2 5 2" xfId="2499"/>
    <cellStyle name="常规 8 6" xfId="2500"/>
    <cellStyle name="常规 4 2 4 4" xfId="2501"/>
    <cellStyle name="货币 2 2 5 3 2" xfId="2502"/>
    <cellStyle name="40% - 强调文字颜色 6 2 6" xfId="2503"/>
    <cellStyle name="常规 10 2 2 2 2" xfId="2504"/>
    <cellStyle name="货币 2 2 5 4" xfId="2505"/>
    <cellStyle name="40% - 强调文字颜色 6 2_2015财政决算公开" xfId="2506"/>
    <cellStyle name="40% - 强调文字颜色 6 3 2" xfId="2507"/>
    <cellStyle name="好 3 4 2" xfId="2508"/>
    <cellStyle name="40% - 强调文字颜色 6 3 2 2" xfId="2509"/>
    <cellStyle name="常规 5 3 4" xfId="2510"/>
    <cellStyle name="40% - 强调文字颜色 6 3 2 2 2" xfId="2511"/>
    <cellStyle name="常规 5 3 4 2" xfId="2512"/>
    <cellStyle name="40% - 强调文字颜色 6 3 2 2 3" xfId="2513"/>
    <cellStyle name="40% - 强调文字颜色 6 3 2 2_2015财政决算公开" xfId="2514"/>
    <cellStyle name="警告文本 3 4" xfId="2515"/>
    <cellStyle name="40% - 强调文字颜色 6 3 2 3" xfId="2516"/>
    <cellStyle name="常规 5 3 5" xfId="2517"/>
    <cellStyle name="40% - 强调文字颜色 6 3 2 3 2" xfId="2518"/>
    <cellStyle name="40% - 强调文字颜色 6 3 2_2015财政决算公开" xfId="2519"/>
    <cellStyle name="60% - 强调文字颜色 6 7 2" xfId="2520"/>
    <cellStyle name="40% - 强调文字颜色 6 3 3" xfId="2521"/>
    <cellStyle name="40% - 强调文字颜色 6 3 3 2" xfId="2522"/>
    <cellStyle name="常规 5 4 4" xfId="2523"/>
    <cellStyle name="40% - 强调文字颜色 6 3 3 2 2" xfId="2524"/>
    <cellStyle name="常规 5 4 4 2" xfId="2525"/>
    <cellStyle name="货币 4 2 4 5" xfId="2526"/>
    <cellStyle name="40% - 强调文字颜色 6 3 3 3" xfId="2527"/>
    <cellStyle name="常规 5 4 5" xfId="2528"/>
    <cellStyle name="40% - 强调文字颜色 6 3 4" xfId="2529"/>
    <cellStyle name="货币 2 2 6 2" xfId="2530"/>
    <cellStyle name="40% - 强调文字颜色 6 3 4 2" xfId="2531"/>
    <cellStyle name="常规 5 5 4" xfId="2532"/>
    <cellStyle name="货币 2 2 6 2 2" xfId="2533"/>
    <cellStyle name="40% - 强调文字颜色 6 3 5" xfId="2534"/>
    <cellStyle name="货币 2 2 6 3" xfId="2535"/>
    <cellStyle name="40% - 强调文字颜色 6 3_2015财政决算公开" xfId="2536"/>
    <cellStyle name="Currency_1995" xfId="2537"/>
    <cellStyle name="40% - 强调文字颜色 6 4 2" xfId="2538"/>
    <cellStyle name="60% - 强调文字颜色 4 2 2 2" xfId="2539"/>
    <cellStyle name="60% - 强调文字颜色 4 2 2 2 2" xfId="2540"/>
    <cellStyle name="40% - 强调文字颜色 6 4 2 2" xfId="2541"/>
    <cellStyle name="常规 6 3 4" xfId="2542"/>
    <cellStyle name="40% - 强调文字颜色 6 4 2 2 2" xfId="2543"/>
    <cellStyle name="60% - 强调文字颜色 4 2 2 2 2 2" xfId="2544"/>
    <cellStyle name="40% - 强调文字颜色 6 4 2 3" xfId="2545"/>
    <cellStyle name="60% - 强调文字颜色 4 2 2 2 3" xfId="2546"/>
    <cellStyle name="40% - 强调文字颜色 6 4 2_2015财政决算公开" xfId="2547"/>
    <cellStyle name="强调文字颜色 5 7" xfId="2548"/>
    <cellStyle name="常规 4_征收计划表8" xfId="2549"/>
    <cellStyle name="40% - 强调文字颜色 6 4 3" xfId="2550"/>
    <cellStyle name="60% - 强调文字颜色 4 2 2 3" xfId="2551"/>
    <cellStyle name="40% - 强调文字颜色 6 4 3 2" xfId="2552"/>
    <cellStyle name="60% - 强调文字颜色 4 2 2 3 2" xfId="2553"/>
    <cellStyle name="常规 4 2 2 2 4" xfId="2554"/>
    <cellStyle name="40% - 强调文字颜色 6 4 4" xfId="2555"/>
    <cellStyle name="60% - 强调文字颜色 4 2 2 4" xfId="2556"/>
    <cellStyle name="货币 2 2 7 2" xfId="2557"/>
    <cellStyle name="40% - 强调文字颜色 6 4_2015财政决算公开" xfId="2558"/>
    <cellStyle name="40% - 强调文字颜色 6 5" xfId="2559"/>
    <cellStyle name="60% - 强调文字颜色 4 2 3" xfId="2560"/>
    <cellStyle name="40% - 强调文字颜色 6 5 2" xfId="2561"/>
    <cellStyle name="60% - 强调文字颜色 4 2 3 2" xfId="2562"/>
    <cellStyle name="60% - 强调文字颜色 4 2 3 2 2" xfId="2563"/>
    <cellStyle name="40% - 强调文字颜色 6 5 2 2" xfId="2564"/>
    <cellStyle name="常规 7 3 4" xfId="2565"/>
    <cellStyle name="40% - 强调文字颜色 6 5 2 2 2" xfId="2566"/>
    <cellStyle name="60% - 强调文字颜色 4 2 3 2 2 2" xfId="2567"/>
    <cellStyle name="40% - 强调文字颜色 6 5 2 3" xfId="2568"/>
    <cellStyle name="60% - 强调文字颜色 4 2 3 2 3" xfId="2569"/>
    <cellStyle name="40% - 强调文字颜色 6 5 2_2015财政决算公开" xfId="2570"/>
    <cellStyle name="40% - 强调文字颜色 6 5 3" xfId="2571"/>
    <cellStyle name="60% - 强调文字颜色 4 2 3 3" xfId="2572"/>
    <cellStyle name="40% - 强调文字颜色 6 5 4" xfId="2573"/>
    <cellStyle name="60% - 强调文字颜色 4 2 3 4" xfId="2574"/>
    <cellStyle name="货币 2 2 8 2" xfId="2575"/>
    <cellStyle name="40% - 强调文字颜色 6 6" xfId="2576"/>
    <cellStyle name="60% - 强调文字颜色 2 3 3 2" xfId="2577"/>
    <cellStyle name="60% - 强调文字颜色 4 2 4" xfId="2578"/>
    <cellStyle name="40% - 强调文字颜色 6 6 2" xfId="2579"/>
    <cellStyle name="60% - 强调文字颜色 2 3 3 2 2" xfId="2580"/>
    <cellStyle name="60% - 强调文字颜色 4 2 4 2" xfId="2581"/>
    <cellStyle name="60% - 强调文字颜色 4 2 4 2 2" xfId="2582"/>
    <cellStyle name="40% - 强调文字颜色 6 6 2 2" xfId="2583"/>
    <cellStyle name="常规 8 3 4" xfId="2584"/>
    <cellStyle name="40% - 强调文字颜色 6 7 2" xfId="2585"/>
    <cellStyle name="60% - 强调文字颜色 4 2 5 2" xfId="2586"/>
    <cellStyle name="40% - 强调文字颜色 6 8" xfId="2587"/>
    <cellStyle name="60% - 强调文字颜色 4 2 6" xfId="2588"/>
    <cellStyle name="40% - 着色 1" xfId="2589"/>
    <cellStyle name="货币 5" xfId="2590"/>
    <cellStyle name="40% - 着色 2" xfId="2591"/>
    <cellStyle name="40% - 着色 2 2" xfId="2592"/>
    <cellStyle name="40% - 着色 3" xfId="2593"/>
    <cellStyle name="40% - 着色 3 2" xfId="2594"/>
    <cellStyle name="40% - 着色 4 2" xfId="2595"/>
    <cellStyle name="40% - 着色 5" xfId="2596"/>
    <cellStyle name="60% - 强调文字颜色 6 6 2 2" xfId="2597"/>
    <cellStyle name="40% - 着色 6" xfId="2598"/>
    <cellStyle name="常规 2 2 2 2 4_2015财政决算公开" xfId="2599"/>
    <cellStyle name="40% - 着色 6 2" xfId="2600"/>
    <cellStyle name="常规 6 3 3" xfId="2601"/>
    <cellStyle name="60% - 强调文字颜色 1 2" xfId="2602"/>
    <cellStyle name="60% - 强调文字颜色 1 2 2" xfId="2603"/>
    <cellStyle name="60% - 强调文字颜色 1 2 2 2 2" xfId="2604"/>
    <cellStyle name="60% - 强调文字颜色 1 2 2 2 2 2" xfId="2605"/>
    <cellStyle name="60% - 强调文字颜色 5 6" xfId="2606"/>
    <cellStyle name="60% - 强调文字颜色 1 2 2 2 3" xfId="2607"/>
    <cellStyle name="常规 3 2 4 2" xfId="2608"/>
    <cellStyle name="60% - 强调文字颜色 1 2 2 3" xfId="2609"/>
    <cellStyle name="60% - 强调文字颜色 1 2 2 4" xfId="2610"/>
    <cellStyle name="60% - 强调文字颜色 1 2 3 2" xfId="2611"/>
    <cellStyle name="60% - 强调文字颜色 1 2 3 2 2" xfId="2612"/>
    <cellStyle name="60% - 强调文字颜色 1 2 3 2 3" xfId="2613"/>
    <cellStyle name="好 3 2 2 2 2" xfId="2614"/>
    <cellStyle name="60% - 强调文字颜色 1 2 3 3" xfId="2615"/>
    <cellStyle name="60% - 强调文字颜色 1 2 3 3 2" xfId="2616"/>
    <cellStyle name="60% - 强调文字颜色 1 2 3 4" xfId="2617"/>
    <cellStyle name="60% - 强调文字颜色 1 2 3 5" xfId="2618"/>
    <cellStyle name="标题 5 2_2015财政决算公开" xfId="2619"/>
    <cellStyle name="60% - 强调文字颜色 1 2 4" xfId="2620"/>
    <cellStyle name="60% - 强调文字颜色 1 2 4 2" xfId="2621"/>
    <cellStyle name="60% - 强调文字颜色 1 2 4 2 2" xfId="2622"/>
    <cellStyle name="货币 2 2 4 4" xfId="2623"/>
    <cellStyle name="60% - 强调文字颜色 1 2 4 3" xfId="2624"/>
    <cellStyle name="常规 10 2 2 2" xfId="2625"/>
    <cellStyle name="60% - 强调文字颜色 1 2 5" xfId="2626"/>
    <cellStyle name="Calc Currency (0) 2" xfId="2627"/>
    <cellStyle name="60% - 强调文字颜色 1 2 5 2" xfId="2628"/>
    <cellStyle name="60% - 强调文字颜色 1 2 6" xfId="2629"/>
    <cellStyle name="标题 2 2 3 2 2" xfId="2630"/>
    <cellStyle name="货币 2 6 2" xfId="2631"/>
    <cellStyle name="60% - 强调文字颜色 1 2 7" xfId="2632"/>
    <cellStyle name="货币 2 6 3" xfId="2633"/>
    <cellStyle name="链接单元格 6 2" xfId="2634"/>
    <cellStyle name="60% - 强调文字颜色 1 2_2015财政决算公开" xfId="2635"/>
    <cellStyle name="60% - 强调文字颜色 1 3" xfId="2636"/>
    <cellStyle name="60% - 强调文字颜色 1 3 2" xfId="2637"/>
    <cellStyle name="60% - 强调文字颜色 1 3 2 2 2" xfId="2638"/>
    <cellStyle name="常规 8 3" xfId="2639"/>
    <cellStyle name="60% - 强调文字颜色 1 3 2 2 3" xfId="2640"/>
    <cellStyle name="常规 4 2 4 2" xfId="2641"/>
    <cellStyle name="常规 4 6 2" xfId="2642"/>
    <cellStyle name="常规 8 4" xfId="2643"/>
    <cellStyle name="60% - 强调文字颜色 1 3 2 4" xfId="2644"/>
    <cellStyle name="60% - 强调文字颜色 1 3 3" xfId="2645"/>
    <cellStyle name="60% - 强调文字颜色 1 3 3 2" xfId="2646"/>
    <cellStyle name="60% - 强调文字颜色 1 3 3 2 2" xfId="2647"/>
    <cellStyle name="常规 2_2012-2013年“三公”经费预决算情况汇总表样" xfId="2648"/>
    <cellStyle name="60% - 强调文字颜色 1 3 3 3" xfId="2649"/>
    <cellStyle name="60% - 强调文字颜色 1 3 4" xfId="2650"/>
    <cellStyle name="60% - 强调文字颜色 1 3 4 2" xfId="2651"/>
    <cellStyle name="60% - 强调文字颜色 1 4" xfId="2652"/>
    <cellStyle name="常规 2 4 2 4 2" xfId="2653"/>
    <cellStyle name="60% - 强调文字颜色 1 4 2" xfId="2654"/>
    <cellStyle name="常规 2 4 2 4 2 2" xfId="2655"/>
    <cellStyle name="60% - 强调文字颜色 1 4 2 2 2" xfId="2656"/>
    <cellStyle name="60% - 强调文字颜色 1 4 3" xfId="2657"/>
    <cellStyle name="货币 2 10 2" xfId="2658"/>
    <cellStyle name="60% - 强调文字颜色 1 4 3 2" xfId="2659"/>
    <cellStyle name="60% - 强调文字颜色 1 4 4" xfId="2660"/>
    <cellStyle name="60% - 强调文字颜色 1 5" xfId="2661"/>
    <cellStyle name="常规 2 4 2 4 3" xfId="2662"/>
    <cellStyle name="60% - 强调文字颜色 1 5 2" xfId="2663"/>
    <cellStyle name="常规 2 4 2 4 3 2" xfId="2664"/>
    <cellStyle name="60% - 强调文字颜色 1 5 2 3" xfId="2665"/>
    <cellStyle name="60% - 强调文字颜色 1 5 3" xfId="2666"/>
    <cellStyle name="60% - 强调文字颜色 1 5 3 2" xfId="2667"/>
    <cellStyle name="60% - 强调文字颜色 1 5 4" xfId="2668"/>
    <cellStyle name="货币 3 4 2 2" xfId="2669"/>
    <cellStyle name="60% - 强调文字颜色 1 6" xfId="2670"/>
    <cellStyle name="常规 2 4 2 4 4" xfId="2671"/>
    <cellStyle name="60% - 强调文字颜色 1 6 2" xfId="2672"/>
    <cellStyle name="常规 2 4 2 4 4 2" xfId="2673"/>
    <cellStyle name="60% - 强调文字颜色 1 6 3" xfId="2674"/>
    <cellStyle name="60% - 强调文字颜色 1 7" xfId="2675"/>
    <cellStyle name="标题 3 3 2 2" xfId="2676"/>
    <cellStyle name="常规 2 4 2 4 5" xfId="2677"/>
    <cellStyle name="60% - 强调文字颜色 1 7 2" xfId="2678"/>
    <cellStyle name="标题 3 3 2 2 2" xfId="2679"/>
    <cellStyle name="60% - 强调文字颜色 1 8" xfId="2680"/>
    <cellStyle name="标题 3 3 2 3" xfId="2681"/>
    <cellStyle name="60% - 强调文字颜色 2 2" xfId="2682"/>
    <cellStyle name="60% - 强调文字颜色 2 2 2" xfId="2683"/>
    <cellStyle name="60% - 强调文字颜色 2 2 2 2" xfId="2684"/>
    <cellStyle name="差 7" xfId="2685"/>
    <cellStyle name="60% - 强调文字颜色 2 2 2 2 2" xfId="2686"/>
    <cellStyle name="差 7 2" xfId="2687"/>
    <cellStyle name="60% - 强调文字颜色 2 2 2 2 2 2" xfId="2688"/>
    <cellStyle name="60% - 强调文字颜色 2 2 2 3" xfId="2689"/>
    <cellStyle name="差 8" xfId="2690"/>
    <cellStyle name="60% - 强调文字颜色 2 2 2 3 2" xfId="2691"/>
    <cellStyle name="常规 2 2 2 2 4" xfId="2692"/>
    <cellStyle name="60% - 强调文字颜色 2 2 2 4" xfId="2693"/>
    <cellStyle name="货币 4 5 2" xfId="2694"/>
    <cellStyle name="60% - 强调文字颜色 2 2 3 2" xfId="2695"/>
    <cellStyle name="60% - 强调文字颜色 3 2 4" xfId="2696"/>
    <cellStyle name="60% - 强调文字颜色 2 2 3 2 2" xfId="2697"/>
    <cellStyle name="60% - 强调文字颜色 3 2 4 2" xfId="2698"/>
    <cellStyle name="60% - 强调文字颜色 2 2 3 2 2 2" xfId="2699"/>
    <cellStyle name="60% - 强调文字颜色 3 2 4 2 2" xfId="2700"/>
    <cellStyle name="60% - 强调文字颜色 5 8" xfId="2701"/>
    <cellStyle name="60% - 强调文字颜色 2 2 3 3" xfId="2702"/>
    <cellStyle name="60% - 强调文字颜色 3 2 5" xfId="2703"/>
    <cellStyle name="comma zerodec 2" xfId="2704"/>
    <cellStyle name="60% - 强调文字颜色 2 2 3 3 2" xfId="2705"/>
    <cellStyle name="60% - 强调文字颜色 3 2 5 2" xfId="2706"/>
    <cellStyle name="常规 2 2 3 2 4" xfId="2707"/>
    <cellStyle name="60% - 强调文字颜色 2 2 3 4" xfId="2708"/>
    <cellStyle name="60% - 强调文字颜色 3 2 6" xfId="2709"/>
    <cellStyle name="货币 4 6 2" xfId="2710"/>
    <cellStyle name="60% - 强调文字颜色 2 2 4" xfId="2711"/>
    <cellStyle name="60% - 强调文字颜色 2 2 4 2" xfId="2712"/>
    <cellStyle name="60% - 强调文字颜色 3 3 4" xfId="2713"/>
    <cellStyle name="60% - 强调文字颜色 2 2 4 2 2" xfId="2714"/>
    <cellStyle name="60% - 强调文字颜色 3 3 4 2" xfId="2715"/>
    <cellStyle name="60% - 强调文字颜色 2 2 5" xfId="2716"/>
    <cellStyle name="60% - 强调文字颜色 2 2 5 2" xfId="2717"/>
    <cellStyle name="60% - 强调文字颜色 3 4 4" xfId="2718"/>
    <cellStyle name="60% - 强调文字颜色 2 2 6" xfId="2719"/>
    <cellStyle name="货币 3 6 2" xfId="2720"/>
    <cellStyle name="60% - 强调文字颜色 2 2_2015财政决算公开" xfId="2721"/>
    <cellStyle name="货币 2 2 2 4 5" xfId="2722"/>
    <cellStyle name="60% - 强调文字颜色 2 3 2" xfId="2723"/>
    <cellStyle name="60% - 强调文字颜色 2 3 4" xfId="2724"/>
    <cellStyle name="60% - 强调文字颜色 2 3 4 2" xfId="2725"/>
    <cellStyle name="60% - 强调文字颜色 4 3 4" xfId="2726"/>
    <cellStyle name="常规 17" xfId="2727"/>
    <cellStyle name="常规 22" xfId="2728"/>
    <cellStyle name="检查单元格 2 2 3" xfId="2729"/>
    <cellStyle name="60% - 强调文字颜色 2 4" xfId="2730"/>
    <cellStyle name="常规 2 4 2 5 2" xfId="2731"/>
    <cellStyle name="60% - 强调文字颜色 2 4 2" xfId="2732"/>
    <cellStyle name="60% - 强调文字颜色 2 4 2 2" xfId="2733"/>
    <cellStyle name="60% - 强调文字颜色 2 4 2 2 2" xfId="2734"/>
    <cellStyle name="60% - 强调文字颜色 2 4 2 3" xfId="2735"/>
    <cellStyle name="60% - 强调文字颜色 2 4 3 2" xfId="2736"/>
    <cellStyle name="60% - 强调文字颜色 5 2 4" xfId="2737"/>
    <cellStyle name="60% - 强调文字颜色 2 4 4" xfId="2738"/>
    <cellStyle name="60% - 强调文字颜色 2 5" xfId="2739"/>
    <cellStyle name="60% - 强调文字颜色 2 5 2" xfId="2740"/>
    <cellStyle name="60% - 强调文字颜色 2 5 2 2 2" xfId="2741"/>
    <cellStyle name="检查单元格 5 4" xfId="2742"/>
    <cellStyle name="60% - 强调文字颜色 2 5 2 3" xfId="2743"/>
    <cellStyle name="60% - 强调文字颜色 2 5 3" xfId="2744"/>
    <cellStyle name="60% - 强调文字颜色 2 5 4" xfId="2745"/>
    <cellStyle name="货币 3 5 2 2" xfId="2746"/>
    <cellStyle name="60% - 强调文字颜色 2 6" xfId="2747"/>
    <cellStyle name="60% - 强调文字颜色 2 6 2" xfId="2748"/>
    <cellStyle name="60% - 强调文字颜色 2 6 2 2" xfId="2749"/>
    <cellStyle name="60% - 强调文字颜色 2 6 3" xfId="2750"/>
    <cellStyle name="60% - 强调文字颜色 2 7" xfId="2751"/>
    <cellStyle name="标题 3 3 3 2" xfId="2752"/>
    <cellStyle name="60% - 强调文字颜色 2 8" xfId="2753"/>
    <cellStyle name="60% - 强调文字颜色 2 9" xfId="2754"/>
    <cellStyle name="60% - 强调文字颜色 3 2" xfId="2755"/>
    <cellStyle name="60% - 强调文字颜色 3 2 2" xfId="2756"/>
    <cellStyle name="60% - 强调文字颜色 3 2 2 2" xfId="2757"/>
    <cellStyle name="60% - 强调文字颜色 3 2 2 2 2" xfId="2758"/>
    <cellStyle name="60% - 强调文字颜色 3 2 2 2 2 2" xfId="2759"/>
    <cellStyle name="60% - 强调文字颜色 3 2 2 3" xfId="2760"/>
    <cellStyle name="60% - 强调文字颜色 3 2 2 3 2" xfId="2761"/>
    <cellStyle name="60% - 强调文字颜色 3 2 2 4" xfId="2762"/>
    <cellStyle name="60% - 强调文字颜色 3 2 3" xfId="2763"/>
    <cellStyle name="60% - 强调文字颜色 3 2 3 2" xfId="2764"/>
    <cellStyle name="超级链接 4" xfId="2765"/>
    <cellStyle name="60% - 强调文字颜色 3 2 3 3" xfId="2766"/>
    <cellStyle name="超级链接 5" xfId="2767"/>
    <cellStyle name="60% - 强调文字颜色 3 2 3 3 2" xfId="2768"/>
    <cellStyle name="常规 13_2015财政决算公开" xfId="2769"/>
    <cellStyle name="60% - 强调文字颜色 3 2 3 4" xfId="2770"/>
    <cellStyle name="60% - 强调文字颜色 3 2 3 5" xfId="2771"/>
    <cellStyle name="60% - 强调文字颜色 3 2_2015财政决算公开" xfId="2772"/>
    <cellStyle name="60% - 强调文字颜色 3 3 2 2" xfId="2773"/>
    <cellStyle name="60% - 强调文字颜色 3 3 2 2 2" xfId="2774"/>
    <cellStyle name="60% - 强调文字颜色 3 3 2 2 2 2" xfId="2775"/>
    <cellStyle name="常规 2 5" xfId="2776"/>
    <cellStyle name="60% - 强调文字颜色 3 3 2 3" xfId="2777"/>
    <cellStyle name="60% - 强调文字颜色 3 3 2 3 2" xfId="2778"/>
    <cellStyle name="60% - 强调文字颜色 3 3 2 4" xfId="2779"/>
    <cellStyle name="60% - 强调文字颜色 3 3 3" xfId="2780"/>
    <cellStyle name="60% - 强调文字颜色 3 3 3 2" xfId="2781"/>
    <cellStyle name="60% - 强调文字颜色 3 3 3 3" xfId="2782"/>
    <cellStyle name="60% - 强调文字颜色 3 4 2" xfId="2783"/>
    <cellStyle name="60% - 强调文字颜色 3 4 2 2" xfId="2784"/>
    <cellStyle name="60% - 强调文字颜色 3 4 2 2 2" xfId="2785"/>
    <cellStyle name="货币 2 2 2 4 4" xfId="2786"/>
    <cellStyle name="60% - 强调文字颜色 3 4 2 3" xfId="2787"/>
    <cellStyle name="链接单元格 2" xfId="2788"/>
    <cellStyle name="60% - 强调文字颜色 3 4 3" xfId="2789"/>
    <cellStyle name="60% - 强调文字颜色 3 4 3 2" xfId="2790"/>
    <cellStyle name="60% - 强调文字颜色 3 5" xfId="2791"/>
    <cellStyle name="标题 1 2 3 2 2" xfId="2792"/>
    <cellStyle name="60% - 强调文字颜色 3 5 2" xfId="2793"/>
    <cellStyle name="60% - 强调文字颜色 3 5 2 2" xfId="2794"/>
    <cellStyle name="60% - 强调文字颜色 3 5 2 2 2" xfId="2795"/>
    <cellStyle name="超级链接" xfId="2796"/>
    <cellStyle name="60% - 强调文字颜色 3 5 2 3" xfId="2797"/>
    <cellStyle name="常规 2 3 10" xfId="2798"/>
    <cellStyle name="60% - 强调文字颜色 3 5 3" xfId="2799"/>
    <cellStyle name="60% - 强调文字颜色 3 5 3 2" xfId="2800"/>
    <cellStyle name="60% - 强调文字颜色 3 5 4" xfId="2801"/>
    <cellStyle name="货币 3 6 2 2" xfId="2802"/>
    <cellStyle name="60% - 强调文字颜色 3 6" xfId="2803"/>
    <cellStyle name="60% - 强调文字颜色 3 6 2" xfId="2804"/>
    <cellStyle name="60% - 强调文字颜色 3 6 2 2" xfId="2805"/>
    <cellStyle name="60% - 强调文字颜色 3 6 3" xfId="2806"/>
    <cellStyle name="60% - 强调文字颜色 3 7" xfId="2807"/>
    <cellStyle name="60% - 强调文字颜色 3 7 2" xfId="2808"/>
    <cellStyle name="60% - 强调文字颜色 3 8" xfId="2809"/>
    <cellStyle name="60% - 强调文字颜色 3 9" xfId="2810"/>
    <cellStyle name="60% - 强调文字颜色 4 2" xfId="2811"/>
    <cellStyle name="60% - 强调文字颜色 4 2 3 5" xfId="2812"/>
    <cellStyle name="强调文字颜色 1 2 2 3" xfId="2813"/>
    <cellStyle name="60% - 强调文字颜色 4 2_2015财政决算公开" xfId="2814"/>
    <cellStyle name="60% - 强调文字颜色 4 3 2" xfId="2815"/>
    <cellStyle name="常规 15" xfId="2816"/>
    <cellStyle name="常规 20" xfId="2817"/>
    <cellStyle name="60% - 强调文字颜色 4 3 2 2" xfId="2818"/>
    <cellStyle name="百分比 2 6" xfId="2819"/>
    <cellStyle name="常规 15 2" xfId="2820"/>
    <cellStyle name="常规 20 2" xfId="2821"/>
    <cellStyle name="60% - 强调文字颜色 4 3 2 2 2" xfId="2822"/>
    <cellStyle name="常规 15 2 2" xfId="2823"/>
    <cellStyle name="常规 20 2 2" xfId="2824"/>
    <cellStyle name="60% - 强调文字颜色 4 3 2 2 2 2" xfId="2825"/>
    <cellStyle name="60% - 强调文字颜色 6 2 4 3" xfId="2826"/>
    <cellStyle name="60% - 强调文字颜色 4 3 2 3" xfId="2827"/>
    <cellStyle name="常规 15 3" xfId="2828"/>
    <cellStyle name="常规 20 3" xfId="2829"/>
    <cellStyle name="常规 5 2 2 2 2" xfId="2830"/>
    <cellStyle name="60% - 强调文字颜色 4 3 2 3 2" xfId="2831"/>
    <cellStyle name="常规 15 3 2" xfId="2832"/>
    <cellStyle name="60% - 强调文字颜色 4 3 2 4" xfId="2833"/>
    <cellStyle name="常规 15 4" xfId="2834"/>
    <cellStyle name="货币 2 3 7 2" xfId="2835"/>
    <cellStyle name="60% - 强调文字颜色 4 3 3" xfId="2836"/>
    <cellStyle name="常规 16" xfId="2837"/>
    <cellStyle name="常规 21" xfId="2838"/>
    <cellStyle name="检查单元格 2 2 2" xfId="2839"/>
    <cellStyle name="60% - 强调文字颜色 4 3 3 2" xfId="2840"/>
    <cellStyle name="百分比 3 6" xfId="2841"/>
    <cellStyle name="常规 16 2" xfId="2842"/>
    <cellStyle name="常规 21 2" xfId="2843"/>
    <cellStyle name="检查单元格 2 2 2 2" xfId="2844"/>
    <cellStyle name="60% - 强调文字颜色 4 3 3 2 2" xfId="2845"/>
    <cellStyle name="标题 8" xfId="2846"/>
    <cellStyle name="常规 16 2 2" xfId="2847"/>
    <cellStyle name="常规 21 2 2" xfId="2848"/>
    <cellStyle name="检查单元格 2 2 2 2 2" xfId="2849"/>
    <cellStyle name="60% - 强调文字颜色 4 3 3 3" xfId="2850"/>
    <cellStyle name="常规 16 3" xfId="2851"/>
    <cellStyle name="常规 21 3" xfId="2852"/>
    <cellStyle name="常规 5 2 2 3 2" xfId="2853"/>
    <cellStyle name="检查单元格 2 2 2 3" xfId="2854"/>
    <cellStyle name="60% - 强调文字颜色 4 3 4 2" xfId="2855"/>
    <cellStyle name="常规 17 2" xfId="2856"/>
    <cellStyle name="常规 22 2" xfId="2857"/>
    <cellStyle name="检查单元格 2 2 3 2" xfId="2858"/>
    <cellStyle name="60% - 强调文字颜色 4 4" xfId="2859"/>
    <cellStyle name="常规 2 4 2 7 2" xfId="2860"/>
    <cellStyle name="60% - 强调文字颜色 4 4 2" xfId="2861"/>
    <cellStyle name="常规 65" xfId="2862"/>
    <cellStyle name="常规 70" xfId="2863"/>
    <cellStyle name="60% - 强调文字颜色 4 4 3" xfId="2864"/>
    <cellStyle name="差_全国友协2010年度中央部门决算（草案）" xfId="2865"/>
    <cellStyle name="常规 66" xfId="2866"/>
    <cellStyle name="常规 71" xfId="2867"/>
    <cellStyle name="检查单元格 2 3 2" xfId="2868"/>
    <cellStyle name="60% - 强调文字颜色 4 4 4" xfId="2869"/>
    <cellStyle name="常规 67" xfId="2870"/>
    <cellStyle name="常规 72" xfId="2871"/>
    <cellStyle name="检查单元格 2 3 3" xfId="2872"/>
    <cellStyle name="60% - 强调文字颜色 4 5" xfId="2873"/>
    <cellStyle name="计算 2 4 2 2" xfId="2874"/>
    <cellStyle name="60% - 强调文字颜色 4 5 2" xfId="2875"/>
    <cellStyle name="60% - 强调文字颜色 4 5 3" xfId="2876"/>
    <cellStyle name="检查单元格 2 4 2" xfId="2877"/>
    <cellStyle name="60% - 强调文字颜色 4 5 3 2" xfId="2878"/>
    <cellStyle name="检查单元格 2 4 2 2" xfId="2879"/>
    <cellStyle name="60% - 强调文字颜色 4 5 4" xfId="2880"/>
    <cellStyle name="检查单元格 2 4 3" xfId="2881"/>
    <cellStyle name="60% - 强调文字颜色 4 6" xfId="2882"/>
    <cellStyle name="60% - 强调文字颜色 4 6 2" xfId="2883"/>
    <cellStyle name="超级链接 2 4" xfId="2884"/>
    <cellStyle name="60% - 强调文字颜色 4 6 2 2" xfId="2885"/>
    <cellStyle name="60% - 强调文字颜色 4 6 3" xfId="2886"/>
    <cellStyle name="检查单元格 2 5 2" xfId="2887"/>
    <cellStyle name="60% - 强调文字颜色 4 7" xfId="2888"/>
    <cellStyle name="60% - 强调文字颜色 4 7 2" xfId="2889"/>
    <cellStyle name="60% - 强调文字颜色 4 8" xfId="2890"/>
    <cellStyle name="60% - 强调文字颜色 4 9" xfId="2891"/>
    <cellStyle name="60% - 强调文字颜色 5 2" xfId="2892"/>
    <cellStyle name="60% - 强调文字颜色 5 2 2" xfId="2893"/>
    <cellStyle name="60% - 强调文字颜色 5 2 2 2" xfId="2894"/>
    <cellStyle name="60% - 强调文字颜色 5 2 2 2 2" xfId="2895"/>
    <cellStyle name="常规 14 5" xfId="2896"/>
    <cellStyle name="60% - 强调文字颜色 5 2 2 2 2 2" xfId="2897"/>
    <cellStyle name="60% - 强调文字颜色 5 2 2 2 3" xfId="2898"/>
    <cellStyle name="常规 14 6" xfId="2899"/>
    <cellStyle name="60% - 强调文字颜色 5 2 2 3" xfId="2900"/>
    <cellStyle name="60% - 强调文字颜色 5 2 2 3 2" xfId="2901"/>
    <cellStyle name="常规 15 5" xfId="2902"/>
    <cellStyle name="60% - 强调文字颜色 5 2 2 4" xfId="2903"/>
    <cellStyle name="Fixed 2" xfId="2904"/>
    <cellStyle name="常规 28 2 2" xfId="2905"/>
    <cellStyle name="货币 3 2 7 2" xfId="2906"/>
    <cellStyle name="60% - 强调文字颜色 5 2 3 2" xfId="2907"/>
    <cellStyle name="60% - 强调文字颜色 5 2 3 2 2" xfId="2908"/>
    <cellStyle name="60% - 强调文字颜色 5 2 3 2 2 2" xfId="2909"/>
    <cellStyle name="后继超级链接 2 3" xfId="2910"/>
    <cellStyle name="60% - 强调文字颜色 5 2 3 2 3" xfId="2911"/>
    <cellStyle name="60% - 强调文字颜色 5 2 3 3" xfId="2912"/>
    <cellStyle name="60% - 强调文字颜色 5 2 3 4" xfId="2913"/>
    <cellStyle name="60% - 强调文字颜色 5 2 4 2" xfId="2914"/>
    <cellStyle name="60% - 强调文字颜色 5 2 4 2 2" xfId="2915"/>
    <cellStyle name="货币 2 11" xfId="2916"/>
    <cellStyle name="60% - 强调文字颜色 5 2 4 3" xfId="2917"/>
    <cellStyle name="60% - 强调文字颜色 5 2 5" xfId="2918"/>
    <cellStyle name="解释性文本 2 2 2" xfId="2919"/>
    <cellStyle name="60% - 强调文字颜色 5 2 5 2" xfId="2920"/>
    <cellStyle name="解释性文本 2 2 2 2" xfId="2921"/>
    <cellStyle name="60% - 强调文字颜色 5 2 6" xfId="2922"/>
    <cellStyle name="解释性文本 2 2 3" xfId="2923"/>
    <cellStyle name="60% - 强调文字颜色 5 2_2015财政决算公开" xfId="2924"/>
    <cellStyle name="60% - 强调文字颜色 5 3" xfId="2925"/>
    <cellStyle name="60% - 强调文字颜色 5 3 2" xfId="2926"/>
    <cellStyle name="60% - 强调文字颜色 5 3 2 2 2 2" xfId="2927"/>
    <cellStyle name="60% - 强调文字颜色 5 3 2 2 3" xfId="2928"/>
    <cellStyle name="60% - 强调文字颜色 5 3 2 4" xfId="2929"/>
    <cellStyle name="常规 29 2 2" xfId="2930"/>
    <cellStyle name="60% - 强调文字颜色 5 3 3" xfId="2931"/>
    <cellStyle name="检查单元格 3 2 2" xfId="2932"/>
    <cellStyle name="60% - 强调文字颜色 5 3 3 2 2" xfId="2933"/>
    <cellStyle name="检查单元格 3 2 2 2 2" xfId="2934"/>
    <cellStyle name="60% - 强调文字颜色 5 3 3 3" xfId="2935"/>
    <cellStyle name="检查单元格 3 2 2 3" xfId="2936"/>
    <cellStyle name="60% - 强调文字颜色 5 3 4" xfId="2937"/>
    <cellStyle name="检查单元格 3 2 3" xfId="2938"/>
    <cellStyle name="60% - 强调文字颜色 5 3 4 2" xfId="2939"/>
    <cellStyle name="检查单元格 3 2 3 2" xfId="2940"/>
    <cellStyle name="60% - 强调文字颜色 5 4" xfId="2941"/>
    <cellStyle name="60% - 强调文字颜色 5 4 2" xfId="2942"/>
    <cellStyle name="60% - 强调文字颜色 5 4 3" xfId="2943"/>
    <cellStyle name="检查单元格 3 3 2" xfId="2944"/>
    <cellStyle name="60% - 强调文字颜色 5 4 3 2" xfId="2945"/>
    <cellStyle name="标题 1 2 5" xfId="2946"/>
    <cellStyle name="检查单元格 3 3 2 2" xfId="2947"/>
    <cellStyle name="60% - 强调文字颜色 5 4 4" xfId="2948"/>
    <cellStyle name="检查单元格 3 3 3" xfId="2949"/>
    <cellStyle name="60% - 强调文字颜色 5 5" xfId="2950"/>
    <cellStyle name="60% - 强调文字颜色 5 5 2" xfId="2951"/>
    <cellStyle name="60% - 强调文字颜色 5 5 3" xfId="2952"/>
    <cellStyle name="检查单元格 3 4 2" xfId="2953"/>
    <cellStyle name="60% - 强调文字颜色 5 5 4" xfId="2954"/>
    <cellStyle name="60% - 强调文字颜色 5 6 2" xfId="2955"/>
    <cellStyle name="60% - 强调文字颜色 5 6 2 2" xfId="2956"/>
    <cellStyle name="60% - 强调文字颜色 5 6 3" xfId="2957"/>
    <cellStyle name="60% - 强调文字颜色 5 7" xfId="2958"/>
    <cellStyle name="60% - 强调文字颜色 5 7 2" xfId="2959"/>
    <cellStyle name="60% - 强调文字颜色 6 2" xfId="2960"/>
    <cellStyle name="60% - 强调文字颜色 6 2 2" xfId="2961"/>
    <cellStyle name="60% - 强调文字颜色 6 2 2 2" xfId="2962"/>
    <cellStyle name="60% - 强调文字颜色 6 2 2 2 2" xfId="2963"/>
    <cellStyle name="60% - 强调文字颜色 6 2 2 2 2 2" xfId="2964"/>
    <cellStyle name="60% - 强调文字颜色 6 2 2 2 3" xfId="2965"/>
    <cellStyle name="60% - 强调文字颜色 6 2 2 3" xfId="2966"/>
    <cellStyle name="60% - 强调文字颜色 6 2 2 3 2" xfId="2967"/>
    <cellStyle name="60% - 强调文字颜色 6 2 2 4" xfId="2968"/>
    <cellStyle name="货币 4 2 7 2" xfId="2969"/>
    <cellStyle name="60% - 强调文字颜色 6 2 3" xfId="2970"/>
    <cellStyle name="60% - 强调文字颜色 6 2 3 2" xfId="2971"/>
    <cellStyle name="60% - 强调文字颜色 6 2 3 2 2" xfId="2972"/>
    <cellStyle name="标题 1 2_2015财政决算公开" xfId="2973"/>
    <cellStyle name="60% - 强调文字颜色 6 2 3 2 2 2" xfId="2974"/>
    <cellStyle name="60% - 强调文字颜色 6 2 3 2 3" xfId="2975"/>
    <cellStyle name="60% - 强调文字颜色 6 2 3 3" xfId="2976"/>
    <cellStyle name="60% - 强调文字颜色 6 2 3 4" xfId="2977"/>
    <cellStyle name="60% - 强调文字颜色 6 2 3 5" xfId="2978"/>
    <cellStyle name="60% - 强调文字颜色 6 2 4 2" xfId="2979"/>
    <cellStyle name="60% - 强调文字颜色 6 2 4 2 2" xfId="2980"/>
    <cellStyle name="汇总 4 3" xfId="2981"/>
    <cellStyle name="60% - 强调文字颜色 6 2 5" xfId="2982"/>
    <cellStyle name="解释性文本 3 2 2" xfId="2983"/>
    <cellStyle name="60% - 强调文字颜色 6 2 6" xfId="2984"/>
    <cellStyle name="解释性文本 3 2 3" xfId="2985"/>
    <cellStyle name="60% - 强调文字颜色 6 3" xfId="2986"/>
    <cellStyle name="60% - 强调文字颜色 6 3 2" xfId="2987"/>
    <cellStyle name="60% - 强调文字颜色 6 3 2 4" xfId="2988"/>
    <cellStyle name="60% - 强调文字颜色 6 3 3" xfId="2989"/>
    <cellStyle name="检查单元格 4 2 2" xfId="2990"/>
    <cellStyle name="60% - 强调文字颜色 6 3 3 2 2" xfId="2991"/>
    <cellStyle name="常规 4 2 2 9" xfId="2992"/>
    <cellStyle name="60% - 强调文字颜色 6 3 3 3" xfId="2993"/>
    <cellStyle name="60% - 强调文字颜色 6 3 4" xfId="2994"/>
    <cellStyle name="检查单元格 4 2 3" xfId="2995"/>
    <cellStyle name="60% - 强调文字颜色 6 3 4 2" xfId="2996"/>
    <cellStyle name="60% - 强调文字颜色 6 3 5" xfId="2997"/>
    <cellStyle name="解释性文本 3 3 2" xfId="2998"/>
    <cellStyle name="60% - 强调文字颜色 6 4" xfId="2999"/>
    <cellStyle name="百分比 3 2 2" xfId="3000"/>
    <cellStyle name="60% - 强调文字颜色 6 4 2" xfId="3001"/>
    <cellStyle name="百分比 3 2 2 2" xfId="3002"/>
    <cellStyle name="60% - 强调文字颜色 6 4 3" xfId="3003"/>
    <cellStyle name="百分比 3 2 2 3" xfId="3004"/>
    <cellStyle name="检查单元格 4 3 2" xfId="3005"/>
    <cellStyle name="60% - 强调文字颜色 6 4 3 2" xfId="3006"/>
    <cellStyle name="60% - 强调文字颜色 6 4 4" xfId="3007"/>
    <cellStyle name="60% - 强调文字颜色 6 5" xfId="3008"/>
    <cellStyle name="百分比 3 2 3" xfId="3009"/>
    <cellStyle name="60% - 强调文字颜色 6 5 2 2 2" xfId="3010"/>
    <cellStyle name="Header1" xfId="3011"/>
    <cellStyle name="60% - 强调文字颜色 6 5 2 3" xfId="3012"/>
    <cellStyle name="60% - 强调文字颜色 6 5 3 2" xfId="3013"/>
    <cellStyle name="60% - 强调文字颜色 6 5 4" xfId="3014"/>
    <cellStyle name="60% - 强调文字颜色 6 6" xfId="3015"/>
    <cellStyle name="百分比 3 2 4" xfId="3016"/>
    <cellStyle name="常规 3 2 4 2 2" xfId="3017"/>
    <cellStyle name="60% - 强调文字颜色 6 6 2" xfId="3018"/>
    <cellStyle name="常规 2 2 3 8" xfId="3019"/>
    <cellStyle name="60% - 强调文字颜色 6 6 3" xfId="3020"/>
    <cellStyle name="60% - 强调文字颜色 6 7" xfId="3021"/>
    <cellStyle name="60% - 强调文字颜色 6 8" xfId="3022"/>
    <cellStyle name="常规 12 2 2 2 2" xfId="3023"/>
    <cellStyle name="60% - 着色 1" xfId="3024"/>
    <cellStyle name="60% - 着色 1 2" xfId="3025"/>
    <cellStyle name="60% - 着色 2" xfId="3026"/>
    <cellStyle name="60% - 着色 2 2" xfId="3027"/>
    <cellStyle name="常规 2 2 11" xfId="3028"/>
    <cellStyle name="60% - 着色 3" xfId="3029"/>
    <cellStyle name="60% - 着色 3 2" xfId="3030"/>
    <cellStyle name="60% - 着色 4" xfId="3031"/>
    <cellStyle name="60% - 着色 5" xfId="3032"/>
    <cellStyle name="适中 3 2 2 2" xfId="3033"/>
    <cellStyle name="60% - 着色 6" xfId="3034"/>
    <cellStyle name="Calc Currency (0)" xfId="3035"/>
    <cellStyle name="Comma [0] 2" xfId="3036"/>
    <cellStyle name="常规 3 6 2" xfId="3037"/>
    <cellStyle name="comma zerodec" xfId="3038"/>
    <cellStyle name="Comma_1995" xfId="3039"/>
    <cellStyle name="常规 2 2" xfId="3040"/>
    <cellStyle name="Currency [0]" xfId="3041"/>
    <cellStyle name="Currency [0] 2" xfId="3042"/>
    <cellStyle name="Currency1 2" xfId="3043"/>
    <cellStyle name="计算 6 2 2" xfId="3044"/>
    <cellStyle name="Date" xfId="3045"/>
    <cellStyle name="计算 5 2 3" xfId="3046"/>
    <cellStyle name="Date 2" xfId="3047"/>
    <cellStyle name="Dollar (zero dec)" xfId="3048"/>
    <cellStyle name="货币 3 2 4 4 2" xfId="3049"/>
    <cellStyle name="Dollar (zero dec) 2" xfId="3050"/>
    <cellStyle name="Fixed" xfId="3051"/>
    <cellStyle name="常规 28 2" xfId="3052"/>
    <cellStyle name="常规 33 2" xfId="3053"/>
    <cellStyle name="货币 3 2 7" xfId="3054"/>
    <cellStyle name="Header1 2" xfId="3055"/>
    <cellStyle name="Header2" xfId="3056"/>
    <cellStyle name="强调文字颜色 5 2 3" xfId="3057"/>
    <cellStyle name="标题 5 2 3_2015财政决算公开" xfId="3058"/>
    <cellStyle name="Header2 2" xfId="3059"/>
    <cellStyle name="HEADING1 2" xfId="3060"/>
    <cellStyle name="HEADING2" xfId="3061"/>
    <cellStyle name="HEADING2 2" xfId="3062"/>
    <cellStyle name="Normal_#10-Headcount" xfId="3063"/>
    <cellStyle name="常规 2 3 2 9" xfId="3064"/>
    <cellStyle name="Total" xfId="3065"/>
    <cellStyle name="Total 2" xfId="3066"/>
    <cellStyle name="标题 3 2_2015财政决算公开" xfId="3067"/>
    <cellStyle name="表标题 3" xfId="3068"/>
    <cellStyle name="百分比 2" xfId="3069"/>
    <cellStyle name="常规 10 3_2015财政决算公开" xfId="3070"/>
    <cellStyle name="常规 2 5 2 2 3" xfId="3071"/>
    <cellStyle name="检查单元格 6 3" xfId="3072"/>
    <cellStyle name="百分比 2 2 2" xfId="3073"/>
    <cellStyle name="百分比 2 2 2 2" xfId="3074"/>
    <cellStyle name="百分比 2 2 2 3" xfId="3075"/>
    <cellStyle name="百分比 2 2 2 3 2" xfId="3076"/>
    <cellStyle name="百分比 2 2 3" xfId="3077"/>
    <cellStyle name="百分比 2 2 3 2" xfId="3078"/>
    <cellStyle name="百分比 2 2 3 2 2" xfId="3079"/>
    <cellStyle name="百分比 2 2 3 3" xfId="3080"/>
    <cellStyle name="百分比 2 2 4" xfId="3081"/>
    <cellStyle name="常规 3 2 3 2 2" xfId="3082"/>
    <cellStyle name="百分比 2 2 5" xfId="3083"/>
    <cellStyle name="百分比 2 3 2" xfId="3084"/>
    <cellStyle name="百分比 2 3 2 2" xfId="3085"/>
    <cellStyle name="百分比 2 3 2 2 2" xfId="3086"/>
    <cellStyle name="百分比 2 3 2 3" xfId="3087"/>
    <cellStyle name="百分比 2 3 3" xfId="3088"/>
    <cellStyle name="百分比 2 3 3 2" xfId="3089"/>
    <cellStyle name="百分比 2 3 4" xfId="3090"/>
    <cellStyle name="常规 3 2 3 3 2" xfId="3091"/>
    <cellStyle name="百分比 2 4" xfId="3092"/>
    <cellStyle name="差 2 4 2" xfId="3093"/>
    <cellStyle name="百分比 2 4 2" xfId="3094"/>
    <cellStyle name="百分比 2 4 2 2" xfId="3095"/>
    <cellStyle name="百分比 2 5" xfId="3096"/>
    <cellStyle name="百分比 2 5 2" xfId="3097"/>
    <cellStyle name="百分比 3" xfId="3098"/>
    <cellStyle name="百分比 3 2" xfId="3099"/>
    <cellStyle name="常规 2 4 2 9" xfId="3100"/>
    <cellStyle name="百分比 3 3 2" xfId="3101"/>
    <cellStyle name="百分比 3 3 2 2" xfId="3102"/>
    <cellStyle name="百分比 3 3 3" xfId="3103"/>
    <cellStyle name="百分比 3 4" xfId="3104"/>
    <cellStyle name="百分比 3 4 2" xfId="3105"/>
    <cellStyle name="百分比 3 5" xfId="3106"/>
    <cellStyle name="百分比 4 2" xfId="3107"/>
    <cellStyle name="常规 2 2 6" xfId="3108"/>
    <cellStyle name="百分比 4 2 2" xfId="3109"/>
    <cellStyle name="常规 2 2 6 2" xfId="3110"/>
    <cellStyle name="百分比 4 2 2 2" xfId="3111"/>
    <cellStyle name="千位分隔 3 2 3 4" xfId="3112"/>
    <cellStyle name="常规 2 2 6 2 2" xfId="3113"/>
    <cellStyle name="百分比 4 2 2 2 2" xfId="3114"/>
    <cellStyle name="小数" xfId="3115"/>
    <cellStyle name="百分比 4 2 2 3" xfId="3116"/>
    <cellStyle name="百分比 4 2 3" xfId="3117"/>
    <cellStyle name="常规 2 2 6 3" xfId="3118"/>
    <cellStyle name="百分比 4 2 3 2" xfId="3119"/>
    <cellStyle name="千位分隔 3 2 4 4" xfId="3120"/>
    <cellStyle name="常规 2 2 6 3 2" xfId="3121"/>
    <cellStyle name="百分比 4 3" xfId="3122"/>
    <cellStyle name="常规 2 2 7" xfId="3123"/>
    <cellStyle name="百分比 4 3 2" xfId="3124"/>
    <cellStyle name="常规 2 2 7 2" xfId="3125"/>
    <cellStyle name="汇总 3" xfId="3126"/>
    <cellStyle name="百分比 4 3 2 2" xfId="3127"/>
    <cellStyle name="常规 2 2 7 2 2" xfId="3128"/>
    <cellStyle name="汇总 3 2" xfId="3129"/>
    <cellStyle name="百分比 4 4" xfId="3130"/>
    <cellStyle name="常规 2 2 8" xfId="3131"/>
    <cellStyle name="常规 2 2 8 2" xfId="3132"/>
    <cellStyle name="百分比 4 4 2" xfId="3133"/>
    <cellStyle name="常规_2002年全省财政基金预算收入计划表_新 2" xfId="3134"/>
    <cellStyle name="百分比 5" xfId="3135"/>
    <cellStyle name="百分比 5 2" xfId="3136"/>
    <cellStyle name="标题 5 2 2 3" xfId="3137"/>
    <cellStyle name="强调文字颜色 1 2 3 2 2" xfId="3138"/>
    <cellStyle name="常规 2 3 6" xfId="3139"/>
    <cellStyle name="百分比 5 2 2" xfId="3140"/>
    <cellStyle name="标题 5 2 2 3 2" xfId="3141"/>
    <cellStyle name="强调文字颜色 1 2 3 2 2 2" xfId="3142"/>
    <cellStyle name="常规 2 3 6 2" xfId="3143"/>
    <cellStyle name="百分比 5 2 2 2" xfId="3144"/>
    <cellStyle name="千位分隔 4 2 3 4" xfId="3145"/>
    <cellStyle name="常规 2 3 6 2 2" xfId="3146"/>
    <cellStyle name="百分比 5 2 2 2 2" xfId="3147"/>
    <cellStyle name="百分比 5 2 3" xfId="3148"/>
    <cellStyle name="常规 2 3 6 3" xfId="3149"/>
    <cellStyle name="百分比 5 2 3 2" xfId="3150"/>
    <cellStyle name="千位分隔 4 2 4 4" xfId="3151"/>
    <cellStyle name="常规 2 3 6 3 2" xfId="3152"/>
    <cellStyle name="常规 4 2 2 8" xfId="3153"/>
    <cellStyle name="百分比 5 3" xfId="3154"/>
    <cellStyle name="标题 5 2 2 4" xfId="3155"/>
    <cellStyle name="强调文字颜色 1 2 3 2 3" xfId="3156"/>
    <cellStyle name="常规 2 3 7" xfId="3157"/>
    <cellStyle name="百分比 5 3 2" xfId="3158"/>
    <cellStyle name="常规 2 3 7 2" xfId="3159"/>
    <cellStyle name="百分比 5 3 2 2" xfId="3160"/>
    <cellStyle name="百分比 5 3 3" xfId="3161"/>
    <cellStyle name="百分比 5 4" xfId="3162"/>
    <cellStyle name="标题 5 2 2 5" xfId="3163"/>
    <cellStyle name="常规 2 3 4 2 2" xfId="3164"/>
    <cellStyle name="常规 2 3 8" xfId="3165"/>
    <cellStyle name="百分比 5 4 2" xfId="3166"/>
    <cellStyle name="常规 2 3 8 2" xfId="3167"/>
    <cellStyle name="百分比 5 5" xfId="3168"/>
    <cellStyle name="常规 2 3 9" xfId="3169"/>
    <cellStyle name="百分比 5 5 2" xfId="3170"/>
    <cellStyle name="常规 2 3 9 2" xfId="3171"/>
    <cellStyle name="百分比 5 6" xfId="3172"/>
    <cellStyle name="常规 18 2" xfId="3173"/>
    <cellStyle name="常规 23 2" xfId="3174"/>
    <cellStyle name="百分比 6" xfId="3175"/>
    <cellStyle name="百分比 6 2" xfId="3176"/>
    <cellStyle name="标题 5 2 3 3" xfId="3177"/>
    <cellStyle name="强调文字颜色 1 2 3 3 2" xfId="3178"/>
    <cellStyle name="常规 2 4 6" xfId="3179"/>
    <cellStyle name="百分比 6 2 2" xfId="3180"/>
    <cellStyle name="常规 2 4 6 2" xfId="3181"/>
    <cellStyle name="百分比 6 2 2 2" xfId="3182"/>
    <cellStyle name="标题 2 4 3" xfId="3183"/>
    <cellStyle name="常规 2 4 6 2 2" xfId="3184"/>
    <cellStyle name="百分比 6 2 2 3" xfId="3185"/>
    <cellStyle name="百分比 6 2 3" xfId="3186"/>
    <cellStyle name="常规 2 4 6 3" xfId="3187"/>
    <cellStyle name="百分比 6 2 3 2" xfId="3188"/>
    <cellStyle name="标题 2 5 3" xfId="3189"/>
    <cellStyle name="常规 2 4 6 3 2" xfId="3190"/>
    <cellStyle name="百分比 6 3" xfId="3191"/>
    <cellStyle name="标题 5 2 3 4" xfId="3192"/>
    <cellStyle name="常规 2 4 7" xfId="3193"/>
    <cellStyle name="百分比 6 3 2" xfId="3194"/>
    <cellStyle name="常规 2 4 7 2" xfId="3195"/>
    <cellStyle name="百分比 6 3 2 2" xfId="3196"/>
    <cellStyle name="标题 3 4 3" xfId="3197"/>
    <cellStyle name="百分比 6 3 3" xfId="3198"/>
    <cellStyle name="百分比 6 4" xfId="3199"/>
    <cellStyle name="常规 2 3 4 3 2" xfId="3200"/>
    <cellStyle name="常规 2 4 8" xfId="3201"/>
    <cellStyle name="百分比 6 4 2" xfId="3202"/>
    <cellStyle name="常规 2 4 8 2" xfId="3203"/>
    <cellStyle name="百分比 6 5" xfId="3204"/>
    <cellStyle name="常规 2 4 9" xfId="3205"/>
    <cellStyle name="百分比 7" xfId="3206"/>
    <cellStyle name="百分比 7 2" xfId="3207"/>
    <cellStyle name="常规 2 5 6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常规 2 3 4 4 2" xfId="3219"/>
    <cellStyle name="百分比 7 4" xfId="3220"/>
    <cellStyle name="常规_2003年预计及2004年预算基金_Book2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标题 1 2 2 3" xfId="3227"/>
    <cellStyle name="计算 2 3 2" xfId="3228"/>
    <cellStyle name="标题 1 2 3" xfId="3229"/>
    <cellStyle name="标题 1 2 3 2" xfId="3230"/>
    <cellStyle name="标题 1 2 3 3" xfId="3231"/>
    <cellStyle name="计算 2 4 2" xfId="3232"/>
    <cellStyle name="标题 1 2 3 4" xfId="3233"/>
    <cellStyle name="常规 5 6 4 2" xfId="3234"/>
    <cellStyle name="计算 2 4 3" xfId="3235"/>
    <cellStyle name="标题 1 2 4 2" xfId="3236"/>
    <cellStyle name="标题 1 3 2 2" xfId="3237"/>
    <cellStyle name="常规 2 2 2 4 5" xfId="3238"/>
    <cellStyle name="标题 1 3 2 2 2" xfId="3239"/>
    <cellStyle name="标题 1 3 2 3" xfId="3240"/>
    <cellStyle name="计算 3 3 2" xfId="3241"/>
    <cellStyle name="标题 1 3 3" xfId="3242"/>
    <cellStyle name="标题 1 3 3 2" xfId="3243"/>
    <cellStyle name="标题 1 4" xfId="3244"/>
    <cellStyle name="好_F00DC810C49E00C2E0430A3413167AE0" xfId="3245"/>
    <cellStyle name="标题 1 4 2" xfId="3246"/>
    <cellStyle name="常规 12 2 5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标题 1 6" xfId="3253"/>
    <cellStyle name="常规 4 2 2 2 2 2" xfId="3254"/>
    <cellStyle name="标题 1 6 2" xfId="3255"/>
    <cellStyle name="标题 1 7" xfId="3256"/>
    <cellStyle name="标题 10" xfId="3257"/>
    <cellStyle name="标题 2 2" xfId="3258"/>
    <cellStyle name="标题 2 2 2 2" xfId="3259"/>
    <cellStyle name="标题 2 2 2 2 2" xfId="3260"/>
    <cellStyle name="差_5.中央部门决算（草案)-1" xfId="3261"/>
    <cellStyle name="标题 2 2 2 3" xfId="3262"/>
    <cellStyle name="标题 2 2 3" xfId="3263"/>
    <cellStyle name="标题 2 2 3 2" xfId="3264"/>
    <cellStyle name="货币 2 6" xfId="3265"/>
    <cellStyle name="标题 2 2 3 3" xfId="3266"/>
    <cellStyle name="货币 2 7" xfId="3267"/>
    <cellStyle name="标题 2 2 3 4" xfId="3268"/>
    <cellStyle name="常规 4 2 2 4 4 2" xfId="3269"/>
    <cellStyle name="货币 2 8" xfId="3270"/>
    <cellStyle name="标题 2 3" xfId="3271"/>
    <cellStyle name="标题 2 3 2 2" xfId="3272"/>
    <cellStyle name="常规 2 3 2 4 5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标题 2 4 2" xfId="3280"/>
    <cellStyle name="常规 13 2 5" xfId="3281"/>
    <cellStyle name="标题 2 5" xfId="3282"/>
    <cellStyle name="标题 2 6" xfId="3283"/>
    <cellStyle name="常规 4 2 2 2 3 2" xfId="3284"/>
    <cellStyle name="标题 2 6 2" xfId="3285"/>
    <cellStyle name="标题 2 7" xfId="3286"/>
    <cellStyle name="标题 3 2" xfId="3287"/>
    <cellStyle name="标题 3 2 2" xfId="3288"/>
    <cellStyle name="好 5" xfId="3289"/>
    <cellStyle name="标题 3 2 2 2" xfId="3290"/>
    <cellStyle name="常规 57" xfId="3291"/>
    <cellStyle name="常规 62" xfId="3292"/>
    <cellStyle name="好 5 2" xfId="3293"/>
    <cellStyle name="后继超级链接 4" xfId="3294"/>
    <cellStyle name="标题 3 2 2 3" xfId="3295"/>
    <cellStyle name="常规 58" xfId="3296"/>
    <cellStyle name="常规 63" xfId="3297"/>
    <cellStyle name="好 5 3" xfId="3298"/>
    <cellStyle name="后继超级链接 5" xfId="3299"/>
    <cellStyle name="标题 3 2 3" xfId="3300"/>
    <cellStyle name="好 6" xfId="3301"/>
    <cellStyle name="标题 3 2 3 3" xfId="3302"/>
    <cellStyle name="好 6 3" xfId="3303"/>
    <cellStyle name="标题 3 2 3 4" xfId="3304"/>
    <cellStyle name="标题 3 2 4" xfId="3305"/>
    <cellStyle name="好 7" xfId="3306"/>
    <cellStyle name="标题 3 2 4 2" xfId="3307"/>
    <cellStyle name="好 7 2" xfId="3308"/>
    <cellStyle name="标题 3 2 5" xfId="3309"/>
    <cellStyle name="好 8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标题 3 5 3" xfId="3319"/>
    <cellStyle name="烹拳_laroux" xfId="3320"/>
    <cellStyle name="标题 3 6" xfId="3321"/>
    <cellStyle name="常规 4 2 2 2 4 2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标题 4 3 2 2" xfId="3340"/>
    <cellStyle name="好 2 2 2 3" xfId="3341"/>
    <cellStyle name="标题 4 3 2 2 2" xfId="3342"/>
    <cellStyle name="常规 4 2 6" xfId="3343"/>
    <cellStyle name="标题 4 3 2 3" xfId="3344"/>
    <cellStyle name="标题 4 3 3" xfId="3345"/>
    <cellStyle name="标题 4 3 3 2" xfId="3346"/>
    <cellStyle name="标题 4 3 4" xfId="3347"/>
    <cellStyle name="常规 2 2_2015财政决算公开" xfId="3348"/>
    <cellStyle name="标题 5 2 2" xfId="3349"/>
    <cellStyle name="标题 5 2 2 2" xfId="3350"/>
    <cellStyle name="常规 2 3 5" xfId="3351"/>
    <cellStyle name="标题 5 2 2 2 2" xfId="3352"/>
    <cellStyle name="常规 2 3 5 2" xfId="3353"/>
    <cellStyle name="标题 5 2 2 2 3" xfId="3354"/>
    <cellStyle name="常规 2 3 5 3" xfId="3355"/>
    <cellStyle name="标题 5 2 2 2_2015财政决算公开" xfId="3356"/>
    <cellStyle name="标题 5 2 2_2015财政决算公开" xfId="3357"/>
    <cellStyle name="常规 2 3 3 4 2" xfId="3358"/>
    <cellStyle name="标题 5 2 3" xfId="3359"/>
    <cellStyle name="标题 5 2 3 2" xfId="3360"/>
    <cellStyle name="常规 2 4 5" xfId="3361"/>
    <cellStyle name="标题 5 2 3 2 2" xfId="3362"/>
    <cellStyle name="常规 2 4 5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标题 5 3_2015财政决算公开" xfId="3369"/>
    <cellStyle name="链接单元格 6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表标题" xfId="3376"/>
    <cellStyle name="超级链接 2 2 2 2" xfId="3377"/>
    <cellStyle name="表标题 2" xfId="3378"/>
    <cellStyle name="常规_内15福建1_新 2" xfId="3379"/>
    <cellStyle name="表标题 2 2" xfId="3380"/>
    <cellStyle name="表标题 2 2 2 2" xfId="3381"/>
    <cellStyle name="表标题 2 2 3" xfId="3382"/>
    <cellStyle name="表标题 2 3" xfId="3383"/>
    <cellStyle name="表标题 2 4" xfId="3384"/>
    <cellStyle name="表标题 3 2" xfId="3385"/>
    <cellStyle name="表标题 3 3" xfId="3386"/>
    <cellStyle name="表标题 4" xfId="3387"/>
    <cellStyle name="表标题 4 2" xfId="3388"/>
    <cellStyle name="差 2" xfId="3389"/>
    <cellStyle name="解释性文本 5" xfId="3390"/>
    <cellStyle name="差 2 2" xfId="3391"/>
    <cellStyle name="解释性文本 5 2" xfId="3392"/>
    <cellStyle name="差 2 4" xfId="3393"/>
    <cellStyle name="差 2 5" xfId="3394"/>
    <cellStyle name="差 2_2015财政决算公开" xfId="3395"/>
    <cellStyle name="差 3" xfId="3396"/>
    <cellStyle name="解释性文本 6" xfId="3397"/>
    <cellStyle name="差 3 3" xfId="3398"/>
    <cellStyle name="差 3 4" xfId="3399"/>
    <cellStyle name="差 3 5" xfId="3400"/>
    <cellStyle name="差 4 2" xfId="3401"/>
    <cellStyle name="差 4 3" xfId="3402"/>
    <cellStyle name="差 4 4" xfId="3403"/>
    <cellStyle name="差 5" xfId="3404"/>
    <cellStyle name="差 5 2" xfId="3405"/>
    <cellStyle name="差 5 2 2" xfId="3406"/>
    <cellStyle name="差 5 2 2 2" xfId="3407"/>
    <cellStyle name="差 5 3" xfId="3408"/>
    <cellStyle name="差 5 3 2" xfId="3409"/>
    <cellStyle name="差 5 4" xfId="3410"/>
    <cellStyle name="差 6" xfId="3411"/>
    <cellStyle name="差 6 2" xfId="3412"/>
    <cellStyle name="差 6 2 2" xfId="3413"/>
    <cellStyle name="差 6 3" xfId="3414"/>
    <cellStyle name="差_出版署2010年度中央部门决算草案" xfId="3415"/>
    <cellStyle name="差_司法部2010年度中央部门决算（草案）报" xfId="3416"/>
    <cellStyle name="常规 10 2" xfId="3417"/>
    <cellStyle name="常规 10 2 2" xfId="3418"/>
    <cellStyle name="常规 10 2 2 3" xfId="3419"/>
    <cellStyle name="常规 10 2 2_2015财政决算公开" xfId="3420"/>
    <cellStyle name="常规 10 2 3 2" xfId="3421"/>
    <cellStyle name="强调文字颜色 1 3 2 2 2" xfId="3422"/>
    <cellStyle name="常规 10 2 4" xfId="3423"/>
    <cellStyle name="常规 10 3 2 2" xfId="3424"/>
    <cellStyle name="常规 10 3 3" xfId="3425"/>
    <cellStyle name="常规 10 4" xfId="3426"/>
    <cellStyle name="货币 2 3 2 2" xfId="3427"/>
    <cellStyle name="常规 10 4 2" xfId="3428"/>
    <cellStyle name="货币 2 3 2 2 2" xfId="3429"/>
    <cellStyle name="常规 10 5" xfId="3430"/>
    <cellStyle name="汇总 3 3 2" xfId="3431"/>
    <cellStyle name="货币 2 3 2 3" xfId="3432"/>
    <cellStyle name="常规 10 6" xfId="3433"/>
    <cellStyle name="货币 2 3 2 4" xfId="3434"/>
    <cellStyle name="警告文本 3 3 2" xfId="3435"/>
    <cellStyle name="常规 10_2015财政决算公开" xfId="3436"/>
    <cellStyle name="常规 2 4 2 2 3 2" xfId="3437"/>
    <cellStyle name="常规 11" xfId="3438"/>
    <cellStyle name="常规 11 2 2 2 2" xfId="3439"/>
    <cellStyle name="常规 11 2 2 3" xfId="3440"/>
    <cellStyle name="货币 4 7 2" xfId="3441"/>
    <cellStyle name="常规 11_报 预算   行政政法处(1)" xfId="3442"/>
    <cellStyle name="常规 12" xfId="3443"/>
    <cellStyle name="好 4 2" xfId="3444"/>
    <cellStyle name="常规 12 2 2 2 2 2" xfId="3445"/>
    <cellStyle name="常规 12 2 2 2_2015财政决算公开" xfId="3446"/>
    <cellStyle name="常规 69" xfId="3447"/>
    <cellStyle name="常规 74" xfId="3448"/>
    <cellStyle name="检查单元格 2 3 5" xfId="3449"/>
    <cellStyle name="常规 12 2 2 3" xfId="3450"/>
    <cellStyle name="常规 12 2 2 3 2" xfId="3451"/>
    <cellStyle name="常规 12 2 2 4" xfId="3452"/>
    <cellStyle name="常规 12 2 2 5" xfId="3453"/>
    <cellStyle name="常规 12 2 3 3" xfId="3454"/>
    <cellStyle name="常规 12 2 3_2015财政决算公开" xfId="3455"/>
    <cellStyle name="常规 12 2 4 2" xfId="3456"/>
    <cellStyle name="常规 12 4 2 2" xfId="3457"/>
    <cellStyle name="常规 12 4 3" xfId="3458"/>
    <cellStyle name="常规 12 4_2015财政决算公开" xfId="3459"/>
    <cellStyle name="常规 2 3 2 3 3" xfId="3460"/>
    <cellStyle name="常规 12 7" xfId="3461"/>
    <cellStyle name="货币 2 3 4 5" xfId="3462"/>
    <cellStyle name="常规 12_2015财政决算公开" xfId="3463"/>
    <cellStyle name="常规 13" xfId="3464"/>
    <cellStyle name="好 4 3" xfId="3465"/>
    <cellStyle name="常规 13 2 2 3" xfId="3466"/>
    <cellStyle name="常规 2 2 2 2 3 2 2" xfId="3467"/>
    <cellStyle name="货币 2 2 9 2" xfId="3468"/>
    <cellStyle name="常规 13 2 2_2015财政决算公开" xfId="3469"/>
    <cellStyle name="常规 14 2" xfId="3470"/>
    <cellStyle name="常规 14 2 2" xfId="3471"/>
    <cellStyle name="常规 14 3" xfId="3472"/>
    <cellStyle name="常规 14 3 2" xfId="3473"/>
    <cellStyle name="常规 14 4" xfId="3474"/>
    <cellStyle name="货币 2 3 6 2" xfId="3475"/>
    <cellStyle name="常规 14 4 2" xfId="3476"/>
    <cellStyle name="常规 14_2015财政决算公开" xfId="3477"/>
    <cellStyle name="常规 15_2015财政决算公开" xfId="3478"/>
    <cellStyle name="常规 2 3 2 2 5 2" xfId="3479"/>
    <cellStyle name="常规 16_2015财政决算公开" xfId="3480"/>
    <cellStyle name="常规 17 2 2" xfId="3481"/>
    <cellStyle name="常规 22 2 2" xfId="3482"/>
    <cellStyle name="常规 19" xfId="3483"/>
    <cellStyle name="常规 24" xfId="3484"/>
    <cellStyle name="常规 19 2" xfId="3485"/>
    <cellStyle name="常规 24 2" xfId="3486"/>
    <cellStyle name="常规 19 2 2" xfId="3487"/>
    <cellStyle name="常规 24 2 2" xfId="3488"/>
    <cellStyle name="常规 19_2015财政决算公开" xfId="3489"/>
    <cellStyle name="常规 3_收入总表2 2" xfId="3490"/>
    <cellStyle name="常规 2" xfId="3491"/>
    <cellStyle name="常规 2 10" xfId="3492"/>
    <cellStyle name="常规 2 2 2 6 3" xfId="3493"/>
    <cellStyle name="货币 4 2 4 3 2" xfId="3494"/>
    <cellStyle name="常规 2 11" xfId="3495"/>
    <cellStyle name="常规 2 2 2 6 4" xfId="3496"/>
    <cellStyle name="常规 2 2 10" xfId="3497"/>
    <cellStyle name="输出 2 3 4" xfId="3498"/>
    <cellStyle name="常规 2 2 2" xfId="3499"/>
    <cellStyle name="常规 2 4 3 5" xfId="3500"/>
    <cellStyle name="常规 2 2 2 10" xfId="3501"/>
    <cellStyle name="常规 2 2 2 2" xfId="3502"/>
    <cellStyle name="常规 2 4 3 5 2" xfId="3503"/>
    <cellStyle name="常规 2 2 2 2 2 2 2" xfId="3504"/>
    <cellStyle name="常规 2 2 2 2 2 3" xfId="3505"/>
    <cellStyle name="常规 2 2 2 2 2 3 2" xfId="3506"/>
    <cellStyle name="常规 2 3 2 2 6" xfId="3507"/>
    <cellStyle name="常规 2 2 2 2 2 4 2" xfId="3508"/>
    <cellStyle name="常规 2 2 2 2 2 5" xfId="3509"/>
    <cellStyle name="常规 2 2 2 2 2_2015财政决算公开" xfId="3510"/>
    <cellStyle name="常规 2 2 2 2 3" xfId="3511"/>
    <cellStyle name="常规 2 2 2 2 3 2" xfId="3512"/>
    <cellStyle name="货币 2 2 9" xfId="3513"/>
    <cellStyle name="常规 2 2 2 2 3 3" xfId="3514"/>
    <cellStyle name="常规 2 2 2 2 3 3 2" xfId="3515"/>
    <cellStyle name="常规 2 2 2 2 3 4" xfId="3516"/>
    <cellStyle name="常规 2 2 2 2 4 2" xfId="3517"/>
    <cellStyle name="常规 2 2 2 2 4 2 2" xfId="3518"/>
    <cellStyle name="常规 2 2 2 2 4 3 2" xfId="3519"/>
    <cellStyle name="常规 2 2 2 2 4 4" xfId="3520"/>
    <cellStyle name="常规 2 2 2 2 4 4 2" xfId="3521"/>
    <cellStyle name="常规 2 2 2 2 4 5" xfId="3522"/>
    <cellStyle name="常规 2 2 2 2 6" xfId="3523"/>
    <cellStyle name="常规 2 2 2 2 7" xfId="3524"/>
    <cellStyle name="常规 2 2 2 2 8" xfId="3525"/>
    <cellStyle name="常规 2 2 2 3" xfId="3526"/>
    <cellStyle name="常规 2 2 2 3 2" xfId="3527"/>
    <cellStyle name="常规 2 2 2 3 2 2" xfId="3528"/>
    <cellStyle name="常规 2 2 2 3 3" xfId="3529"/>
    <cellStyle name="常规 2 2 2 3 3 2" xfId="3530"/>
    <cellStyle name="常规 2 2 2 3 4" xfId="3531"/>
    <cellStyle name="货币 4 5 2 2" xfId="3532"/>
    <cellStyle name="常规 2 2 2 3 4 2" xfId="3533"/>
    <cellStyle name="常规 2 2 2 3_2015财政决算公开" xfId="3534"/>
    <cellStyle name="常规 2 2 2 4 4" xfId="3535"/>
    <cellStyle name="货币 4 5 3 2" xfId="3536"/>
    <cellStyle name="常规 2 2 2 4 4 2" xfId="3537"/>
    <cellStyle name="输出 3 2 2 3" xfId="3538"/>
    <cellStyle name="常规 2 2 2 5 2 2" xfId="3539"/>
    <cellStyle name="常规 2 2 2 5 3" xfId="3540"/>
    <cellStyle name="货币 4 2 4 2 2" xfId="3541"/>
    <cellStyle name="常规 2 2 2 5 4" xfId="3542"/>
    <cellStyle name="常规 2 2 2 6 2" xfId="3543"/>
    <cellStyle name="常规 2 2 2 6 2 2" xfId="3544"/>
    <cellStyle name="常规 2 2 2 6 3 2" xfId="3545"/>
    <cellStyle name="常规 2 2 2 6 4 2" xfId="3546"/>
    <cellStyle name="常规 3 2 2 3" xfId="3547"/>
    <cellStyle name="常规 2 2 2 6 5" xfId="3548"/>
    <cellStyle name="常规 2 2 2 6_2015财政决算公开" xfId="3549"/>
    <cellStyle name="货币 3 4 3" xfId="3550"/>
    <cellStyle name="常规 2 2 2 7 2" xfId="3551"/>
    <cellStyle name="输出 2 3 5" xfId="3552"/>
    <cellStyle name="常规 2 2 3" xfId="3553"/>
    <cellStyle name="常规 2 2 3 4 2 2" xfId="3554"/>
    <cellStyle name="常规 2 4 3 6" xfId="3555"/>
    <cellStyle name="常规 2 2 3 2" xfId="3556"/>
    <cellStyle name="常规 2 2 3 2 2" xfId="3557"/>
    <cellStyle name="常规 2 2 3 2 3" xfId="3558"/>
    <cellStyle name="常规 2 2 3 2 3 2" xfId="3559"/>
    <cellStyle name="常规 2 2 3 2 4 2" xfId="3560"/>
    <cellStyle name="常规 2 2 3 3" xfId="3561"/>
    <cellStyle name="常规 2 2 3 3 2" xfId="3562"/>
    <cellStyle name="常规 2 2 3 3 2 2" xfId="3563"/>
    <cellStyle name="常规 2 3 3 6" xfId="3564"/>
    <cellStyle name="常规 2 2 3 3 3" xfId="3565"/>
    <cellStyle name="常规 2 2 3 3 3 2" xfId="3566"/>
    <cellStyle name="常规 2 3 4 6" xfId="3567"/>
    <cellStyle name="常规 2 2 3 3 4" xfId="3568"/>
    <cellStyle name="货币 4 6 2 2" xfId="3569"/>
    <cellStyle name="常规 2 2 3 4 3" xfId="3570"/>
    <cellStyle name="常规 2 2 3 4 3 2" xfId="3571"/>
    <cellStyle name="常规 2 3 3" xfId="3572"/>
    <cellStyle name="常规 2 4 4 6" xfId="3573"/>
    <cellStyle name="常规 2 2 3 5 2" xfId="3574"/>
    <cellStyle name="常规 2 2 3 6 2" xfId="3575"/>
    <cellStyle name="常规 2 2 3 7" xfId="3576"/>
    <cellStyle name="常规 2 2 4" xfId="3577"/>
    <cellStyle name="常规 2 4 3 7" xfId="3578"/>
    <cellStyle name="常规 2 2 4 2" xfId="3579"/>
    <cellStyle name="常规 2 2 4 2 2" xfId="3580"/>
    <cellStyle name="常规 2 2 4 3" xfId="3581"/>
    <cellStyle name="常规 2 2 4 3 2" xfId="3582"/>
    <cellStyle name="常规 2 2 4 4 2" xfId="3583"/>
    <cellStyle name="常规 2 2 4 5" xfId="3584"/>
    <cellStyle name="常规 2 2 5" xfId="3585"/>
    <cellStyle name="常规 2 2 5 2" xfId="3586"/>
    <cellStyle name="常规 2 2 5 2 2" xfId="3587"/>
    <cellStyle name="常规 2 2 5 3" xfId="3588"/>
    <cellStyle name="常规 2 2 5 3 2" xfId="3589"/>
    <cellStyle name="常规 2 2 5 4" xfId="3590"/>
    <cellStyle name="常规 2 2 5 4 2" xfId="3591"/>
    <cellStyle name="常规 2 2 5 5" xfId="3592"/>
    <cellStyle name="常规 2 2 7 3 2" xfId="3593"/>
    <cellStyle name="汇总 4 2" xfId="3594"/>
    <cellStyle name="常规 2 2 9 2" xfId="3595"/>
    <cellStyle name="常规 2 3 11" xfId="3596"/>
    <cellStyle name="常规 2 3 2" xfId="3597"/>
    <cellStyle name="常规 2 4 4 5" xfId="3598"/>
    <cellStyle name="常规 2 3 2 2" xfId="3599"/>
    <cellStyle name="常规 2 3 2 2 2" xfId="3600"/>
    <cellStyle name="常规 2 3 2 2 2 2" xfId="3601"/>
    <cellStyle name="常规 2 3 2 2 3" xfId="3602"/>
    <cellStyle name="常规 2 3 2 2 3 2" xfId="3603"/>
    <cellStyle name="常规 2 3 2 2 4 2" xfId="3604"/>
    <cellStyle name="常规 2 3 2 2 7" xfId="3605"/>
    <cellStyle name="常规 2 3 2 3" xfId="3606"/>
    <cellStyle name="常规_本级" xfId="3607"/>
    <cellStyle name="常规 2 3 2 3 2" xfId="3608"/>
    <cellStyle name="常规 2 3 2 3 2 2" xfId="3609"/>
    <cellStyle name="常规 2 3 2 3 4" xfId="3610"/>
    <cellStyle name="常规 2 3 2 4 2 2" xfId="3611"/>
    <cellStyle name="常规 2 3 2 4 3" xfId="3612"/>
    <cellStyle name="常规 2 3 2 4 3 2" xfId="3613"/>
    <cellStyle name="常规 2 3 2 4 4" xfId="3614"/>
    <cellStyle name="常规 2 3 2 4 4 2" xfId="3615"/>
    <cellStyle name="常规 2 3 2 5 2" xfId="3616"/>
    <cellStyle name="常规 2 3 2 6" xfId="3617"/>
    <cellStyle name="常规 2 3 2 6 2" xfId="3618"/>
    <cellStyle name="常规 2 3 2 7" xfId="3619"/>
    <cellStyle name="常规 2 3 2 7 2" xfId="3620"/>
    <cellStyle name="常规 2 3 2 8" xfId="3621"/>
    <cellStyle name="常规 2 3 3 2 2" xfId="3622"/>
    <cellStyle name="常规 2 3 3 3" xfId="3623"/>
    <cellStyle name="常规 2 3 3 3 2" xfId="3624"/>
    <cellStyle name="常规 2 3 3 5" xfId="3625"/>
    <cellStyle name="常规 2 3 3 5 2" xfId="3626"/>
    <cellStyle name="常规 2 3 3 7" xfId="3627"/>
    <cellStyle name="常规 2 3 4" xfId="3628"/>
    <cellStyle name="常规 2 3 4 2" xfId="3629"/>
    <cellStyle name="常规 2 3 4 3" xfId="3630"/>
    <cellStyle name="常规 2 3 4 4" xfId="3631"/>
    <cellStyle name="常规 2 3 4 5" xfId="3632"/>
    <cellStyle name="常规 2 3 5 4" xfId="3633"/>
    <cellStyle name="常规 2 4" xfId="3634"/>
    <cellStyle name="常规 2 4 10 2" xfId="3635"/>
    <cellStyle name="常规 2 4 11" xfId="3636"/>
    <cellStyle name="常规 2 4 2" xfId="3637"/>
    <cellStyle name="常规 2 4 2 2" xfId="3638"/>
    <cellStyle name="常规 2 4 2 2 2" xfId="3639"/>
    <cellStyle name="常规 2 4 2 2 2 2" xfId="3640"/>
    <cellStyle name="常规 2 4 2 2 3" xfId="3641"/>
    <cellStyle name="常规 2 4 2 2 4" xfId="3642"/>
    <cellStyle name="常规 2 4 2 2 5 2" xfId="3643"/>
    <cellStyle name="常规 2 4 2 2 6" xfId="3644"/>
    <cellStyle name="常规 2 4 2 2 7" xfId="3645"/>
    <cellStyle name="常规 2 4 2 3" xfId="3646"/>
    <cellStyle name="常规 2 4 2 3 2 2" xfId="3647"/>
    <cellStyle name="输出 2 2 2 2 2" xfId="3648"/>
    <cellStyle name="常规 7 2 3 3" xfId="3649"/>
    <cellStyle name="常规 2 4 2 3 3 2" xfId="3650"/>
    <cellStyle name="常规 2 4 2 3 4" xfId="3651"/>
    <cellStyle name="常规 2 4 2 3 5" xfId="3652"/>
    <cellStyle name="常规 2 4 2 6" xfId="3653"/>
    <cellStyle name="常规 2 4 2 7" xfId="3654"/>
    <cellStyle name="常规 2 4 3 2 2" xfId="3655"/>
    <cellStyle name="常规 2 4 3 3" xfId="3656"/>
    <cellStyle name="常规 2 4 3 3 2" xfId="3657"/>
    <cellStyle name="常规 2 4 3 4 2" xfId="3658"/>
    <cellStyle name="常规 2 4 4 2" xfId="3659"/>
    <cellStyle name="常规 2 4 4 2 2" xfId="3660"/>
    <cellStyle name="常规 2 4 4 3" xfId="3661"/>
    <cellStyle name="常规 2 4 4 3 2" xfId="3662"/>
    <cellStyle name="常规 2 4 4 4" xfId="3663"/>
    <cellStyle name="常规 2 4 4 4 2" xfId="3664"/>
    <cellStyle name="常规 2 4 5 3" xfId="3665"/>
    <cellStyle name="常规 2 4 5 4" xfId="3666"/>
    <cellStyle name="小数 5" xfId="3667"/>
    <cellStyle name="常规 2 5 2 3" xfId="3668"/>
    <cellStyle name="检查单元格 7" xfId="3669"/>
    <cellStyle name="常规 2 5 2 5" xfId="3670"/>
    <cellStyle name="检查单元格 9" xfId="3671"/>
    <cellStyle name="常规 2 5 3 2" xfId="3672"/>
    <cellStyle name="常规 2 5 3 3" xfId="3673"/>
    <cellStyle name="常规 2 5 4 2" xfId="3674"/>
    <cellStyle name="常规 2 5 4 3" xfId="3675"/>
    <cellStyle name="常规 2 6" xfId="3676"/>
    <cellStyle name="常规 2 6 2" xfId="3677"/>
    <cellStyle name="常规 2 6 2 2" xfId="3678"/>
    <cellStyle name="常规 2 6 4" xfId="3679"/>
    <cellStyle name="货币 2 2 3 3 2" xfId="3680"/>
    <cellStyle name="常规 2 7" xfId="3681"/>
    <cellStyle name="常规 2 7 3" xfId="3682"/>
    <cellStyle name="输入 2" xfId="3683"/>
    <cellStyle name="常规 2 8" xfId="3684"/>
    <cellStyle name="输入 2 2" xfId="3685"/>
    <cellStyle name="常规 2 8 2" xfId="3686"/>
    <cellStyle name="常规 27 2 2" xfId="3687"/>
    <cellStyle name="常规 27 3" xfId="3688"/>
    <cellStyle name="常规 29" xfId="3689"/>
    <cellStyle name="常规 34" xfId="3690"/>
    <cellStyle name="常规 29 2" xfId="3691"/>
    <cellStyle name="常规 3" xfId="3692"/>
    <cellStyle name="常规 3 10" xfId="3693"/>
    <cellStyle name="常规 3 11" xfId="3694"/>
    <cellStyle name="常规 3 2" xfId="3695"/>
    <cellStyle name="常规 3 2 2 2" xfId="3696"/>
    <cellStyle name="常规 3 2 2 2 2" xfId="3697"/>
    <cellStyle name="常规 3 2 2 3 2" xfId="3698"/>
    <cellStyle name="常规 3 2 2 6" xfId="3699"/>
    <cellStyle name="常规 3 2 2 6 2" xfId="3700"/>
    <cellStyle name="常规 3 2 3 2" xfId="3701"/>
    <cellStyle name="常规 3 2 3 3" xfId="3702"/>
    <cellStyle name="常规 3 2 4" xfId="3703"/>
    <cellStyle name="常规 3 2 4 3" xfId="3704"/>
    <cellStyle name="常规 3 2 4 3 2" xfId="3705"/>
    <cellStyle name="常规 3 2 4 4" xfId="3706"/>
    <cellStyle name="常规 3 2 4 4 2" xfId="3707"/>
    <cellStyle name="常规 3 3" xfId="3708"/>
    <cellStyle name="常规 3 3 2" xfId="3709"/>
    <cellStyle name="常规 3 3 3" xfId="3710"/>
    <cellStyle name="常规 3 3 4" xfId="3711"/>
    <cellStyle name="好 3 2 2 2" xfId="3712"/>
    <cellStyle name="常规 3 4 2 2" xfId="3713"/>
    <cellStyle name="汇总 2 3 4" xfId="3714"/>
    <cellStyle name="货币 2 2 2 5" xfId="3715"/>
    <cellStyle name="常规 3 4 3 2" xfId="3716"/>
    <cellStyle name="货币 2 2 3 5" xfId="3717"/>
    <cellStyle name="常规 3 4 4" xfId="3718"/>
    <cellStyle name="好 3 2 3 2" xfId="3719"/>
    <cellStyle name="常规 3 5" xfId="3720"/>
    <cellStyle name="常规 3 5 3" xfId="3721"/>
    <cellStyle name="常规 3 5 3 2" xfId="3722"/>
    <cellStyle name="常规 3 5 4" xfId="3723"/>
    <cellStyle name="货币 2 2 4 2 2" xfId="3724"/>
    <cellStyle name="常规 3 6 2 2" xfId="3725"/>
    <cellStyle name="常规 3 6 3" xfId="3726"/>
    <cellStyle name="常规 3 6 3 2" xfId="3727"/>
    <cellStyle name="常规 3 6 4" xfId="3728"/>
    <cellStyle name="货币 2 2 4 3 2" xfId="3729"/>
    <cellStyle name="常规 3 6 5" xfId="3730"/>
    <cellStyle name="常规 3 7" xfId="3731"/>
    <cellStyle name="常规 3 7 2" xfId="3732"/>
    <cellStyle name="常规 3 7 2 2" xfId="3733"/>
    <cellStyle name="常规 3 7 3 2" xfId="3734"/>
    <cellStyle name="常规 3 7 4" xfId="3735"/>
    <cellStyle name="货币 2 2 4 4 2" xfId="3736"/>
    <cellStyle name="常规 3 8" xfId="3737"/>
    <cellStyle name="好 2 2 2 2 2" xfId="3738"/>
    <cellStyle name="常规 3 8 2" xfId="3739"/>
    <cellStyle name="常规 3 9 2" xfId="3740"/>
    <cellStyle name="常规 3_收入总表2" xfId="3741"/>
    <cellStyle name="常规 4" xfId="3742"/>
    <cellStyle name="常规 4 2" xfId="3743"/>
    <cellStyle name="常规 4 2 10" xfId="3744"/>
    <cellStyle name="常规 4 2 11" xfId="3745"/>
    <cellStyle name="常规 4 2 2" xfId="3746"/>
    <cellStyle name="常规 4 4" xfId="3747"/>
    <cellStyle name="常规 4 2 2 2" xfId="3748"/>
    <cellStyle name="常规 4 4 2" xfId="3749"/>
    <cellStyle name="常规 6 4" xfId="3750"/>
    <cellStyle name="常规 4 2 2 2 2" xfId="3751"/>
    <cellStyle name="常规 6 4 2" xfId="3752"/>
    <cellStyle name="货币 3 2 2 5" xfId="3753"/>
    <cellStyle name="常规 4 2 2 2 3" xfId="3754"/>
    <cellStyle name="常规 6 4 3" xfId="3755"/>
    <cellStyle name="常规 4 2 2 2 5" xfId="3756"/>
    <cellStyle name="常规 4 2 2 2 6" xfId="3757"/>
    <cellStyle name="常规 4 2 2 3 2" xfId="3758"/>
    <cellStyle name="警告文本 2" xfId="3759"/>
    <cellStyle name="霓付 [0]_laroux" xfId="3760"/>
    <cellStyle name="常规 4 2 2 3 3" xfId="3761"/>
    <cellStyle name="警告文本 3" xfId="3762"/>
    <cellStyle name="常规 4 2 2 3 3 2" xfId="3763"/>
    <cellStyle name="警告文本 3 2" xfId="3764"/>
    <cellStyle name="常规 4 2 2 3 4" xfId="3765"/>
    <cellStyle name="警告文本 4" xfId="3766"/>
    <cellStyle name="常规 4 2 2 4 3 2" xfId="3767"/>
    <cellStyle name="常规 4 2 2 4 4" xfId="3768"/>
    <cellStyle name="常规 4 2 2 4 5" xfId="3769"/>
    <cellStyle name="常规 4 2 2 6 2" xfId="3770"/>
    <cellStyle name="常规 4 2 2 7 2" xfId="3771"/>
    <cellStyle name="常规 4 2 3" xfId="3772"/>
    <cellStyle name="常规 4 5" xfId="3773"/>
    <cellStyle name="常规 4 2 3 2" xfId="3774"/>
    <cellStyle name="常规 4 5 2" xfId="3775"/>
    <cellStyle name="常规 7 4" xfId="3776"/>
    <cellStyle name="常规 4 2 3 3" xfId="3777"/>
    <cellStyle name="常规 4 5 3" xfId="3778"/>
    <cellStyle name="常规 7 5" xfId="3779"/>
    <cellStyle name="常规 4 2 4" xfId="3780"/>
    <cellStyle name="常规 4 6" xfId="3781"/>
    <cellStyle name="常规 4 2 4 3" xfId="3782"/>
    <cellStyle name="常规 4 6 3" xfId="3783"/>
    <cellStyle name="常规 8 5" xfId="3784"/>
    <cellStyle name="常规 4 2 4 3 2" xfId="3785"/>
    <cellStyle name="常规 4 2 4 4 2" xfId="3786"/>
    <cellStyle name="常规 4 2 4 5" xfId="3787"/>
    <cellStyle name="常规 4 2 5" xfId="3788"/>
    <cellStyle name="常规 4 7" xfId="3789"/>
    <cellStyle name="常规 4 2 8" xfId="3790"/>
    <cellStyle name="常规 4 3" xfId="3791"/>
    <cellStyle name="常规 4 3 2 2" xfId="3792"/>
    <cellStyle name="常规 5 4 2" xfId="3793"/>
    <cellStyle name="常规 4 3 2 3" xfId="3794"/>
    <cellStyle name="常规 5 4 3" xfId="3795"/>
    <cellStyle name="常规 4 3 3" xfId="3796"/>
    <cellStyle name="常规 5 5" xfId="3797"/>
    <cellStyle name="常规 4 3 3 2" xfId="3798"/>
    <cellStyle name="常规 5 5 2" xfId="3799"/>
    <cellStyle name="常规 45 2" xfId="3800"/>
    <cellStyle name="常规 50 2" xfId="3801"/>
    <cellStyle name="常规 46" xfId="3802"/>
    <cellStyle name="常规 51" xfId="3803"/>
    <cellStyle name="常规 47" xfId="3804"/>
    <cellStyle name="常规 52" xfId="3805"/>
    <cellStyle name="常规 48 2" xfId="3806"/>
    <cellStyle name="常规 49 2" xfId="3807"/>
    <cellStyle name="常规 5" xfId="3808"/>
    <cellStyle name="常规 5 10" xfId="3809"/>
    <cellStyle name="常规 5 2" xfId="3810"/>
    <cellStyle name="常规 5 2 2" xfId="3811"/>
    <cellStyle name="常规 5 2 2 2" xfId="3812"/>
    <cellStyle name="常规 5 2 2 3" xfId="3813"/>
    <cellStyle name="常规 5 2 3" xfId="3814"/>
    <cellStyle name="常规 5 2 3 2" xfId="3815"/>
    <cellStyle name="常规 5 2 3 3" xfId="3816"/>
    <cellStyle name="常规 5 2 3 5" xfId="3817"/>
    <cellStyle name="常规 5 2 4" xfId="3818"/>
    <cellStyle name="常规 5 2 4 2" xfId="3819"/>
    <cellStyle name="常规 5 2 4 3" xfId="3820"/>
    <cellStyle name="常规 5 2 4 3 2" xfId="3821"/>
    <cellStyle name="常规 5 2 4 4 2" xfId="3822"/>
    <cellStyle name="检查单元格 2 2" xfId="3823"/>
    <cellStyle name="常规 5 2 4 5" xfId="3824"/>
    <cellStyle name="强调文字颜色 5 3 2 3 2" xfId="3825"/>
    <cellStyle name="检查单元格 3" xfId="3826"/>
    <cellStyle name="常规 5 2 5" xfId="3827"/>
    <cellStyle name="常规 5 2 5 2" xfId="3828"/>
    <cellStyle name="常规 5 2 6" xfId="3829"/>
    <cellStyle name="常规 5 2 6 2" xfId="3830"/>
    <cellStyle name="常规 5 2 7" xfId="3831"/>
    <cellStyle name="常规 5 2 7 2" xfId="3832"/>
    <cellStyle name="常规 5 2 8" xfId="3833"/>
    <cellStyle name="常规 5 3" xfId="3834"/>
    <cellStyle name="常规 5 3 2" xfId="3835"/>
    <cellStyle name="常规 5 3 2 2" xfId="3836"/>
    <cellStyle name="常规 5 3 3" xfId="3837"/>
    <cellStyle name="常规 5 3 3 2" xfId="3838"/>
    <cellStyle name="常规 5 4 2 2" xfId="3839"/>
    <cellStyle name="货币 4 2 2 5" xfId="3840"/>
    <cellStyle name="常规 5 4 3 2" xfId="3841"/>
    <cellStyle name="常规 5 4 6" xfId="3842"/>
    <cellStyle name="常规 5 5 3" xfId="3843"/>
    <cellStyle name="常规 5 5 3 2" xfId="3844"/>
    <cellStyle name="常规 5 6 4" xfId="3845"/>
    <cellStyle name="货币 2 2 6 3 2" xfId="3846"/>
    <cellStyle name="常规 5 6 5" xfId="3847"/>
    <cellStyle name="千位分隔 4 2 3 2 2" xfId="3848"/>
    <cellStyle name="常规 5 8 2" xfId="3849"/>
    <cellStyle name="好_全国友协2010年度中央部门决算（草案）" xfId="3850"/>
    <cellStyle name="千位分隔 4 2 3 3 2" xfId="3851"/>
    <cellStyle name="常规 5 9 2" xfId="3852"/>
    <cellStyle name="常规 55" xfId="3853"/>
    <cellStyle name="常规 60" xfId="3854"/>
    <cellStyle name="后继超级链接 2" xfId="3855"/>
    <cellStyle name="常规 56" xfId="3856"/>
    <cellStyle name="常规 61" xfId="3857"/>
    <cellStyle name="后继超级链接 3" xfId="3858"/>
    <cellStyle name="常规 59" xfId="3859"/>
    <cellStyle name="常规 64" xfId="3860"/>
    <cellStyle name="好 5 4" xfId="3861"/>
    <cellStyle name="常规 6" xfId="3862"/>
    <cellStyle name="常规 6 2" xfId="3863"/>
    <cellStyle name="常规 6 2 2" xfId="3864"/>
    <cellStyle name="常规 6 2 2 2" xfId="3865"/>
    <cellStyle name="千位分隔 4 4 4" xfId="3866"/>
    <cellStyle name="常规 6 2 2 2 2" xfId="3867"/>
    <cellStyle name="常规 6 2 2 3" xfId="3868"/>
    <cellStyle name="常规 6 2 3" xfId="3869"/>
    <cellStyle name="常规 6 2 3 2" xfId="3870"/>
    <cellStyle name="常规 6 2 3 3" xfId="3871"/>
    <cellStyle name="常规 6 2 4" xfId="3872"/>
    <cellStyle name="常规 6 2 5" xfId="3873"/>
    <cellStyle name="常规 6 3" xfId="3874"/>
    <cellStyle name="常规 6 3 2" xfId="3875"/>
    <cellStyle name="常规 6 3 2 2" xfId="3876"/>
    <cellStyle name="常规 7" xfId="3877"/>
    <cellStyle name="常规 7 2" xfId="3878"/>
    <cellStyle name="常规 79" xfId="3879"/>
    <cellStyle name="常规 8" xfId="3880"/>
    <cellStyle name="常规 8 2" xfId="3881"/>
    <cellStyle name="链接单元格 7" xfId="3882"/>
    <cellStyle name="常规 8 2 2 3" xfId="3883"/>
    <cellStyle name="常规 8 2 3 2" xfId="3884"/>
    <cellStyle name="货币 2 7 4 2" xfId="3885"/>
    <cellStyle name="常规 8 2 4" xfId="3886"/>
    <cellStyle name="货币 2 7 5" xfId="3887"/>
    <cellStyle name="常规 8 2 5" xfId="3888"/>
    <cellStyle name="常规 8 3 2 2" xfId="3889"/>
    <cellStyle name="计算 3 4" xfId="3890"/>
    <cellStyle name="常规 9" xfId="3891"/>
    <cellStyle name="常规_2002年全省财政基金预算收入计划表 2 2 2" xfId="3892"/>
    <cellStyle name="常规_2006年预算表" xfId="3893"/>
    <cellStyle name="常规_2007年云南省向人大报送政府收支预算表格式编制过程表" xfId="3894"/>
    <cellStyle name="常规_B12福建省6月决算 2" xfId="3895"/>
    <cellStyle name="常规_省级基金表样 2" xfId="3896"/>
    <cellStyle name="超级链接 2" xfId="3897"/>
    <cellStyle name="超级链接 2 2" xfId="3898"/>
    <cellStyle name="超级链接 2 2 2" xfId="3899"/>
    <cellStyle name="超级链接 2 2 3" xfId="3900"/>
    <cellStyle name="超级链接 2 3" xfId="3901"/>
    <cellStyle name="超级链接 2 3 2" xfId="3902"/>
    <cellStyle name="超级链接 3" xfId="3903"/>
    <cellStyle name="超级链接 3 2" xfId="3904"/>
    <cellStyle name="超级链接 3 2 2" xfId="3905"/>
    <cellStyle name="超级链接 3 3" xfId="3906"/>
    <cellStyle name="好 2 2" xfId="3907"/>
    <cellStyle name="好 2 2 2" xfId="3908"/>
    <cellStyle name="好 2 2 3" xfId="3909"/>
    <cellStyle name="好 2 2 3 2" xfId="3910"/>
    <cellStyle name="好 2 2 4" xfId="3911"/>
    <cellStyle name="好 3" xfId="3912"/>
    <cellStyle name="好 3 2" xfId="3913"/>
    <cellStyle name="好 3 2 2" xfId="3914"/>
    <cellStyle name="好 3 2 3" xfId="3915"/>
    <cellStyle name="好 3 2 4" xfId="3916"/>
    <cellStyle name="货币 2 2 4 2" xfId="3917"/>
    <cellStyle name="链接单元格 2 3 2" xfId="3918"/>
    <cellStyle name="好_5.中央部门决算（草案)-1" xfId="3919"/>
    <cellStyle name="后继超级链接 2 2" xfId="3920"/>
    <cellStyle name="后继超级链接 2 2 2" xfId="3921"/>
    <cellStyle name="后继超级链接 2 2 2 2" xfId="3922"/>
    <cellStyle name="后继超级链接 2 2 3" xfId="3923"/>
    <cellStyle name="后继超级链接 2 3 2" xfId="3924"/>
    <cellStyle name="后继超级链接 2 4" xfId="3925"/>
    <cellStyle name="货币 2 4 2 2" xfId="3926"/>
    <cellStyle name="汇总 2" xfId="3927"/>
    <cellStyle name="汇总 2 2" xfId="3928"/>
    <cellStyle name="汇总 2 2 2" xfId="3929"/>
    <cellStyle name="汇总 2 3" xfId="3930"/>
    <cellStyle name="汇总 2 3 2" xfId="3931"/>
    <cellStyle name="货币 2 2 2 3" xfId="3932"/>
    <cellStyle name="汇总 2 3 3" xfId="3933"/>
    <cellStyle name="货币 2 2 2 4" xfId="3934"/>
    <cellStyle name="警告文本 2 3 2" xfId="3935"/>
    <cellStyle name="汇总 3 2 2" xfId="3936"/>
    <cellStyle name="汇总 3 2 3" xfId="3937"/>
    <cellStyle name="警告文本 3 2 2" xfId="3938"/>
    <cellStyle name="汇总 3 3" xfId="3939"/>
    <cellStyle name="汇总 4 2 2" xfId="3940"/>
    <cellStyle name="货币 2 10" xfId="3941"/>
    <cellStyle name="货币 2 2" xfId="3942"/>
    <cellStyle name="货币 2 2 2 2" xfId="3943"/>
    <cellStyle name="货币 2 2 2 2 2" xfId="3944"/>
    <cellStyle name="货币 2 2 2 2 2 2" xfId="3945"/>
    <cellStyle name="货币 2 2 2 2 3" xfId="3946"/>
    <cellStyle name="货币 2 2 2 2 3 2" xfId="3947"/>
    <cellStyle name="货币 2 2 2 2 4" xfId="3948"/>
    <cellStyle name="货币 2 2 2 2 4 2" xfId="3949"/>
    <cellStyle name="货币 2 2 2 2 5" xfId="3950"/>
    <cellStyle name="货币 2 2 2 3 2 2" xfId="3951"/>
    <cellStyle name="货币 2 2 2 3 3" xfId="3952"/>
    <cellStyle name="货币 2 2 2 3 3 2" xfId="3953"/>
    <cellStyle name="货币 2 2 2 3 4" xfId="3954"/>
    <cellStyle name="货币 2 2 2 4 2" xfId="3955"/>
    <cellStyle name="货币 2 2 2 4 3" xfId="3956"/>
    <cellStyle name="货币 2 2 2 4 3 2" xfId="3957"/>
    <cellStyle name="货币 2 2 2 4 4 2" xfId="3958"/>
    <cellStyle name="货币 2 2 2 5 2" xfId="3959"/>
    <cellStyle name="货币 2 2 2 6" xfId="3960"/>
    <cellStyle name="货币 2 2 2 6 2" xfId="3961"/>
    <cellStyle name="货币 2 2 3" xfId="3962"/>
    <cellStyle name="链接单元格 2 2" xfId="3963"/>
    <cellStyle name="货币 2 2 3 2" xfId="3964"/>
    <cellStyle name="链接单元格 2 2 2" xfId="3965"/>
    <cellStyle name="货币 2 2 3 4 2" xfId="3966"/>
    <cellStyle name="货币 2 2 4" xfId="3967"/>
    <cellStyle name="链接单元格 2 3" xfId="3968"/>
    <cellStyle name="货币 2 2 4 3" xfId="3969"/>
    <cellStyle name="货币 2 2 4 5" xfId="3970"/>
    <cellStyle name="货币 2 2 5" xfId="3971"/>
    <cellStyle name="链接单元格 2 4" xfId="3972"/>
    <cellStyle name="货币 2 2 6" xfId="3973"/>
    <cellStyle name="货币 2 2 6 4" xfId="3974"/>
    <cellStyle name="货币 2 2 6 4 2" xfId="3975"/>
    <cellStyle name="货币 2 2 8" xfId="3976"/>
    <cellStyle name="货币 2 3 2" xfId="3977"/>
    <cellStyle name="货币 2 3 2 4 2" xfId="3978"/>
    <cellStyle name="货币 2 3 4" xfId="3979"/>
    <cellStyle name="链接单元格 3 3" xfId="3980"/>
    <cellStyle name="货币 2 3 5" xfId="3981"/>
    <cellStyle name="链接单元格 3 4" xfId="3982"/>
    <cellStyle name="货币 2 3 7" xfId="3983"/>
    <cellStyle name="货币 2 3 8" xfId="3984"/>
    <cellStyle name="货币 2 4" xfId="3985"/>
    <cellStyle name="货币 2 4 2" xfId="3986"/>
    <cellStyle name="货币 2 4 3" xfId="3987"/>
    <cellStyle name="链接单元格 4 2" xfId="3988"/>
    <cellStyle name="货币 2 4 4" xfId="3989"/>
    <cellStyle name="链接单元格 4 3" xfId="3990"/>
    <cellStyle name="货币 2 4 5" xfId="3991"/>
    <cellStyle name="货币 2 5" xfId="3992"/>
    <cellStyle name="货币 2 5 2" xfId="3993"/>
    <cellStyle name="货币 2 5 2 2" xfId="3994"/>
    <cellStyle name="货币 2 5 3" xfId="3995"/>
    <cellStyle name="链接单元格 5 2" xfId="3996"/>
    <cellStyle name="货币 2 5 4" xfId="3997"/>
    <cellStyle name="链接单元格 5 3" xfId="3998"/>
    <cellStyle name="货币 2 5 4 2" xfId="3999"/>
    <cellStyle name="货币 2 5 5" xfId="4000"/>
    <cellStyle name="货币 2 6 2 2" xfId="4001"/>
    <cellStyle name="货币 2 6 3 2" xfId="4002"/>
    <cellStyle name="货币 2 6 4" xfId="4003"/>
    <cellStyle name="货币 2 9" xfId="4004"/>
    <cellStyle name="计算 2 3 2 2 2" xfId="4005"/>
    <cellStyle name="货币 3 10" xfId="4006"/>
    <cellStyle name="检查单元格 4 3" xfId="4007"/>
    <cellStyle name="货币 3 2" xfId="4008"/>
    <cellStyle name="输入 2 5" xfId="4009"/>
    <cellStyle name="货币 3 2 2" xfId="4010"/>
    <cellStyle name="货币 3 2 2 2" xfId="4011"/>
    <cellStyle name="货币 3 2 2 2 2" xfId="4012"/>
    <cellStyle name="货币 3 2 2 3" xfId="4013"/>
    <cellStyle name="货币 3 2 2 3 2" xfId="4014"/>
    <cellStyle name="货币 3 2 2 4" xfId="4015"/>
    <cellStyle name="货币 3 2 2 4 2" xfId="4016"/>
    <cellStyle name="货币 3 2 3" xfId="4017"/>
    <cellStyle name="货币 3 2 3 2" xfId="4018"/>
    <cellStyle name="货币 3 2 3 2 2" xfId="4019"/>
    <cellStyle name="货币 3 2 3 4" xfId="4020"/>
    <cellStyle name="货币 3 2 4" xfId="4021"/>
    <cellStyle name="货币 3 2 4 2" xfId="4022"/>
    <cellStyle name="货币 3 2 4 2 2" xfId="4023"/>
    <cellStyle name="货币 3 2 4 3" xfId="4024"/>
    <cellStyle name="货币 3 2 4 4" xfId="4025"/>
    <cellStyle name="货币 3 2 5 2" xfId="4026"/>
    <cellStyle name="货币 3 2 6" xfId="4027"/>
    <cellStyle name="货币 3 2 6 2" xfId="4028"/>
    <cellStyle name="货币 3 3" xfId="4029"/>
    <cellStyle name="输入 3 5" xfId="4030"/>
    <cellStyle name="货币 3 3 2" xfId="4031"/>
    <cellStyle name="货币 3 3 2 2" xfId="4032"/>
    <cellStyle name="货币 3 3 3" xfId="4033"/>
    <cellStyle name="货币 3 3 3 2" xfId="4034"/>
    <cellStyle name="货币 3 3 4" xfId="4035"/>
    <cellStyle name="货币 3 3 5" xfId="4036"/>
    <cellStyle name="货币 3 4" xfId="4037"/>
    <cellStyle name="货币 3 4 4" xfId="4038"/>
    <cellStyle name="货币 3 4 4 2" xfId="4039"/>
    <cellStyle name="货币 3 4 5" xfId="4040"/>
    <cellStyle name="货币 3 5" xfId="4041"/>
    <cellStyle name="货币 3 5 2" xfId="4042"/>
    <cellStyle name="货币 3 5 3" xfId="4043"/>
    <cellStyle name="货币 3 5 3 2" xfId="4044"/>
    <cellStyle name="货币 3 5 4" xfId="4045"/>
    <cellStyle name="货币 3 7" xfId="4046"/>
    <cellStyle name="注释 6" xfId="4047"/>
    <cellStyle name="货币 3 7 2" xfId="4048"/>
    <cellStyle name="货币 3 8" xfId="4049"/>
    <cellStyle name="货币 3 8 2" xfId="4050"/>
    <cellStyle name="货币 3 9" xfId="4051"/>
    <cellStyle name="货币 3 9 2" xfId="4052"/>
    <cellStyle name="货币 4 10" xfId="4053"/>
    <cellStyle name="货币 4 2" xfId="4054"/>
    <cellStyle name="货币 4 2 2" xfId="4055"/>
    <cellStyle name="货币 4 2 2 2" xfId="4056"/>
    <cellStyle name="货币 4 2 2 2 2" xfId="4057"/>
    <cellStyle name="货币 4 2 2 3 2" xfId="4058"/>
    <cellStyle name="货币 4 2 2 4 2" xfId="4059"/>
    <cellStyle name="货币 4 2 3" xfId="4060"/>
    <cellStyle name="货币 4 2 3 2" xfId="4061"/>
    <cellStyle name="货币 4 2 3 2 2" xfId="4062"/>
    <cellStyle name="货币 4 2 3 3" xfId="4063"/>
    <cellStyle name="货币 4 2 3 4" xfId="4064"/>
    <cellStyle name="货币 4 2 4 2" xfId="4065"/>
    <cellStyle name="货币 4 2 4 3" xfId="4066"/>
    <cellStyle name="货币 4 2 4 4" xfId="4067"/>
    <cellStyle name="货币 4 2 4 4 2" xfId="4068"/>
    <cellStyle name="货币 4 2 5" xfId="4069"/>
    <cellStyle name="货币 4 2 5 2" xfId="4070"/>
    <cellStyle name="货币 4 2 6" xfId="4071"/>
    <cellStyle name="货币 4 2 6 2" xfId="4072"/>
    <cellStyle name="货币 4 2 7" xfId="4073"/>
    <cellStyle name="货币 4 3" xfId="4074"/>
    <cellStyle name="货币 4 3 2" xfId="4075"/>
    <cellStyle name="货币 4 3 2 2" xfId="4076"/>
    <cellStyle name="货币 4 3 3" xfId="4077"/>
    <cellStyle name="货币 4 3 3 2" xfId="4078"/>
    <cellStyle name="货币 4 3 4" xfId="4079"/>
    <cellStyle name="货币 4 3 4 2" xfId="4080"/>
    <cellStyle name="货币 4 3 5" xfId="4081"/>
    <cellStyle name="货币 4 4" xfId="4082"/>
    <cellStyle name="货币 4 4 2" xfId="4083"/>
    <cellStyle name="货币 4 4 2 2" xfId="4084"/>
    <cellStyle name="货币 4 4 3 2" xfId="4085"/>
    <cellStyle name="货币 4 4 4" xfId="4086"/>
    <cellStyle name="货币 4 4 4 2" xfId="4087"/>
    <cellStyle name="货币 4 4 5" xfId="4088"/>
    <cellStyle name="货币 4 5" xfId="4089"/>
    <cellStyle name="货币 4 5 3" xfId="4090"/>
    <cellStyle name="货币 4 5 4" xfId="4091"/>
    <cellStyle name="货币 4 7" xfId="4092"/>
    <cellStyle name="货币 4 8" xfId="4093"/>
    <cellStyle name="货币 4 8 2" xfId="4094"/>
    <cellStyle name="货币 4 9 2" xfId="4095"/>
    <cellStyle name="货币 5 2" xfId="4096"/>
    <cellStyle name="货币 5 3" xfId="4097"/>
    <cellStyle name="货币 5 4" xfId="4098"/>
    <cellStyle name="计算 2 3 3 2" xfId="4099"/>
    <cellStyle name="计算 2" xfId="4100"/>
    <cellStyle name="计算 2 2" xfId="4101"/>
    <cellStyle name="计算 2 2 2" xfId="4102"/>
    <cellStyle name="计算 2 2 2 2" xfId="4103"/>
    <cellStyle name="计算 2 2 2 2 2" xfId="4104"/>
    <cellStyle name="计算 2 2 3 2" xfId="4105"/>
    <cellStyle name="计算 2 3" xfId="4106"/>
    <cellStyle name="计算 2 3 2 2" xfId="4107"/>
    <cellStyle name="计算 2 3 2 3" xfId="4108"/>
    <cellStyle name="计算 2 3 4" xfId="4109"/>
    <cellStyle name="计算 2 3 5" xfId="4110"/>
    <cellStyle name="计算 2 5" xfId="4111"/>
    <cellStyle name="计算 2 5 2" xfId="4112"/>
    <cellStyle name="计算 2 6" xfId="4113"/>
    <cellStyle name="计算 2 7" xfId="4114"/>
    <cellStyle name="计算 3 2 2" xfId="4115"/>
    <cellStyle name="计算 3 2 2 2" xfId="4116"/>
    <cellStyle name="计算 3 2 2 2 2" xfId="4117"/>
    <cellStyle name="计算 3 2 2 3" xfId="4118"/>
    <cellStyle name="计算 3 2 3" xfId="4119"/>
    <cellStyle name="计算 3 2 3 2" xfId="4120"/>
    <cellStyle name="计算 3 2 4" xfId="4121"/>
    <cellStyle name="计算 3 3" xfId="4122"/>
    <cellStyle name="计算 3 3 2 2" xfId="4123"/>
    <cellStyle name="计算 3 3 3" xfId="4124"/>
    <cellStyle name="计算 3 4 2" xfId="4125"/>
    <cellStyle name="计算 3 5" xfId="4126"/>
    <cellStyle name="计算 4 2 2" xfId="4127"/>
    <cellStyle name="计算 4 2 2 2" xfId="4128"/>
    <cellStyle name="计算 4 2 3" xfId="4129"/>
    <cellStyle name="计算 4 3" xfId="4130"/>
    <cellStyle name="计算 5 2 2" xfId="4131"/>
    <cellStyle name="计算 5 2 2 2" xfId="4132"/>
    <cellStyle name="计算 5 3" xfId="4133"/>
    <cellStyle name="计算 5 4" xfId="4134"/>
    <cellStyle name="计算 6 3" xfId="4135"/>
    <cellStyle name="检查单元格 2 3" xfId="4136"/>
    <cellStyle name="检查单元格 2 4" xfId="4137"/>
    <cellStyle name="检查单元格 2 5" xfId="4138"/>
    <cellStyle name="检查单元格 2 6" xfId="4139"/>
    <cellStyle name="检查单元格 3 2" xfId="4140"/>
    <cellStyle name="检查单元格 3 3" xfId="4141"/>
    <cellStyle name="检查单元格 3 5" xfId="4142"/>
    <cellStyle name="检查单元格 4" xfId="4143"/>
    <cellStyle name="检查单元格 4 2" xfId="4144"/>
    <cellStyle name="检查单元格 4 4" xfId="4145"/>
    <cellStyle name="检查单元格 5" xfId="4146"/>
    <cellStyle name="检查单元格 5 2 2" xfId="4147"/>
    <cellStyle name="检查单元格 5 2 2 2" xfId="4148"/>
    <cellStyle name="检查单元格 5 2 3" xfId="4149"/>
    <cellStyle name="检查单元格 5 3" xfId="4150"/>
    <cellStyle name="检查单元格 5 3 2" xfId="4151"/>
    <cellStyle name="检查单元格 6 2 2" xfId="4152"/>
    <cellStyle name="检查单元格 7 2" xfId="4153"/>
    <cellStyle name="解释性文本 3 2" xfId="4154"/>
    <cellStyle name="解释性文本 4" xfId="4155"/>
    <cellStyle name="解释性文本 4 2" xfId="4156"/>
    <cellStyle name="解释性文本 4 2 2" xfId="4157"/>
    <cellStyle name="警告文本 2 2 2 2" xfId="4158"/>
    <cellStyle name="警告文本 2 2 3" xfId="4159"/>
    <cellStyle name="警告文本 2 4" xfId="4160"/>
    <cellStyle name="警告文本 3 2 2 2" xfId="4161"/>
    <cellStyle name="警告文本 3 3" xfId="4162"/>
    <cellStyle name="警告文本 4 2" xfId="4163"/>
    <cellStyle name="警告文本 4 2 2" xfId="4164"/>
    <cellStyle name="警告文本 4 3" xfId="4165"/>
    <cellStyle name="警告文本 5" xfId="4166"/>
    <cellStyle name="警告文本 5 2" xfId="4167"/>
    <cellStyle name="警告文本 5 2 2" xfId="4168"/>
    <cellStyle name="警告文本 5 3" xfId="4169"/>
    <cellStyle name="警告文本 6" xfId="4170"/>
    <cellStyle name="警告文本 6 2" xfId="4171"/>
    <cellStyle name="链接单元格 3" xfId="4172"/>
    <cellStyle name="链接单元格 4" xfId="4173"/>
    <cellStyle name="普通_97-917" xfId="4174"/>
    <cellStyle name="千分位[0]_BT (2)" xfId="4175"/>
    <cellStyle name="千位[0]_，" xfId="4176"/>
    <cellStyle name="千位_，" xfId="4177"/>
    <cellStyle name="千位分隔 10" xfId="4178"/>
    <cellStyle name="千位分隔 11" xfId="4179"/>
    <cellStyle name="千位分隔 2" xfId="4180"/>
    <cellStyle name="千位分隔 2 2" xfId="4181"/>
    <cellStyle name="千位分隔 2 2 2" xfId="4182"/>
    <cellStyle name="千位分隔 2 2 2 2" xfId="4183"/>
    <cellStyle name="千位分隔 2 2 2 2 2" xfId="4184"/>
    <cellStyle name="千位分隔 2 2 2 3" xfId="4185"/>
    <cellStyle name="千位分隔 2 2 2 3 2" xfId="4186"/>
    <cellStyle name="千位分隔 2 2 2 4" xfId="4187"/>
    <cellStyle name="千位分隔 2 2 2 4 2" xfId="4188"/>
    <cellStyle name="千位分隔 2 2 2 5" xfId="4189"/>
    <cellStyle name="千位分隔 2 2 2 5 2" xfId="4190"/>
    <cellStyle name="千位分隔 2 2 2 6" xfId="4191"/>
    <cellStyle name="千位分隔 2 2 3" xfId="4192"/>
    <cellStyle name="千位分隔 2 2 3 2" xfId="4193"/>
    <cellStyle name="千位分隔 2 2 3 2 2" xfId="4194"/>
    <cellStyle name="千位分隔 2 2 3 3" xfId="4195"/>
    <cellStyle name="千位分隔 2 2 3 3 2" xfId="4196"/>
    <cellStyle name="千位分隔 2 2 3 4" xfId="4197"/>
    <cellStyle name="千位分隔 2 2 3 5" xfId="4198"/>
    <cellStyle name="千位分隔 2 2 4" xfId="4199"/>
    <cellStyle name="千位分隔 2 2 4 2 2" xfId="4200"/>
    <cellStyle name="强调文字颜色 3 2" xfId="4201"/>
    <cellStyle name="千位分隔 2 2 4 3 2" xfId="4202"/>
    <cellStyle name="强调文字颜色 4 2" xfId="4203"/>
    <cellStyle name="千位分隔 2 2 4 4 2" xfId="4204"/>
    <cellStyle name="强调文字颜色 5 2" xfId="4205"/>
    <cellStyle name="千位分隔 2 2 5" xfId="4206"/>
    <cellStyle name="千位分隔 2 2 5 2" xfId="4207"/>
    <cellStyle name="千位分隔 2 2 6" xfId="4208"/>
    <cellStyle name="千位分隔 2 2 6 2" xfId="4209"/>
    <cellStyle name="千位分隔 2 2 7" xfId="4210"/>
    <cellStyle name="千位分隔 2 2 7 2" xfId="4211"/>
    <cellStyle name="千位分隔 2 3" xfId="4212"/>
    <cellStyle name="千位分隔 2 3 2" xfId="4213"/>
    <cellStyle name="千位分隔 2 3 2 2" xfId="4214"/>
    <cellStyle name="千位分隔 2 3 3" xfId="4215"/>
    <cellStyle name="千位分隔 2 3 3 2" xfId="4216"/>
    <cellStyle name="千位分隔 2 3 4" xfId="4217"/>
    <cellStyle name="千位分隔 2 3 4 2" xfId="4218"/>
    <cellStyle name="千位分隔 2 3 5" xfId="4219"/>
    <cellStyle name="千位分隔 2 3 5 2" xfId="4220"/>
    <cellStyle name="千位分隔 2 3 6" xfId="4221"/>
    <cellStyle name="千位分隔 2 4" xfId="4222"/>
    <cellStyle name="千位分隔 2 4 2" xfId="4223"/>
    <cellStyle name="千位分隔 2 4 2 2" xfId="4224"/>
    <cellStyle name="千位分隔 2 4 3" xfId="4225"/>
    <cellStyle name="千位分隔 2 4 3 2" xfId="4226"/>
    <cellStyle name="千位分隔 2 4 4" xfId="4227"/>
    <cellStyle name="千位分隔 2 4 5" xfId="4228"/>
    <cellStyle name="千位分隔 2 5" xfId="4229"/>
    <cellStyle name="千位分隔 2 5 2" xfId="4230"/>
    <cellStyle name="千位分隔 2 5 2 2" xfId="4231"/>
    <cellStyle name="千位分隔 2 5 3" xfId="4232"/>
    <cellStyle name="千位分隔 2 5 3 2" xfId="4233"/>
    <cellStyle name="千位分隔 2 5 4" xfId="4234"/>
    <cellStyle name="千位分隔 2 5 4 2" xfId="4235"/>
    <cellStyle name="千位分隔 2 5 5" xfId="4236"/>
    <cellStyle name="千位分隔 2 6" xfId="4237"/>
    <cellStyle name="千位分隔 2 6 2" xfId="4238"/>
    <cellStyle name="千位分隔 2 7" xfId="4239"/>
    <cellStyle name="千位分隔 2 7 2" xfId="4240"/>
    <cellStyle name="千位分隔 2 8" xfId="4241"/>
    <cellStyle name="千位分隔 2 8 2" xfId="4242"/>
    <cellStyle name="千位分隔 2 9" xfId="4243"/>
    <cellStyle name="千位分隔 3" xfId="4244"/>
    <cellStyle name="千位分隔 3 10" xfId="4245"/>
    <cellStyle name="千位分隔 3 11" xfId="4246"/>
    <cellStyle name="千位分隔 3 2" xfId="4247"/>
    <cellStyle name="千位分隔 3 2 2" xfId="4248"/>
    <cellStyle name="千位分隔 3 2 2 2" xfId="4249"/>
    <cellStyle name="强调文字颜色 3 2 5" xfId="4250"/>
    <cellStyle name="千位分隔 3 2 2 2 2" xfId="4251"/>
    <cellStyle name="强调文字颜色 3 2 5 2" xfId="4252"/>
    <cellStyle name="千位分隔 3 2 2 3" xfId="4253"/>
    <cellStyle name="强调文字颜色 3 2 6" xfId="4254"/>
    <cellStyle name="千位分隔 3 2 2 3 2" xfId="4255"/>
    <cellStyle name="千位分隔 3 2 2 4" xfId="4256"/>
    <cellStyle name="强调文字颜色 3 2 7" xfId="4257"/>
    <cellStyle name="千位分隔 3 2 2 4 2" xfId="4258"/>
    <cellStyle name="千位分隔 3 2 2 5" xfId="4259"/>
    <cellStyle name="千位分隔 3 2 3" xfId="4260"/>
    <cellStyle name="千位分隔 3 2 3 2" xfId="4261"/>
    <cellStyle name="强调文字颜色 3 3 5" xfId="4262"/>
    <cellStyle name="千位分隔 3 2 3 2 2" xfId="4263"/>
    <cellStyle name="千位分隔 3 2 3 3" xfId="4264"/>
    <cellStyle name="千位分隔 3 2 3 3 2" xfId="4265"/>
    <cellStyle name="千位分隔 3 2 4" xfId="4266"/>
    <cellStyle name="千位分隔 3 2 4 2" xfId="4267"/>
    <cellStyle name="千位分隔 3 2 4 2 2" xfId="4268"/>
    <cellStyle name="千位分隔 3 2 4 3" xfId="4269"/>
    <cellStyle name="千位分隔 3 2 4 3 2" xfId="4270"/>
    <cellStyle name="千位分隔 3 2 4 4 2" xfId="4271"/>
    <cellStyle name="千位分隔 3 2 4 5" xfId="4272"/>
    <cellStyle name="千位分隔 3 2 5" xfId="4273"/>
    <cellStyle name="千位分隔 3 2 5 2" xfId="4274"/>
    <cellStyle name="千位分隔 3 2 6" xfId="4275"/>
    <cellStyle name="千位分隔 3 2 6 2" xfId="4276"/>
    <cellStyle name="千位分隔 3 2 7" xfId="4277"/>
    <cellStyle name="千位分隔 3 2 7 2" xfId="4278"/>
    <cellStyle name="千位分隔 3 3" xfId="4279"/>
    <cellStyle name="千位分隔 3 3 2" xfId="4280"/>
    <cellStyle name="千位分隔 3 3 2 2" xfId="4281"/>
    <cellStyle name="强调文字颜色 4 2 5" xfId="4282"/>
    <cellStyle name="千位分隔 3 3 3" xfId="4283"/>
    <cellStyle name="千位分隔 3 3 3 2" xfId="4284"/>
    <cellStyle name="强调文字颜色 4 3 5" xfId="4285"/>
    <cellStyle name="千位分隔 3 3 4" xfId="4286"/>
    <cellStyle name="千位分隔 3 3 4 2" xfId="4287"/>
    <cellStyle name="千位分隔 3 3 5" xfId="4288"/>
    <cellStyle name="千位分隔 3 4" xfId="4289"/>
    <cellStyle name="千位分隔 3 4 2" xfId="4290"/>
    <cellStyle name="输出 6" xfId="4291"/>
    <cellStyle name="千位分隔 3 4 2 2" xfId="4292"/>
    <cellStyle name="强调文字颜色 5 2 5" xfId="4293"/>
    <cellStyle name="输出 6 2" xfId="4294"/>
    <cellStyle name="千位分隔 3 4 3" xfId="4295"/>
    <cellStyle name="输出 7" xfId="4296"/>
    <cellStyle name="千位分隔 3 4 3 2" xfId="4297"/>
    <cellStyle name="强调文字颜色 5 3 5" xfId="4298"/>
    <cellStyle name="输出 7 2" xfId="4299"/>
    <cellStyle name="千位分隔 3 4 4" xfId="4300"/>
    <cellStyle name="输出 8" xfId="4301"/>
    <cellStyle name="千位分隔 3 4 4 2" xfId="4302"/>
    <cellStyle name="千位分隔 3 4 5" xfId="4303"/>
    <cellStyle name="输出 9" xfId="4304"/>
    <cellStyle name="千位分隔 3 5" xfId="4305"/>
    <cellStyle name="千位分隔 3 5 2" xfId="4306"/>
    <cellStyle name="千位分隔 3 5 2 2" xfId="4307"/>
    <cellStyle name="强调文字颜色 6 2 5" xfId="4308"/>
    <cellStyle name="千位分隔 3 5 3" xfId="4309"/>
    <cellStyle name="千位分隔 3 5 3 2" xfId="4310"/>
    <cellStyle name="强调文字颜色 6 3 5" xfId="4311"/>
    <cellStyle name="千位分隔 3 5 4" xfId="4312"/>
    <cellStyle name="千位分隔 3 6" xfId="4313"/>
    <cellStyle name="千位分隔 3 6 2" xfId="4314"/>
    <cellStyle name="千位分隔 3 6 2 2" xfId="4315"/>
    <cellStyle name="千位分隔 3 6 3" xfId="4316"/>
    <cellStyle name="千位分隔 3 6 3 2" xfId="4317"/>
    <cellStyle name="注释 2 2 2 4" xfId="4318"/>
    <cellStyle name="千位分隔 3 6 4" xfId="4319"/>
    <cellStyle name="千位分隔 3 6 4 2" xfId="4320"/>
    <cellStyle name="千位分隔 3 6 5" xfId="4321"/>
    <cellStyle name="千位分隔 3 7" xfId="4322"/>
    <cellStyle name="千位分隔 3 7 2" xfId="4323"/>
    <cellStyle name="千位分隔 3 8" xfId="4324"/>
    <cellStyle name="千位分隔 3 8 2" xfId="4325"/>
    <cellStyle name="千位分隔 3 9" xfId="4326"/>
    <cellStyle name="千位分隔 3 9 2" xfId="4327"/>
    <cellStyle name="千位分隔 4" xfId="4328"/>
    <cellStyle name="千位分隔 4 10" xfId="4329"/>
    <cellStyle name="千位分隔 4 2" xfId="4330"/>
    <cellStyle name="千位分隔 4 2 2" xfId="4331"/>
    <cellStyle name="千位分隔 4 2 2 2" xfId="4332"/>
    <cellStyle name="千位分隔 4 2 2 2 2" xfId="4333"/>
    <cellStyle name="千位分隔 4 2 2 3" xfId="4334"/>
    <cellStyle name="千位分隔 4 2 2 3 2" xfId="4335"/>
    <cellStyle name="千位分隔 4 2 2 4" xfId="4336"/>
    <cellStyle name="千位分隔 4 2 2 4 2" xfId="4337"/>
    <cellStyle name="千位分隔 4 2 2 5" xfId="4338"/>
    <cellStyle name="千位分隔 4 2 3" xfId="4339"/>
    <cellStyle name="千位分隔 4 2 4" xfId="4340"/>
    <cellStyle name="千位分隔 4 2 4 2" xfId="4341"/>
    <cellStyle name="千位分隔 4 2 4 2 2" xfId="4342"/>
    <cellStyle name="千位分隔 4 2 4 3" xfId="4343"/>
    <cellStyle name="千位分隔 4 2 4 3 2" xfId="4344"/>
    <cellStyle name="适中 6" xfId="4345"/>
    <cellStyle name="千位分隔 4 2 4 4 2" xfId="4346"/>
    <cellStyle name="千位分隔 4 2 4 5" xfId="4347"/>
    <cellStyle name="千位分隔 4 2 5" xfId="4348"/>
    <cellStyle name="千位分隔 4 2 5 2" xfId="4349"/>
    <cellStyle name="千位分隔 4 2 6" xfId="4350"/>
    <cellStyle name="千位分隔 4 2 6 2" xfId="4351"/>
    <cellStyle name="千位分隔 4 2 7" xfId="4352"/>
    <cellStyle name="千位分隔 4 2 7 2" xfId="4353"/>
    <cellStyle name="千位分隔 4 2 8" xfId="4354"/>
    <cellStyle name="千位分隔 4 3" xfId="4355"/>
    <cellStyle name="千位分隔 4 3 2" xfId="4356"/>
    <cellStyle name="千位分隔 4 3 2 2" xfId="4357"/>
    <cellStyle name="千位分隔 4 3 4" xfId="4358"/>
    <cellStyle name="千位分隔 4 3 4 2" xfId="4359"/>
    <cellStyle name="千位分隔 4 3 5" xfId="4360"/>
    <cellStyle name="千位分隔 4 4" xfId="4361"/>
    <cellStyle name="千位分隔 4 4 2" xfId="4362"/>
    <cellStyle name="千位分隔 4 4 2 2" xfId="4363"/>
    <cellStyle name="千位分隔 4 4 3" xfId="4364"/>
    <cellStyle name="千位分隔 4 4 3 2" xfId="4365"/>
    <cellStyle name="千位分隔 4 4 4 2" xfId="4366"/>
    <cellStyle name="千位分隔 4 4 5" xfId="4367"/>
    <cellStyle name="千位分隔 4 5" xfId="4368"/>
    <cellStyle name="千位分隔 4 5 2" xfId="4369"/>
    <cellStyle name="千位分隔 4 5 2 2" xfId="4370"/>
    <cellStyle name="千位分隔 4 5 3" xfId="4371"/>
    <cellStyle name="千位分隔 4 5 3 2" xfId="4372"/>
    <cellStyle name="千位分隔 4 5 4" xfId="4373"/>
    <cellStyle name="千位分隔 4 6" xfId="4374"/>
    <cellStyle name="千位分隔 4 6 2" xfId="4375"/>
    <cellStyle name="千位分隔 4 6 2 2" xfId="4376"/>
    <cellStyle name="千位分隔 4 6 3" xfId="4377"/>
    <cellStyle name="千位分隔 4 6 3 2" xfId="4378"/>
    <cellStyle name="千位分隔 4 6 4" xfId="4379"/>
    <cellStyle name="千位分隔 4 6 4 2" xfId="4380"/>
    <cellStyle name="千位分隔 4 6 5" xfId="4381"/>
    <cellStyle name="千位分隔 4 7" xfId="4382"/>
    <cellStyle name="千位分隔 4 7 2" xfId="4383"/>
    <cellStyle name="千位分隔 4 8" xfId="4384"/>
    <cellStyle name="千位分隔 4 8 2" xfId="4385"/>
    <cellStyle name="千位分隔 4 9" xfId="4386"/>
    <cellStyle name="千位分隔 4 9 2" xfId="4387"/>
    <cellStyle name="千位分隔 5" xfId="4388"/>
    <cellStyle name="千位分隔 5 2" xfId="4389"/>
    <cellStyle name="千位分隔 5 2 2" xfId="4390"/>
    <cellStyle name="千位分隔 5 3" xfId="4391"/>
    <cellStyle name="千位分隔 5 3 2" xfId="4392"/>
    <cellStyle name="千位分隔 5 4" xfId="4393"/>
    <cellStyle name="千位分隔 5 4 2" xfId="4394"/>
    <cellStyle name="千位分隔 5 5" xfId="4395"/>
    <cellStyle name="千位分隔 6" xfId="4396"/>
    <cellStyle name="千位分隔 6 2" xfId="4397"/>
    <cellStyle name="千位分隔 6 2 2" xfId="4398"/>
    <cellStyle name="千位分隔 6 3" xfId="4399"/>
    <cellStyle name="千位分隔 6 3 2" xfId="4400"/>
    <cellStyle name="千位分隔 6 4" xfId="4401"/>
    <cellStyle name="千位分隔 7" xfId="4402"/>
    <cellStyle name="千位分隔 7 2" xfId="4403"/>
    <cellStyle name="千位分隔 8" xfId="4404"/>
    <cellStyle name="千位分隔 8 2" xfId="4405"/>
    <cellStyle name="千位分隔 9" xfId="4406"/>
    <cellStyle name="千位分隔 9 2" xfId="4407"/>
    <cellStyle name="钎霖_laroux" xfId="4408"/>
    <cellStyle name="强调文字颜色 1 2" xfId="4409"/>
    <cellStyle name="强调文字颜色 1 2 2" xfId="4410"/>
    <cellStyle name="强调文字颜色 1 2 2 2" xfId="4411"/>
    <cellStyle name="强调文字颜色 1 2 2 2 2" xfId="4412"/>
    <cellStyle name="强调文字颜色 1 2 2 2 2 2" xfId="4413"/>
    <cellStyle name="强调文字颜色 1 2 2 2 3" xfId="4414"/>
    <cellStyle name="强调文字颜色 1 2 2 3 2" xfId="4415"/>
    <cellStyle name="强调文字颜色 1 2 2 4" xfId="4416"/>
    <cellStyle name="强调文字颜色 1 2 3" xfId="4417"/>
    <cellStyle name="强调文字颜色 1 2 3 2" xfId="4418"/>
    <cellStyle name="强调文字颜色 1 2 3 3" xfId="4419"/>
    <cellStyle name="强调文字颜色 1 2 3 4" xfId="4420"/>
    <cellStyle name="强调文字颜色 1 2 3 5" xfId="4421"/>
    <cellStyle name="强调文字颜色 1 2 4" xfId="4422"/>
    <cellStyle name="强调文字颜色 1 2 4 2" xfId="4423"/>
    <cellStyle name="强调文字颜色 1 2 4 2 2" xfId="4424"/>
    <cellStyle name="强调文字颜色 1 2 4 3" xfId="4425"/>
    <cellStyle name="强调文字颜色 1 2 5" xfId="4426"/>
    <cellStyle name="强调文字颜色 1 2 5 2" xfId="4427"/>
    <cellStyle name="强调文字颜色 1 2 6" xfId="4428"/>
    <cellStyle name="强调文字颜色 1 2 7" xfId="4429"/>
    <cellStyle name="强调文字颜色 1 3" xfId="4430"/>
    <cellStyle name="强调文字颜色 1 3 2" xfId="4431"/>
    <cellStyle name="强调文字颜色 1 3 2 2" xfId="4432"/>
    <cellStyle name="强调文字颜色 1 3 2 2 2 2" xfId="4433"/>
    <cellStyle name="强调文字颜色 1 3 2 2 3" xfId="4434"/>
    <cellStyle name="强调文字颜色 1 3 2 3" xfId="4435"/>
    <cellStyle name="强调文字颜色 1 3 2 3 2" xfId="4436"/>
    <cellStyle name="强调文字颜色 1 3 2 4" xfId="4437"/>
    <cellStyle name="强调文字颜色 1 3 3 2" xfId="4438"/>
    <cellStyle name="强调文字颜色 1 3 3 3" xfId="4439"/>
    <cellStyle name="强调文字颜色 1 3 4" xfId="4440"/>
    <cellStyle name="强调文字颜色 1 3 4 2" xfId="4441"/>
    <cellStyle name="强调文字颜色 1 3 5" xfId="4442"/>
    <cellStyle name="强调文字颜色 1 4" xfId="4443"/>
    <cellStyle name="强调文字颜色 1 4 2" xfId="4444"/>
    <cellStyle name="强调文字颜色 1 4 2 2" xfId="4445"/>
    <cellStyle name="强调文字颜色 1 4 2 2 2" xfId="4446"/>
    <cellStyle name="强调文字颜色 1 4 2 3" xfId="4447"/>
    <cellStyle name="强调文字颜色 1 4 3" xfId="4448"/>
    <cellStyle name="强调文字颜色 1 4 3 2" xfId="4449"/>
    <cellStyle name="强调文字颜色 1 4 4" xfId="4450"/>
    <cellStyle name="强调文字颜色 1 5" xfId="4451"/>
    <cellStyle name="强调文字颜色 1 5 2" xfId="4452"/>
    <cellStyle name="强调文字颜色 1 5 2 2" xfId="4453"/>
    <cellStyle name="强调文字颜色 1 5 2 2 2" xfId="4454"/>
    <cellStyle name="强调文字颜色 1 5 2 3" xfId="4455"/>
    <cellStyle name="强调文字颜色 1 5 3" xfId="4456"/>
    <cellStyle name="强调文字颜色 1 5 3 2" xfId="4457"/>
    <cellStyle name="强调文字颜色 1 5 4" xfId="4458"/>
    <cellStyle name="强调文字颜色 1 6" xfId="4459"/>
    <cellStyle name="强调文字颜色 1 6 2" xfId="4460"/>
    <cellStyle name="强调文字颜色 1 6 2 2" xfId="4461"/>
    <cellStyle name="强调文字颜色 1 6 3" xfId="4462"/>
    <cellStyle name="强调文字颜色 1 7" xfId="4463"/>
    <cellStyle name="强调文字颜色 1 7 2" xfId="4464"/>
    <cellStyle name="强调文字颜色 1 8" xfId="4465"/>
    <cellStyle name="强调文字颜色 1 9" xfId="4466"/>
    <cellStyle name="强调文字颜色 2 2" xfId="4467"/>
    <cellStyle name="强调文字颜色 2 2 2" xfId="4468"/>
    <cellStyle name="强调文字颜色 2 2 3" xfId="4469"/>
    <cellStyle name="强调文字颜色 2 2 4" xfId="4470"/>
    <cellStyle name="强调文字颜色 2 2 5" xfId="4471"/>
    <cellStyle name="强调文字颜色 2 2 6" xfId="4472"/>
    <cellStyle name="强调文字颜色 2 2 7" xfId="4473"/>
    <cellStyle name="强调文字颜色 2 3" xfId="4474"/>
    <cellStyle name="强调文字颜色 2 3 2" xfId="4475"/>
    <cellStyle name="强调文字颜色 2 3 2 2" xfId="4476"/>
    <cellStyle name="强调文字颜色 2 3 2 2 2" xfId="4477"/>
    <cellStyle name="强调文字颜色 2 3 2 2 2 2" xfId="4478"/>
    <cellStyle name="强调文字颜色 2 3 2 2 3" xfId="4479"/>
    <cellStyle name="强调文字颜色 2 3 2 3" xfId="4480"/>
    <cellStyle name="强调文字颜色 2 3 2 3 2" xfId="4481"/>
    <cellStyle name="强调文字颜色 2 3 2 4" xfId="4482"/>
    <cellStyle name="强调文字颜色 2 3 3" xfId="4483"/>
    <cellStyle name="强调文字颜色 2 3 3 2" xfId="4484"/>
    <cellStyle name="强调文字颜色 2 3 3 2 2" xfId="4485"/>
    <cellStyle name="强调文字颜色 2 3 3 3" xfId="4486"/>
    <cellStyle name="强调文字颜色 2 3 4" xfId="4487"/>
    <cellStyle name="强调文字颜色 2 3 4 2" xfId="4488"/>
    <cellStyle name="强调文字颜色 2 3 5" xfId="4489"/>
    <cellStyle name="强调文字颜色 2 4" xfId="4490"/>
    <cellStyle name="强调文字颜色 2 4 2" xfId="4491"/>
    <cellStyle name="强调文字颜色 2 4 2 2" xfId="4492"/>
    <cellStyle name="强调文字颜色 2 4 2 2 2" xfId="4493"/>
    <cellStyle name="强调文字颜色 2 4 2 3" xfId="4494"/>
    <cellStyle name="强调文字颜色 2 4 3" xfId="4495"/>
    <cellStyle name="强调文字颜色 2 4 3 2" xfId="4496"/>
    <cellStyle name="强调文字颜色 2 4 4" xfId="4497"/>
    <cellStyle name="强调文字颜色 2 5" xfId="4498"/>
    <cellStyle name="强调文字颜色 2 5 2" xfId="4499"/>
    <cellStyle name="强调文字颜色 2 5 2 2" xfId="4500"/>
    <cellStyle name="强调文字颜色 2 5 2 2 2" xfId="4501"/>
    <cellStyle name="强调文字颜色 2 5 2 3" xfId="4502"/>
    <cellStyle name="强调文字颜色 2 5 3" xfId="4503"/>
    <cellStyle name="强调文字颜色 2 5 3 2" xfId="4504"/>
    <cellStyle name="强调文字颜色 2 5 4" xfId="4505"/>
    <cellStyle name="强调文字颜色 2 6" xfId="4506"/>
    <cellStyle name="强调文字颜色 2 6 2" xfId="4507"/>
    <cellStyle name="强调文字颜色 2 6 2 2" xfId="4508"/>
    <cellStyle name="强调文字颜色 2 6 3" xfId="4509"/>
    <cellStyle name="强调文字颜色 2 7" xfId="4510"/>
    <cellStyle name="强调文字颜色 2 7 2" xfId="4511"/>
    <cellStyle name="强调文字颜色 2 8" xfId="4512"/>
    <cellStyle name="强调文字颜色 2 9" xfId="4513"/>
    <cellStyle name="强调文字颜色 3 2 2" xfId="4514"/>
    <cellStyle name="强调文字颜色 3 2 2 2" xfId="4515"/>
    <cellStyle name="强调文字颜色 3 2 2 2 2" xfId="4516"/>
    <cellStyle name="强调文字颜色 3 2 2 2 2 2" xfId="4517"/>
    <cellStyle name="强调文字颜色 3 2 2 2 3" xfId="4518"/>
    <cellStyle name="强调文字颜色 3 2 2 3" xfId="4519"/>
    <cellStyle name="强调文字颜色 3 2 2 3 2" xfId="4520"/>
    <cellStyle name="强调文字颜色 3 2 2 4" xfId="4521"/>
    <cellStyle name="强调文字颜色 3 2 3" xfId="4522"/>
    <cellStyle name="强调文字颜色 3 2 3 2" xfId="4523"/>
    <cellStyle name="强调文字颜色 3 2 3 2 2" xfId="4524"/>
    <cellStyle name="强调文字颜色 3 2 3 2 2 2" xfId="4525"/>
    <cellStyle name="强调文字颜色 3 2 3 2 3" xfId="4526"/>
    <cellStyle name="强调文字颜色 3 2 3 3" xfId="4527"/>
    <cellStyle name="强调文字颜色 3 2 3 3 2" xfId="4528"/>
    <cellStyle name="强调文字颜色 3 2 3 4" xfId="4529"/>
    <cellStyle name="强调文字颜色 3 2 3 5" xfId="4530"/>
    <cellStyle name="强调文字颜色 3 2 4" xfId="4531"/>
    <cellStyle name="强调文字颜色 3 2 4 2" xfId="4532"/>
    <cellStyle name="强调文字颜色 3 2 4 2 2" xfId="4533"/>
    <cellStyle name="强调文字颜色 3 2 4 3" xfId="4534"/>
    <cellStyle name="强调文字颜色 3 3" xfId="4535"/>
    <cellStyle name="强调文字颜色 3 3 2" xfId="4536"/>
    <cellStyle name="强调文字颜色 3 3 2 2" xfId="4537"/>
    <cellStyle name="强调文字颜色 3 3 2 2 2" xfId="4538"/>
    <cellStyle name="强调文字颜色 3 3 2 2 2 2" xfId="4539"/>
    <cellStyle name="强调文字颜色 3 3 2 2 3" xfId="4540"/>
    <cellStyle name="强调文字颜色 3 3 2 3" xfId="4541"/>
    <cellStyle name="强调文字颜色 3 3 2 3 2" xfId="4542"/>
    <cellStyle name="强调文字颜色 3 3 2 4" xfId="4543"/>
    <cellStyle name="强调文字颜色 3 3 3" xfId="4544"/>
    <cellStyle name="强调文字颜色 3 3 3 2" xfId="4545"/>
    <cellStyle name="强调文字颜色 3 3 3 2 2" xfId="4546"/>
    <cellStyle name="强调文字颜色 3 3 3 3" xfId="4547"/>
    <cellStyle name="强调文字颜色 3 3 4" xfId="4548"/>
    <cellStyle name="强调文字颜色 3 3 4 2" xfId="4549"/>
    <cellStyle name="强调文字颜色 3 4" xfId="4550"/>
    <cellStyle name="强调文字颜色 3 4 2" xfId="4551"/>
    <cellStyle name="强调文字颜色 3 4 2 2" xfId="4552"/>
    <cellStyle name="强调文字颜色 3 4 2 2 2" xfId="4553"/>
    <cellStyle name="强调文字颜色 3 4 3" xfId="4554"/>
    <cellStyle name="强调文字颜色 3 4 3 2" xfId="4555"/>
    <cellStyle name="强调文字颜色 3 4 4" xfId="4556"/>
    <cellStyle name="强调文字颜色 3 5" xfId="4557"/>
    <cellStyle name="强调文字颜色 3 5 2" xfId="4558"/>
    <cellStyle name="强调文字颜色 3 5 2 2" xfId="4559"/>
    <cellStyle name="强调文字颜色 3 5 2 2 2" xfId="4560"/>
    <cellStyle name="强调文字颜色 3 5 2 3" xfId="4561"/>
    <cellStyle name="强调文字颜色 3 5 3" xfId="4562"/>
    <cellStyle name="强调文字颜色 3 5 3 2" xfId="4563"/>
    <cellStyle name="强调文字颜色 3 5 4" xfId="4564"/>
    <cellStyle name="强调文字颜色 3 6" xfId="4565"/>
    <cellStyle name="强调文字颜色 3 6 2" xfId="4566"/>
    <cellStyle name="强调文字颜色 3 6 2 2" xfId="4567"/>
    <cellStyle name="强调文字颜色 3 6 3" xfId="4568"/>
    <cellStyle name="强调文字颜色 3 7" xfId="4569"/>
    <cellStyle name="强调文字颜色 3 7 2" xfId="4570"/>
    <cellStyle name="强调文字颜色 3 8" xfId="4571"/>
    <cellStyle name="强调文字颜色 3 9" xfId="4572"/>
    <cellStyle name="强调文字颜色 4 2 2" xfId="4573"/>
    <cellStyle name="强调文字颜色 4 2 2 2" xfId="4574"/>
    <cellStyle name="强调文字颜色 4 2 2 2 2" xfId="4575"/>
    <cellStyle name="强调文字颜色 4 2 2 2 2 2" xfId="4576"/>
    <cellStyle name="强调文字颜色 4 2 2 2 3" xfId="4577"/>
    <cellStyle name="强调文字颜色 4 2 2 3" xfId="4578"/>
    <cellStyle name="强调文字颜色 4 2 2 4" xfId="4579"/>
    <cellStyle name="强调文字颜色 4 2 3" xfId="4580"/>
    <cellStyle name="强调文字颜色 4 2 3 5" xfId="4581"/>
    <cellStyle name="强调文字颜色 4 2 4" xfId="4582"/>
    <cellStyle name="强调文字颜色 4 2 4 2" xfId="4583"/>
    <cellStyle name="强调文字颜色 4 2 4 2 2" xfId="4584"/>
    <cellStyle name="强调文字颜色 4 2 4 3" xfId="4585"/>
    <cellStyle name="强调文字颜色 4 2 5 2" xfId="4586"/>
    <cellStyle name="强调文字颜色 4 2 6" xfId="4587"/>
    <cellStyle name="强调文字颜色 4 2 7" xfId="4588"/>
    <cellStyle name="强调文字颜色 4 3" xfId="4589"/>
    <cellStyle name="强调文字颜色 4 3 2" xfId="4590"/>
    <cellStyle name="强调文字颜色 4 3 2 2" xfId="4591"/>
    <cellStyle name="强调文字颜色 4 3 2 2 2" xfId="4592"/>
    <cellStyle name="强调文字颜色 4 3 2 2 2 2" xfId="4593"/>
    <cellStyle name="强调文字颜色 4 3 2 2 3" xfId="4594"/>
    <cellStyle name="强调文字颜色 4 3 2 3" xfId="4595"/>
    <cellStyle name="强调文字颜色 4 3 2 3 2" xfId="4596"/>
    <cellStyle name="强调文字颜色 4 3 2 4" xfId="4597"/>
    <cellStyle name="强调文字颜色 4 3 3" xfId="4598"/>
    <cellStyle name="强调文字颜色 4 3 3 2" xfId="4599"/>
    <cellStyle name="强调文字颜色 4 3 3 2 2" xfId="4600"/>
    <cellStyle name="强调文字颜色 4 3 3 3" xfId="4601"/>
    <cellStyle name="强调文字颜色 4 3 4" xfId="4602"/>
    <cellStyle name="强调文字颜色 4 3 4 2" xfId="4603"/>
    <cellStyle name="强调文字颜色 4 4" xfId="4604"/>
    <cellStyle name="强调文字颜色 4 4 2" xfId="4605"/>
    <cellStyle name="强调文字颜色 4 4 2 2" xfId="4606"/>
    <cellStyle name="强调文字颜色 4 4 2 2 2" xfId="4607"/>
    <cellStyle name="强调文字颜色 4 4 2 3" xfId="4608"/>
    <cellStyle name="强调文字颜色 4 4 3" xfId="4609"/>
    <cellStyle name="强调文字颜色 4 4 3 2" xfId="4610"/>
    <cellStyle name="强调文字颜色 4 4 4" xfId="4611"/>
    <cellStyle name="强调文字颜色 4 5" xfId="4612"/>
    <cellStyle name="强调文字颜色 4 5 2" xfId="4613"/>
    <cellStyle name="强调文字颜色 4 5 2 2" xfId="4614"/>
    <cellStyle name="强调文字颜色 4 5 2 2 2" xfId="4615"/>
    <cellStyle name="强调文字颜色 4 5 2 3" xfId="4616"/>
    <cellStyle name="强调文字颜色 4 5 3" xfId="4617"/>
    <cellStyle name="强调文字颜色 4 5 3 2" xfId="4618"/>
    <cellStyle name="强调文字颜色 4 5 4" xfId="4619"/>
    <cellStyle name="强调文字颜色 4 6" xfId="4620"/>
    <cellStyle name="强调文字颜色 4 6 2" xfId="4621"/>
    <cellStyle name="强调文字颜色 4 6 2 2" xfId="4622"/>
    <cellStyle name="强调文字颜色 4 6 3" xfId="4623"/>
    <cellStyle name="强调文字颜色 4 7" xfId="4624"/>
    <cellStyle name="强调文字颜色 4 7 2" xfId="4625"/>
    <cellStyle name="强调文字颜色 4 8" xfId="4626"/>
    <cellStyle name="强调文字颜色 4 9" xfId="4627"/>
    <cellStyle name="强调文字颜色 5 2 2" xfId="4628"/>
    <cellStyle name="强调文字颜色 5 2 2 2" xfId="4629"/>
    <cellStyle name="强调文字颜色 5 2 2 2 2" xfId="4630"/>
    <cellStyle name="强调文字颜色 5 2 2 2 2 2" xfId="4631"/>
    <cellStyle name="强调文字颜色 5 2 2 2 3" xfId="4632"/>
    <cellStyle name="强调文字颜色 5 2 2 3" xfId="4633"/>
    <cellStyle name="强调文字颜色 5 2 2 3 2" xfId="4634"/>
    <cellStyle name="强调文字颜色 5 2 2 4" xfId="4635"/>
    <cellStyle name="强调文字颜色 5 2 3 2" xfId="4636"/>
    <cellStyle name="强调文字颜色 5 2 3 2 2" xfId="4637"/>
    <cellStyle name="强调文字颜色 5 2 3 2 2 2" xfId="4638"/>
    <cellStyle name="强调文字颜色 5 2 3 2 3" xfId="4639"/>
    <cellStyle name="强调文字颜色 5 2 3 3" xfId="4640"/>
    <cellStyle name="强调文字颜色 5 2 3 3 2" xfId="4641"/>
    <cellStyle name="强调文字颜色 5 2 3 4" xfId="4642"/>
    <cellStyle name="强调文字颜色 5 2 3 5" xfId="4643"/>
    <cellStyle name="强调文字颜色 5 2 4" xfId="4644"/>
    <cellStyle name="强调文字颜色 5 2 4 2" xfId="4645"/>
    <cellStyle name="强调文字颜色 5 2 4 2 2" xfId="4646"/>
    <cellStyle name="强调文字颜色 5 2 4 3" xfId="4647"/>
    <cellStyle name="强调文字颜色 5 2 5 2" xfId="4648"/>
    <cellStyle name="输出 6 2 2" xfId="4649"/>
    <cellStyle name="强调文字颜色 5 2 6" xfId="4650"/>
    <cellStyle name="输出 6 3" xfId="4651"/>
    <cellStyle name="强调文字颜色 5 2 7" xfId="4652"/>
    <cellStyle name="强调文字颜色 5 3" xfId="4653"/>
    <cellStyle name="强调文字颜色 5 3 2" xfId="4654"/>
    <cellStyle name="强调文字颜色 5 3 2 2" xfId="4655"/>
    <cellStyle name="强调文字颜色 5 3 2 2 2" xfId="4656"/>
    <cellStyle name="强调文字颜色 5 3 2 2 2 2" xfId="4657"/>
    <cellStyle name="强调文字颜色 5 3 2 2 3" xfId="4658"/>
    <cellStyle name="强调文字颜色 5 3 2 3" xfId="4659"/>
    <cellStyle name="强调文字颜色 5 3 2 4" xfId="4660"/>
    <cellStyle name="强调文字颜色 5 3 3" xfId="4661"/>
    <cellStyle name="强调文字颜色 5 3 3 2" xfId="4662"/>
    <cellStyle name="强调文字颜色 5 3 3 2 2" xfId="4663"/>
    <cellStyle name="强调文字颜色 5 3 3 3" xfId="4664"/>
    <cellStyle name="强调文字颜色 5 3 4" xfId="4665"/>
    <cellStyle name="强调文字颜色 5 3 4 2" xfId="4666"/>
    <cellStyle name="强调文字颜色 5 4" xfId="4667"/>
    <cellStyle name="强调文字颜色 5 4 2" xfId="4668"/>
    <cellStyle name="强调文字颜色 5 4 2 2" xfId="4669"/>
    <cellStyle name="强调文字颜色 5 4 2 2 2" xfId="4670"/>
    <cellStyle name="强调文字颜色 5 4 2 3" xfId="4671"/>
    <cellStyle name="强调文字颜色 5 4 3" xfId="4672"/>
    <cellStyle name="强调文字颜色 5 4 3 2" xfId="4673"/>
    <cellStyle name="强调文字颜色 5 4 4" xfId="4674"/>
    <cellStyle name="强调文字颜色 5 5" xfId="4675"/>
    <cellStyle name="强调文字颜色 5 5 2 2" xfId="4676"/>
    <cellStyle name="强调文字颜色 5 5 2 2 2" xfId="4677"/>
    <cellStyle name="强调文字颜色 5 5 2 3" xfId="4678"/>
    <cellStyle name="强调文字颜色 5 5 3" xfId="4679"/>
    <cellStyle name="强调文字颜色 5 5 3 2" xfId="4680"/>
    <cellStyle name="强调文字颜色 5 5 4" xfId="4681"/>
    <cellStyle name="强调文字颜色 5 6" xfId="4682"/>
    <cellStyle name="强调文字颜色 5 6 2" xfId="4683"/>
    <cellStyle name="强调文字颜色 5 6 2 2" xfId="4684"/>
    <cellStyle name="强调文字颜色 5 6 3" xfId="4685"/>
    <cellStyle name="强调文字颜色 5 7 2" xfId="4686"/>
    <cellStyle name="强调文字颜色 5 8" xfId="4687"/>
    <cellStyle name="强调文字颜色 5 9" xfId="4688"/>
    <cellStyle name="强调文字颜色 6 2" xfId="4689"/>
    <cellStyle name="强调文字颜色 6 2 2" xfId="4690"/>
    <cellStyle name="强调文字颜色 6 2 2 2" xfId="4691"/>
    <cellStyle name="强调文字颜色 6 2 2 2 2" xfId="4692"/>
    <cellStyle name="强调文字颜色 6 2 2 2 2 2" xfId="4693"/>
    <cellStyle name="强调文字颜色 6 2 2 2 3" xfId="4694"/>
    <cellStyle name="强调文字颜色 6 2 2 3" xfId="4695"/>
    <cellStyle name="强调文字颜色 6 2 2 3 2" xfId="4696"/>
    <cellStyle name="强调文字颜色 6 2 2 4" xfId="4697"/>
    <cellStyle name="强调文字颜色 6 2 3" xfId="4698"/>
    <cellStyle name="强调文字颜色 6 2 3 2" xfId="4699"/>
    <cellStyle name="强调文字颜色 6 2 3 2 2" xfId="4700"/>
    <cellStyle name="强调文字颜色 6 2 3 2 2 2" xfId="4701"/>
    <cellStyle name="强调文字颜色 6 2 3 2 3" xfId="4702"/>
    <cellStyle name="强调文字颜色 6 2 3 3" xfId="4703"/>
    <cellStyle name="强调文字颜色 6 2 3 3 2" xfId="4704"/>
    <cellStyle name="强调文字颜色 6 2 3 4" xfId="4705"/>
    <cellStyle name="强调文字颜色 6 2 3 5" xfId="4706"/>
    <cellStyle name="强调文字颜色 6 2 4" xfId="4707"/>
    <cellStyle name="强调文字颜色 6 2 4 2" xfId="4708"/>
    <cellStyle name="强调文字颜色 6 2 4 2 2" xfId="4709"/>
    <cellStyle name="强调文字颜色 6 2 4 3" xfId="4710"/>
    <cellStyle name="强调文字颜色 6 2 5 2" xfId="4711"/>
    <cellStyle name="强调文字颜色 6 2 6" xfId="4712"/>
    <cellStyle name="强调文字颜色 6 2 7" xfId="4713"/>
    <cellStyle name="强调文字颜色 6 3" xfId="4714"/>
    <cellStyle name="强调文字颜色 6 3 2" xfId="4715"/>
    <cellStyle name="强调文字颜色 6 3 2 2" xfId="4716"/>
    <cellStyle name="强调文字颜色 6 3 2 2 2" xfId="4717"/>
    <cellStyle name="强调文字颜色 6 3 2 2 2 2" xfId="4718"/>
    <cellStyle name="强调文字颜色 6 3 2 2 3" xfId="4719"/>
    <cellStyle name="强调文字颜色 6 3 2 3" xfId="4720"/>
    <cellStyle name="强调文字颜色 6 3 2 3 2" xfId="4721"/>
    <cellStyle name="强调文字颜色 6 3 2 4" xfId="4722"/>
    <cellStyle name="强调文字颜色 6 3 3" xfId="4723"/>
    <cellStyle name="强调文字颜色 6 3 3 2" xfId="4724"/>
    <cellStyle name="强调文字颜色 6 3 3 2 2" xfId="4725"/>
    <cellStyle name="强调文字颜色 6 3 3 3" xfId="4726"/>
    <cellStyle name="强调文字颜色 6 3 4" xfId="4727"/>
    <cellStyle name="强调文字颜色 6 3 4 2" xfId="4728"/>
    <cellStyle name="强调文字颜色 6 4" xfId="4729"/>
    <cellStyle name="强调文字颜色 6 4 2" xfId="4730"/>
    <cellStyle name="强调文字颜色 6 4 2 2" xfId="4731"/>
    <cellStyle name="强调文字颜色 6 4 2 2 2" xfId="4732"/>
    <cellStyle name="强调文字颜色 6 4 2 3" xfId="4733"/>
    <cellStyle name="强调文字颜色 6 4 3" xfId="4734"/>
    <cellStyle name="强调文字颜色 6 4 3 2" xfId="4735"/>
    <cellStyle name="强调文字颜色 6 4 4" xfId="4736"/>
    <cellStyle name="强调文字颜色 6 5" xfId="4737"/>
    <cellStyle name="强调文字颜色 6 5 2" xfId="4738"/>
    <cellStyle name="强调文字颜色 6 5 2 2" xfId="4739"/>
    <cellStyle name="强调文字颜色 6 5 2 2 2" xfId="4740"/>
    <cellStyle name="强调文字颜色 6 5 2 3" xfId="4741"/>
    <cellStyle name="强调文字颜色 6 5 3" xfId="4742"/>
    <cellStyle name="强调文字颜色 6 5 3 2" xfId="4743"/>
    <cellStyle name="强调文字颜色 6 5 4" xfId="4744"/>
    <cellStyle name="强调文字颜色 6 6" xfId="4745"/>
    <cellStyle name="强调文字颜色 6 6 2" xfId="4746"/>
    <cellStyle name="强调文字颜色 6 6 2 2" xfId="4747"/>
    <cellStyle name="强调文字颜色 6 6 3" xfId="4748"/>
    <cellStyle name="强调文字颜色 6 7" xfId="4749"/>
    <cellStyle name="强调文字颜色 6 7 2" xfId="4750"/>
    <cellStyle name="强调文字颜色 6 8" xfId="4751"/>
    <cellStyle name="强调文字颜色 6 9" xfId="4752"/>
    <cellStyle name="适中 2" xfId="4753"/>
    <cellStyle name="适中 2 2" xfId="4754"/>
    <cellStyle name="适中 2 2 2" xfId="4755"/>
    <cellStyle name="适中 2 2 2 2" xfId="4756"/>
    <cellStyle name="适中 2 2 2 2 2" xfId="4757"/>
    <cellStyle name="适中 2 2 2 3" xfId="4758"/>
    <cellStyle name="适中 2 2 3" xfId="4759"/>
    <cellStyle name="适中 2 2 3 2" xfId="4760"/>
    <cellStyle name="适中 2 2 4" xfId="4761"/>
    <cellStyle name="适中 2 3" xfId="4762"/>
    <cellStyle name="适中 2 3 2" xfId="4763"/>
    <cellStyle name="适中 2 3 2 2" xfId="4764"/>
    <cellStyle name="适中 2 3 3" xfId="4765"/>
    <cellStyle name="适中 2 4" xfId="4766"/>
    <cellStyle name="适中 2 4 2" xfId="4767"/>
    <cellStyle name="适中 2 5" xfId="4768"/>
    <cellStyle name="适中 3" xfId="4769"/>
    <cellStyle name="适中 3 2" xfId="4770"/>
    <cellStyle name="适中 3 2 2" xfId="4771"/>
    <cellStyle name="适中 3 2 2 3" xfId="4772"/>
    <cellStyle name="适中 3 2 3" xfId="4773"/>
    <cellStyle name="适中 3 2 3 2" xfId="4774"/>
    <cellStyle name="适中 3 2 4" xfId="4775"/>
    <cellStyle name="适中 3 3" xfId="4776"/>
    <cellStyle name="适中 3 3 2" xfId="4777"/>
    <cellStyle name="适中 3 3 2 2" xfId="4778"/>
    <cellStyle name="适中 3 3 3" xfId="4779"/>
    <cellStyle name="适中 3 4" xfId="4780"/>
    <cellStyle name="适中 3 4 2" xfId="4781"/>
    <cellStyle name="适中 3 5" xfId="4782"/>
    <cellStyle name="适中 4" xfId="4783"/>
    <cellStyle name="适中 4 2" xfId="4784"/>
    <cellStyle name="适中 4 2 2" xfId="4785"/>
    <cellStyle name="适中 4 2 2 2" xfId="4786"/>
    <cellStyle name="适中 4 2 3" xfId="4787"/>
    <cellStyle name="适中 4 3" xfId="4788"/>
    <cellStyle name="适中 4 3 2" xfId="4789"/>
    <cellStyle name="适中 4 4" xfId="4790"/>
    <cellStyle name="适中 5" xfId="4791"/>
    <cellStyle name="适中 5 2" xfId="4792"/>
    <cellStyle name="适中 5 2 2" xfId="4793"/>
    <cellStyle name="适中 5 2 2 2" xfId="4794"/>
    <cellStyle name="适中 5 2 3" xfId="4795"/>
    <cellStyle name="适中 5 3" xfId="4796"/>
    <cellStyle name="适中 5 3 2" xfId="4797"/>
    <cellStyle name="适中 5 4" xfId="4798"/>
    <cellStyle name="适中 6 2" xfId="4799"/>
    <cellStyle name="适中 6 2 2" xfId="4800"/>
    <cellStyle name="适中 6 3" xfId="4801"/>
    <cellStyle name="适中 7" xfId="4802"/>
    <cellStyle name="适中 7 2" xfId="4803"/>
    <cellStyle name="适中 8" xfId="4804"/>
    <cellStyle name="输出 2" xfId="4805"/>
    <cellStyle name="输出 2 2" xfId="4806"/>
    <cellStyle name="输出 2 2 2" xfId="4807"/>
    <cellStyle name="输出 2 2 2 2" xfId="4808"/>
    <cellStyle name="输出 2 2 2 3" xfId="4809"/>
    <cellStyle name="输出 2 2 3" xfId="4810"/>
    <cellStyle name="输出 2 2 3 2" xfId="4811"/>
    <cellStyle name="输出 2 2 4" xfId="4812"/>
    <cellStyle name="输出 2 3" xfId="4813"/>
    <cellStyle name="输出 2 3 2" xfId="4814"/>
    <cellStyle name="输出 2 3 2 2" xfId="4815"/>
    <cellStyle name="输出 2 3 2 2 2" xfId="4816"/>
    <cellStyle name="输出 2 3 3" xfId="4817"/>
    <cellStyle name="输出 2 3 3 2" xfId="4818"/>
    <cellStyle name="输出 2 4" xfId="4819"/>
    <cellStyle name="输出 2 4 2" xfId="4820"/>
    <cellStyle name="输出 2 4 2 2" xfId="4821"/>
    <cellStyle name="输出 2 4 3" xfId="4822"/>
    <cellStyle name="输出 2 5" xfId="4823"/>
    <cellStyle name="输出 2 5 2" xfId="4824"/>
    <cellStyle name="输出 2 6" xfId="4825"/>
    <cellStyle name="输出 2 7" xfId="4826"/>
    <cellStyle name="输出 3" xfId="4827"/>
    <cellStyle name="输出 3 2" xfId="4828"/>
    <cellStyle name="输出 3 2 2" xfId="4829"/>
    <cellStyle name="输出 3 2 2 2" xfId="4830"/>
    <cellStyle name="输出 3 2 2 2 2" xfId="4831"/>
    <cellStyle name="输出 3 2 3" xfId="4832"/>
    <cellStyle name="输出 3 2 3 2" xfId="4833"/>
    <cellStyle name="输出 3 2 4" xfId="4834"/>
    <cellStyle name="输出 3 3" xfId="4835"/>
    <cellStyle name="输出 3 3 2" xfId="4836"/>
    <cellStyle name="输出 3 3 2 2" xfId="4837"/>
    <cellStyle name="输出 3 3 3" xfId="4838"/>
    <cellStyle name="输出 3 4" xfId="4839"/>
    <cellStyle name="输出 3 4 2" xfId="4840"/>
    <cellStyle name="输出 3 5" xfId="4841"/>
    <cellStyle name="输出 4" xfId="4842"/>
    <cellStyle name="输出 4 2" xfId="4843"/>
    <cellStyle name="输出 4 2 2" xfId="4844"/>
    <cellStyle name="输出 4 2 2 2" xfId="4845"/>
    <cellStyle name="输出 4 2 3" xfId="4846"/>
    <cellStyle name="输出 4 3" xfId="4847"/>
    <cellStyle name="输出 4 3 2" xfId="4848"/>
    <cellStyle name="输出 4 4" xfId="4849"/>
    <cellStyle name="输出 5" xfId="4850"/>
    <cellStyle name="输出 5 2" xfId="4851"/>
    <cellStyle name="输出 5 2 2" xfId="4852"/>
    <cellStyle name="输出 5 2 2 2" xfId="4853"/>
    <cellStyle name="输出 5 2 3" xfId="4854"/>
    <cellStyle name="输出 5 3" xfId="4855"/>
    <cellStyle name="输出 5 3 2" xfId="4856"/>
    <cellStyle name="输出 5 4" xfId="4857"/>
    <cellStyle name="输入 2 2 2" xfId="4858"/>
    <cellStyle name="输入 2 2 2 2" xfId="4859"/>
    <cellStyle name="输入 2 2 2 2 2" xfId="4860"/>
    <cellStyle name="输入 2 2 3" xfId="4861"/>
    <cellStyle name="输入 2 2 3 2" xfId="4862"/>
    <cellStyle name="输入 2 2 4" xfId="4863"/>
    <cellStyle name="输入 2 3" xfId="4864"/>
    <cellStyle name="输入 2 3 2" xfId="4865"/>
    <cellStyle name="输入 2 3 2 2" xfId="4866"/>
    <cellStyle name="输入 2 3 3" xfId="4867"/>
    <cellStyle name="输入 2 4" xfId="4868"/>
    <cellStyle name="输入 2 4 2" xfId="4869"/>
    <cellStyle name="输入 3 2" xfId="4870"/>
    <cellStyle name="输入 3 2 2" xfId="4871"/>
    <cellStyle name="输入 3 2 2 2" xfId="4872"/>
    <cellStyle name="输入 3 2 2 2 2" xfId="4873"/>
    <cellStyle name="输入 3 2 2 3" xfId="4874"/>
    <cellStyle name="输入 3 2 3" xfId="4875"/>
    <cellStyle name="输入 3 2 3 2" xfId="4876"/>
    <cellStyle name="输入 3 2 4" xfId="4877"/>
    <cellStyle name="输入 3 3" xfId="4878"/>
    <cellStyle name="输入 3 3 2 2" xfId="4879"/>
    <cellStyle name="输入 3 3 3" xfId="4880"/>
    <cellStyle name="输入 3 4" xfId="4881"/>
    <cellStyle name="输入 3 4 2" xfId="4882"/>
    <cellStyle name="输入 4" xfId="4883"/>
    <cellStyle name="输入 4 2" xfId="4884"/>
    <cellStyle name="输入 4 2 2" xfId="4885"/>
    <cellStyle name="输入 4 2 2 2" xfId="4886"/>
    <cellStyle name="输入 4 2 3" xfId="4887"/>
    <cellStyle name="输入 4 3" xfId="4888"/>
    <cellStyle name="输入 4 3 2" xfId="4889"/>
    <cellStyle name="输入 4 4" xfId="4890"/>
    <cellStyle name="输入 5" xfId="4891"/>
    <cellStyle name="输入 5 2" xfId="4892"/>
    <cellStyle name="输入 5 2 2" xfId="4893"/>
    <cellStyle name="输入 6 3" xfId="4894"/>
    <cellStyle name="输入 5 2 2 2" xfId="4895"/>
    <cellStyle name="输入 5 2 3" xfId="4896"/>
    <cellStyle name="输入 5 3" xfId="4897"/>
    <cellStyle name="输入 5 3 2" xfId="4898"/>
    <cellStyle name="注释 4" xfId="4899"/>
    <cellStyle name="输入 5 4" xfId="4900"/>
    <cellStyle name="输入 6" xfId="4901"/>
    <cellStyle name="输入 6 2" xfId="4902"/>
    <cellStyle name="输入 6 2 2" xfId="4903"/>
    <cellStyle name="输入 7" xfId="4904"/>
    <cellStyle name="输入 7 2" xfId="4905"/>
    <cellStyle name="注释 3" xfId="4906"/>
    <cellStyle name="输入 8" xfId="4907"/>
    <cellStyle name="数字" xfId="4908"/>
    <cellStyle name="数字 2" xfId="4909"/>
    <cellStyle name="数字 2 2" xfId="4910"/>
    <cellStyle name="数字 2 2 2" xfId="4911"/>
    <cellStyle name="数字 2 2 2 2" xfId="4912"/>
    <cellStyle name="数字 2 2 3" xfId="4913"/>
    <cellStyle name="数字 2 3" xfId="4914"/>
    <cellStyle name="数字 2 3 2" xfId="4915"/>
    <cellStyle name="数字 2 4" xfId="4916"/>
    <cellStyle name="数字 3" xfId="4917"/>
    <cellStyle name="数字 3 2" xfId="4918"/>
    <cellStyle name="数字 3 2 2" xfId="4919"/>
    <cellStyle name="数字 3 3" xfId="4920"/>
    <cellStyle name="数字 4" xfId="4921"/>
    <cellStyle name="数字 4 2" xfId="4922"/>
    <cellStyle name="数字 5" xfId="4923"/>
    <cellStyle name="未定义" xfId="4924"/>
    <cellStyle name="未定义 2" xfId="4925"/>
    <cellStyle name="小数 2" xfId="4926"/>
    <cellStyle name="小数 2 2" xfId="4927"/>
    <cellStyle name="小数 2 2 2" xfId="4928"/>
    <cellStyle name="小数 2 2 2 2" xfId="4929"/>
    <cellStyle name="小数 2 2 3" xfId="4930"/>
    <cellStyle name="小数 2 3" xfId="4931"/>
    <cellStyle name="小数 2 3 2" xfId="4932"/>
    <cellStyle name="小数 2 4" xfId="4933"/>
    <cellStyle name="小数 3" xfId="4934"/>
    <cellStyle name="小数 3 2" xfId="4935"/>
    <cellStyle name="小数 3 2 2" xfId="4936"/>
    <cellStyle name="小数 3 3" xfId="4937"/>
    <cellStyle name="样式 1 2" xfId="4938"/>
    <cellStyle name="着色 1" xfId="4939"/>
    <cellStyle name="着色 1 2" xfId="4940"/>
    <cellStyle name="着色 2" xfId="4941"/>
    <cellStyle name="着色 2 2" xfId="4942"/>
    <cellStyle name="着色 3" xfId="4943"/>
    <cellStyle name="着色 3 2" xfId="4944"/>
    <cellStyle name="着色 4" xfId="4945"/>
    <cellStyle name="着色 4 2" xfId="4946"/>
    <cellStyle name="着色 5" xfId="4947"/>
    <cellStyle name="着色 5 2" xfId="4948"/>
    <cellStyle name="着色 6" xfId="4949"/>
    <cellStyle name="着色 6 2" xfId="4950"/>
    <cellStyle name="寘嬫愗傝 [0.00]_Region Orders (2)" xfId="4951"/>
    <cellStyle name="注释 10" xfId="4952"/>
    <cellStyle name="注释 2" xfId="4953"/>
    <cellStyle name="注释 2 2" xfId="4954"/>
    <cellStyle name="注释 2 2 2" xfId="4955"/>
    <cellStyle name="注释 2 2 2 2" xfId="4956"/>
    <cellStyle name="注释 2 2 2 2 2" xfId="4957"/>
    <cellStyle name="注释 2 2 2 3" xfId="4958"/>
    <cellStyle name="注释 2 2 3" xfId="4959"/>
    <cellStyle name="注释 2 2 3 2" xfId="4960"/>
    <cellStyle name="注释 2 2 3 3" xfId="4961"/>
    <cellStyle name="注释 2 2 4" xfId="4962"/>
    <cellStyle name="注释 2 2 5" xfId="4963"/>
    <cellStyle name="注释 2 3" xfId="4964"/>
    <cellStyle name="注释 2 3 2" xfId="4965"/>
    <cellStyle name="注释 2 3 2 2" xfId="4966"/>
    <cellStyle name="注释 2 3 3" xfId="4967"/>
    <cellStyle name="注释 2 3 4" xfId="4968"/>
    <cellStyle name="注释 2 4" xfId="4969"/>
    <cellStyle name="注释 2 4 2" xfId="4970"/>
    <cellStyle name="注释 2 5" xfId="4971"/>
    <cellStyle name="注释 3 2" xfId="4972"/>
    <cellStyle name="注释 3 2 2" xfId="4973"/>
    <cellStyle name="注释 3 2 2 2" xfId="4974"/>
    <cellStyle name="注释 3 2 2 2 2" xfId="4975"/>
    <cellStyle name="注释 3 2 2 3" xfId="4976"/>
    <cellStyle name="注释 3 2 3" xfId="4977"/>
    <cellStyle name="注释 3 2 3 2" xfId="4978"/>
    <cellStyle name="注释 3 2 4" xfId="4979"/>
    <cellStyle name="注释 3 3" xfId="4980"/>
    <cellStyle name="注释 3 3 2" xfId="4981"/>
    <cellStyle name="注释 3 3 2 2" xfId="4982"/>
    <cellStyle name="注释 3 3 3" xfId="4983"/>
    <cellStyle name="注释 3 4" xfId="4984"/>
    <cellStyle name="注释 3 4 2" xfId="4985"/>
    <cellStyle name="注释 3 5" xfId="4986"/>
    <cellStyle name="注释 4 2" xfId="4987"/>
    <cellStyle name="注释 4 2 2" xfId="4988"/>
    <cellStyle name="注释 4 2 2 2" xfId="4989"/>
    <cellStyle name="注释 4 2 3" xfId="4990"/>
    <cellStyle name="注释 4 3" xfId="4991"/>
    <cellStyle name="注释 4 3 2" xfId="4992"/>
    <cellStyle name="注释 4 4" xfId="4993"/>
    <cellStyle name="注释 5" xfId="4994"/>
    <cellStyle name="注释 5 2" xfId="4995"/>
    <cellStyle name="注释 5 2 2" xfId="4996"/>
    <cellStyle name="注释 5 2 2 2" xfId="4997"/>
    <cellStyle name="注释 5 2 3" xfId="4998"/>
    <cellStyle name="注释 5 3" xfId="4999"/>
    <cellStyle name="注释 5 3 2" xfId="5000"/>
    <cellStyle name="注释 5 4" xfId="5001"/>
    <cellStyle name="注释 6 2" xfId="5002"/>
    <cellStyle name="注释 6 2 2" xfId="5003"/>
    <cellStyle name="注释 6 3" xfId="5004"/>
    <cellStyle name="注释 7" xfId="5005"/>
    <cellStyle name="注释 7 2" xfId="5006"/>
    <cellStyle name="注释 8" xfId="5007"/>
    <cellStyle name="注释 9" xfId="5008"/>
  </cellStyles>
  <dxfs count="1">
    <dxf>
      <font>
        <b val="1"/>
        <i val="0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externalLink" Target="externalLinks/externalLink4.xml"/><Relationship Id="rId30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2.xml"/><Relationship Id="rId28" Type="http://schemas.openxmlformats.org/officeDocument/2006/relationships/externalLink" Target="externalLinks/externalLink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3.111.210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3.111.210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5f_x005f_x005f_x005f_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00__x0000__x0000_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zoomScale="85" zoomScaleNormal="85" workbookViewId="0">
      <selection activeCell="C27" sqref="C27"/>
    </sheetView>
  </sheetViews>
  <sheetFormatPr defaultColWidth="9" defaultRowHeight="14.25" outlineLevelCol="6"/>
  <cols>
    <col min="1" max="1" width="69.125" style="346" customWidth="1"/>
    <col min="2" max="6" width="9" style="346"/>
    <col min="7" max="7" width="58.625" style="346" customWidth="1"/>
    <col min="8" max="16384" width="9" style="346"/>
  </cols>
  <sheetData>
    <row r="1" ht="20.25" customHeight="1"/>
    <row r="2" s="344" customFormat="1" ht="22.5" spans="1:1">
      <c r="A2" s="347" t="s">
        <v>0</v>
      </c>
    </row>
    <row r="3" spans="1:1">
      <c r="A3" s="348"/>
    </row>
    <row r="4" s="345" customFormat="1" ht="25.15" customHeight="1" spans="1:1">
      <c r="A4" s="349" t="s">
        <v>1</v>
      </c>
    </row>
    <row r="5" ht="25.15" customHeight="1" spans="1:1">
      <c r="A5" s="350" t="s">
        <v>2</v>
      </c>
    </row>
    <row r="6" ht="25.15" customHeight="1" spans="1:1">
      <c r="A6" s="350" t="s">
        <v>3</v>
      </c>
    </row>
    <row r="7" ht="25.15" customHeight="1" spans="1:1">
      <c r="A7" s="350" t="s">
        <v>4</v>
      </c>
    </row>
    <row r="8" ht="25.15" customHeight="1" spans="1:1">
      <c r="A8" s="350" t="s">
        <v>5</v>
      </c>
    </row>
    <row r="9" ht="25.15" customHeight="1" spans="1:1">
      <c r="A9" s="350" t="s">
        <v>6</v>
      </c>
    </row>
    <row r="10" ht="25.15" customHeight="1" spans="1:1">
      <c r="A10" s="350" t="s">
        <v>7</v>
      </c>
    </row>
    <row r="11" ht="25.15" customHeight="1" spans="1:1">
      <c r="A11" s="350" t="s">
        <v>8</v>
      </c>
    </row>
    <row r="12" ht="25.15" customHeight="1" spans="1:1">
      <c r="A12" s="350" t="s">
        <v>9</v>
      </c>
    </row>
    <row r="13" ht="25.15" customHeight="1" spans="1:1">
      <c r="A13" s="350" t="s">
        <v>10</v>
      </c>
    </row>
    <row r="14" ht="25.15" customHeight="1" spans="1:1">
      <c r="A14" s="350" t="s">
        <v>11</v>
      </c>
    </row>
    <row r="15" ht="25.15" customHeight="1" spans="1:1">
      <c r="A15" s="350" t="s">
        <v>12</v>
      </c>
    </row>
    <row r="16" ht="25.15" customHeight="1" spans="1:1">
      <c r="A16" s="350" t="s">
        <v>13</v>
      </c>
    </row>
    <row r="17" ht="25.15" customHeight="1" spans="1:1">
      <c r="A17" s="350" t="s">
        <v>14</v>
      </c>
    </row>
    <row r="18" ht="25.15" customHeight="1" spans="1:1">
      <c r="A18" s="350" t="s">
        <v>15</v>
      </c>
    </row>
    <row r="19" ht="25.15" customHeight="1" spans="1:1">
      <c r="A19" s="350" t="s">
        <v>16</v>
      </c>
    </row>
    <row r="20" ht="25.15" customHeight="1" spans="1:1">
      <c r="A20" s="350" t="s">
        <v>17</v>
      </c>
    </row>
    <row r="21" ht="25.15" customHeight="1" spans="1:1">
      <c r="A21" s="350" t="s">
        <v>18</v>
      </c>
    </row>
    <row r="22" ht="25.15" customHeight="1" spans="1:1">
      <c r="A22" s="350" t="s">
        <v>19</v>
      </c>
    </row>
    <row r="23" ht="25.15" customHeight="1" spans="1:1">
      <c r="A23" s="350" t="s">
        <v>20</v>
      </c>
    </row>
    <row r="24" ht="25.15" customHeight="1" spans="1:1">
      <c r="A24" s="350" t="s">
        <v>21</v>
      </c>
    </row>
    <row r="25" ht="25.15" customHeight="1" spans="1:1">
      <c r="A25" s="350" t="s">
        <v>22</v>
      </c>
    </row>
    <row r="26" ht="25.15" customHeight="1" spans="1:1">
      <c r="A26" s="350" t="s">
        <v>23</v>
      </c>
    </row>
    <row r="27" ht="25.15" customHeight="1" spans="1:7">
      <c r="A27" s="349" t="s">
        <v>24</v>
      </c>
      <c r="F27" s="351"/>
      <c r="G27" s="351"/>
    </row>
    <row r="28" ht="25.15" customHeight="1" spans="1:7">
      <c r="A28" s="352" t="s">
        <v>25</v>
      </c>
      <c r="F28" s="351"/>
      <c r="G28" s="351"/>
    </row>
    <row r="29" ht="25.15" customHeight="1" spans="1:7">
      <c r="A29" s="352" t="s">
        <v>26</v>
      </c>
      <c r="F29" s="351"/>
      <c r="G29" s="351"/>
    </row>
    <row r="30" ht="25.15" customHeight="1" spans="1:7">
      <c r="A30" s="352" t="s">
        <v>27</v>
      </c>
      <c r="F30" s="351"/>
      <c r="G30" s="351"/>
    </row>
    <row r="31" ht="25.15" customHeight="1" spans="1:7">
      <c r="A31" s="352" t="s">
        <v>28</v>
      </c>
      <c r="F31" s="351"/>
      <c r="G31" s="351"/>
    </row>
    <row r="32" ht="15.6" customHeight="1" spans="1:1">
      <c r="A32" s="353"/>
    </row>
    <row r="33" spans="1:1">
      <c r="A33" s="354"/>
    </row>
    <row r="34" ht="42.6" customHeight="1" spans="1:1">
      <c r="A34" s="354"/>
    </row>
  </sheetData>
  <mergeCells count="1">
    <mergeCell ref="A32:A34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workbookViewId="0">
      <selection activeCell="B24" sqref="B5:B24"/>
    </sheetView>
  </sheetViews>
  <sheetFormatPr defaultColWidth="9" defaultRowHeight="13.5"/>
  <cols>
    <col min="1" max="1" width="48.625" style="230" customWidth="1"/>
    <col min="2" max="2" width="32.125" style="230" customWidth="1"/>
    <col min="3" max="16384" width="9" style="230"/>
  </cols>
  <sheetData>
    <row r="1" ht="20.25" customHeight="1" spans="1:1">
      <c r="A1" s="231" t="s">
        <v>1344</v>
      </c>
    </row>
    <row r="2" s="229" customFormat="1" ht="27.75" customHeight="1" spans="1:2">
      <c r="A2" s="232" t="s">
        <v>1345</v>
      </c>
      <c r="B2" s="232"/>
    </row>
    <row r="3" s="229" customFormat="1" ht="18.75" customHeight="1" spans="1:2">
      <c r="A3" s="233"/>
      <c r="B3" s="234" t="s">
        <v>31</v>
      </c>
    </row>
    <row r="4" ht="20.1" customHeight="1" spans="1:2">
      <c r="A4" s="235" t="s">
        <v>1298</v>
      </c>
      <c r="B4" s="235" t="s">
        <v>1346</v>
      </c>
    </row>
    <row r="5" ht="20.1" customHeight="1" spans="1:2">
      <c r="A5" s="236" t="s">
        <v>1347</v>
      </c>
      <c r="B5" s="237">
        <v>843</v>
      </c>
    </row>
    <row r="6" ht="20.1" customHeight="1" spans="1:2">
      <c r="A6" s="238" t="s">
        <v>1348</v>
      </c>
      <c r="B6" s="237">
        <v>9</v>
      </c>
    </row>
    <row r="7" ht="20.1" customHeight="1" spans="1:2">
      <c r="A7" s="238" t="s">
        <v>1349</v>
      </c>
      <c r="B7" s="237">
        <v>501</v>
      </c>
    </row>
    <row r="8" ht="20.1" customHeight="1" spans="1:2">
      <c r="A8" s="238" t="s">
        <v>1350</v>
      </c>
      <c r="B8" s="237"/>
    </row>
    <row r="9" ht="20.1" customHeight="1" spans="1:2">
      <c r="A9" s="238" t="s">
        <v>1351</v>
      </c>
      <c r="B9" s="237">
        <v>501</v>
      </c>
    </row>
    <row r="10" ht="20.1" customHeight="1" spans="1:2">
      <c r="A10" s="238" t="s">
        <v>1352</v>
      </c>
      <c r="B10" s="237">
        <v>333</v>
      </c>
    </row>
    <row r="11" ht="20.1" customHeight="1" spans="1:2">
      <c r="A11" s="238" t="s">
        <v>1353</v>
      </c>
      <c r="B11" s="237">
        <v>333</v>
      </c>
    </row>
    <row r="12" ht="20.1" customHeight="1" spans="1:2">
      <c r="A12" s="238" t="s">
        <v>1354</v>
      </c>
      <c r="B12" s="237"/>
    </row>
    <row r="13" ht="20.1" customHeight="1" spans="1:11">
      <c r="A13" s="238" t="s">
        <v>1355</v>
      </c>
      <c r="B13" s="237"/>
      <c r="K13" s="245"/>
    </row>
    <row r="14" ht="20.1" customHeight="1" spans="1:2">
      <c r="A14" s="236" t="s">
        <v>1356</v>
      </c>
      <c r="B14" s="239"/>
    </row>
    <row r="15" ht="20.1" customHeight="1" spans="1:2">
      <c r="A15" s="238" t="s">
        <v>1357</v>
      </c>
      <c r="B15" s="237">
        <v>4</v>
      </c>
    </row>
    <row r="16" ht="20.1" customHeight="1" spans="1:2">
      <c r="A16" s="238" t="s">
        <v>1358</v>
      </c>
      <c r="B16" s="237">
        <v>9</v>
      </c>
    </row>
    <row r="17" ht="20.1" customHeight="1" spans="1:2">
      <c r="A17" s="238" t="s">
        <v>1359</v>
      </c>
      <c r="B17" s="237"/>
    </row>
    <row r="18" ht="20.1" customHeight="1" spans="1:2">
      <c r="A18" s="238" t="s">
        <v>1360</v>
      </c>
      <c r="B18" s="237">
        <v>259</v>
      </c>
    </row>
    <row r="19" ht="20.1" customHeight="1" spans="1:2">
      <c r="A19" s="238" t="s">
        <v>1361</v>
      </c>
      <c r="B19" s="237">
        <v>5203</v>
      </c>
    </row>
    <row r="20" ht="20.1" customHeight="1" spans="1:2">
      <c r="A20" s="238" t="s">
        <v>1362</v>
      </c>
      <c r="B20" s="237"/>
    </row>
    <row r="21" ht="20.1" customHeight="1" spans="1:2">
      <c r="A21" s="238" t="s">
        <v>1363</v>
      </c>
      <c r="B21" s="237">
        <v>43603</v>
      </c>
    </row>
    <row r="22" ht="20.1" customHeight="1" spans="1:2">
      <c r="A22" s="238" t="s">
        <v>1364</v>
      </c>
      <c r="B22" s="237"/>
    </row>
    <row r="23" ht="20.1" customHeight="1" spans="1:2">
      <c r="A23" s="238" t="s">
        <v>1365</v>
      </c>
      <c r="B23" s="237"/>
    </row>
    <row r="24" ht="20.1" customHeight="1" spans="1:2">
      <c r="A24" s="238" t="s">
        <v>1366</v>
      </c>
      <c r="B24" s="237"/>
    </row>
    <row r="25" ht="42" customHeight="1" spans="1:2">
      <c r="A25" s="240" t="s">
        <v>1367</v>
      </c>
      <c r="B25" s="240"/>
    </row>
    <row r="26" ht="102.75" customHeight="1" spans="1:4">
      <c r="A26" s="241" t="s">
        <v>1368</v>
      </c>
      <c r="B26" s="241"/>
      <c r="C26" s="242"/>
      <c r="D26" s="242"/>
    </row>
    <row r="27" ht="83.25" customHeight="1" spans="1:4">
      <c r="A27" s="243" t="s">
        <v>1369</v>
      </c>
      <c r="B27" s="243"/>
      <c r="C27" s="244"/>
      <c r="D27" s="244"/>
    </row>
  </sheetData>
  <mergeCells count="4">
    <mergeCell ref="A2:B2"/>
    <mergeCell ref="A25:B25"/>
    <mergeCell ref="A26:B26"/>
    <mergeCell ref="A27:B27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9"/>
  <sheetViews>
    <sheetView showZeros="0" workbookViewId="0">
      <selection activeCell="B16" sqref="B16"/>
    </sheetView>
  </sheetViews>
  <sheetFormatPr defaultColWidth="8.75" defaultRowHeight="18.75" customHeight="1" outlineLevelCol="4"/>
  <cols>
    <col min="1" max="1" width="40.875" style="196" customWidth="1"/>
    <col min="2" max="2" width="9.875" style="196" customWidth="1"/>
    <col min="3" max="3" width="10.625" style="197" customWidth="1"/>
    <col min="4" max="4" width="10.375" style="197" customWidth="1"/>
    <col min="5" max="5" width="12.125" style="197" customWidth="1"/>
    <col min="6" max="254" width="8.75" style="197"/>
    <col min="255" max="255" width="44.25" style="197" customWidth="1"/>
    <col min="256" max="257" width="13.25" style="197" customWidth="1"/>
    <col min="258" max="258" width="10.375" style="197" customWidth="1"/>
    <col min="259" max="259" width="12.125" style="197" customWidth="1"/>
    <col min="260" max="260" width="8.75" style="197" hidden="1" customWidth="1"/>
    <col min="261" max="510" width="8.75" style="197"/>
    <col min="511" max="511" width="44.25" style="197" customWidth="1"/>
    <col min="512" max="513" width="13.25" style="197" customWidth="1"/>
    <col min="514" max="514" width="10.375" style="197" customWidth="1"/>
    <col min="515" max="515" width="12.125" style="197" customWidth="1"/>
    <col min="516" max="516" width="8.75" style="197" hidden="1" customWidth="1"/>
    <col min="517" max="766" width="8.75" style="197"/>
    <col min="767" max="767" width="44.25" style="197" customWidth="1"/>
    <col min="768" max="769" width="13.25" style="197" customWidth="1"/>
    <col min="770" max="770" width="10.375" style="197" customWidth="1"/>
    <col min="771" max="771" width="12.125" style="197" customWidth="1"/>
    <col min="772" max="772" width="8.75" style="197" hidden="1" customWidth="1"/>
    <col min="773" max="1022" width="8.75" style="197"/>
    <col min="1023" max="1023" width="44.25" style="197" customWidth="1"/>
    <col min="1024" max="1025" width="13.25" style="197" customWidth="1"/>
    <col min="1026" max="1026" width="10.375" style="197" customWidth="1"/>
    <col min="1027" max="1027" width="12.125" style="197" customWidth="1"/>
    <col min="1028" max="1028" width="8.75" style="197" hidden="1" customWidth="1"/>
    <col min="1029" max="1278" width="8.75" style="197"/>
    <col min="1279" max="1279" width="44.25" style="197" customWidth="1"/>
    <col min="1280" max="1281" width="13.25" style="197" customWidth="1"/>
    <col min="1282" max="1282" width="10.375" style="197" customWidth="1"/>
    <col min="1283" max="1283" width="12.125" style="197" customWidth="1"/>
    <col min="1284" max="1284" width="8.75" style="197" hidden="1" customWidth="1"/>
    <col min="1285" max="1534" width="8.75" style="197"/>
    <col min="1535" max="1535" width="44.25" style="197" customWidth="1"/>
    <col min="1536" max="1537" width="13.25" style="197" customWidth="1"/>
    <col min="1538" max="1538" width="10.375" style="197" customWidth="1"/>
    <col min="1539" max="1539" width="12.125" style="197" customWidth="1"/>
    <col min="1540" max="1540" width="8.75" style="197" hidden="1" customWidth="1"/>
    <col min="1541" max="1790" width="8.75" style="197"/>
    <col min="1791" max="1791" width="44.25" style="197" customWidth="1"/>
    <col min="1792" max="1793" width="13.25" style="197" customWidth="1"/>
    <col min="1794" max="1794" width="10.375" style="197" customWidth="1"/>
    <col min="1795" max="1795" width="12.125" style="197" customWidth="1"/>
    <col min="1796" max="1796" width="8.75" style="197" hidden="1" customWidth="1"/>
    <col min="1797" max="2046" width="8.75" style="197"/>
    <col min="2047" max="2047" width="44.25" style="197" customWidth="1"/>
    <col min="2048" max="2049" width="13.25" style="197" customWidth="1"/>
    <col min="2050" max="2050" width="10.375" style="197" customWidth="1"/>
    <col min="2051" max="2051" width="12.125" style="197" customWidth="1"/>
    <col min="2052" max="2052" width="8.75" style="197" hidden="1" customWidth="1"/>
    <col min="2053" max="2302" width="8.75" style="197"/>
    <col min="2303" max="2303" width="44.25" style="197" customWidth="1"/>
    <col min="2304" max="2305" width="13.25" style="197" customWidth="1"/>
    <col min="2306" max="2306" width="10.375" style="197" customWidth="1"/>
    <col min="2307" max="2307" width="12.125" style="197" customWidth="1"/>
    <col min="2308" max="2308" width="8.75" style="197" hidden="1" customWidth="1"/>
    <col min="2309" max="2558" width="8.75" style="197"/>
    <col min="2559" max="2559" width="44.25" style="197" customWidth="1"/>
    <col min="2560" max="2561" width="13.25" style="197" customWidth="1"/>
    <col min="2562" max="2562" width="10.375" style="197" customWidth="1"/>
    <col min="2563" max="2563" width="12.125" style="197" customWidth="1"/>
    <col min="2564" max="2564" width="8.75" style="197" hidden="1" customWidth="1"/>
    <col min="2565" max="2814" width="8.75" style="197"/>
    <col min="2815" max="2815" width="44.25" style="197" customWidth="1"/>
    <col min="2816" max="2817" width="13.25" style="197" customWidth="1"/>
    <col min="2818" max="2818" width="10.375" style="197" customWidth="1"/>
    <col min="2819" max="2819" width="12.125" style="197" customWidth="1"/>
    <col min="2820" max="2820" width="8.75" style="197" hidden="1" customWidth="1"/>
    <col min="2821" max="3070" width="8.75" style="197"/>
    <col min="3071" max="3071" width="44.25" style="197" customWidth="1"/>
    <col min="3072" max="3073" width="13.25" style="197" customWidth="1"/>
    <col min="3074" max="3074" width="10.375" style="197" customWidth="1"/>
    <col min="3075" max="3075" width="12.125" style="197" customWidth="1"/>
    <col min="3076" max="3076" width="8.75" style="197" hidden="1" customWidth="1"/>
    <col min="3077" max="3326" width="8.75" style="197"/>
    <col min="3327" max="3327" width="44.25" style="197" customWidth="1"/>
    <col min="3328" max="3329" width="13.25" style="197" customWidth="1"/>
    <col min="3330" max="3330" width="10.375" style="197" customWidth="1"/>
    <col min="3331" max="3331" width="12.125" style="197" customWidth="1"/>
    <col min="3332" max="3332" width="8.75" style="197" hidden="1" customWidth="1"/>
    <col min="3333" max="3582" width="8.75" style="197"/>
    <col min="3583" max="3583" width="44.25" style="197" customWidth="1"/>
    <col min="3584" max="3585" width="13.25" style="197" customWidth="1"/>
    <col min="3586" max="3586" width="10.375" style="197" customWidth="1"/>
    <col min="3587" max="3587" width="12.125" style="197" customWidth="1"/>
    <col min="3588" max="3588" width="8.75" style="197" hidden="1" customWidth="1"/>
    <col min="3589" max="3838" width="8.75" style="197"/>
    <col min="3839" max="3839" width="44.25" style="197" customWidth="1"/>
    <col min="3840" max="3841" width="13.25" style="197" customWidth="1"/>
    <col min="3842" max="3842" width="10.375" style="197" customWidth="1"/>
    <col min="3843" max="3843" width="12.125" style="197" customWidth="1"/>
    <col min="3844" max="3844" width="8.75" style="197" hidden="1" customWidth="1"/>
    <col min="3845" max="4094" width="8.75" style="197"/>
    <col min="4095" max="4095" width="44.25" style="197" customWidth="1"/>
    <col min="4096" max="4097" width="13.25" style="197" customWidth="1"/>
    <col min="4098" max="4098" width="10.375" style="197" customWidth="1"/>
    <col min="4099" max="4099" width="12.125" style="197" customWidth="1"/>
    <col min="4100" max="4100" width="8.75" style="197" hidden="1" customWidth="1"/>
    <col min="4101" max="4350" width="8.75" style="197"/>
    <col min="4351" max="4351" width="44.25" style="197" customWidth="1"/>
    <col min="4352" max="4353" width="13.25" style="197" customWidth="1"/>
    <col min="4354" max="4354" width="10.375" style="197" customWidth="1"/>
    <col min="4355" max="4355" width="12.125" style="197" customWidth="1"/>
    <col min="4356" max="4356" width="8.75" style="197" hidden="1" customWidth="1"/>
    <col min="4357" max="4606" width="8.75" style="197"/>
    <col min="4607" max="4607" width="44.25" style="197" customWidth="1"/>
    <col min="4608" max="4609" width="13.25" style="197" customWidth="1"/>
    <col min="4610" max="4610" width="10.375" style="197" customWidth="1"/>
    <col min="4611" max="4611" width="12.125" style="197" customWidth="1"/>
    <col min="4612" max="4612" width="8.75" style="197" hidden="1" customWidth="1"/>
    <col min="4613" max="4862" width="8.75" style="197"/>
    <col min="4863" max="4863" width="44.25" style="197" customWidth="1"/>
    <col min="4864" max="4865" width="13.25" style="197" customWidth="1"/>
    <col min="4866" max="4866" width="10.375" style="197" customWidth="1"/>
    <col min="4867" max="4867" width="12.125" style="197" customWidth="1"/>
    <col min="4868" max="4868" width="8.75" style="197" hidden="1" customWidth="1"/>
    <col min="4869" max="5118" width="8.75" style="197"/>
    <col min="5119" max="5119" width="44.25" style="197" customWidth="1"/>
    <col min="5120" max="5121" width="13.25" style="197" customWidth="1"/>
    <col min="5122" max="5122" width="10.375" style="197" customWidth="1"/>
    <col min="5123" max="5123" width="12.125" style="197" customWidth="1"/>
    <col min="5124" max="5124" width="8.75" style="197" hidden="1" customWidth="1"/>
    <col min="5125" max="5374" width="8.75" style="197"/>
    <col min="5375" max="5375" width="44.25" style="197" customWidth="1"/>
    <col min="5376" max="5377" width="13.25" style="197" customWidth="1"/>
    <col min="5378" max="5378" width="10.375" style="197" customWidth="1"/>
    <col min="5379" max="5379" width="12.125" style="197" customWidth="1"/>
    <col min="5380" max="5380" width="8.75" style="197" hidden="1" customWidth="1"/>
    <col min="5381" max="5630" width="8.75" style="197"/>
    <col min="5631" max="5631" width="44.25" style="197" customWidth="1"/>
    <col min="5632" max="5633" width="13.25" style="197" customWidth="1"/>
    <col min="5634" max="5634" width="10.375" style="197" customWidth="1"/>
    <col min="5635" max="5635" width="12.125" style="197" customWidth="1"/>
    <col min="5636" max="5636" width="8.75" style="197" hidden="1" customWidth="1"/>
    <col min="5637" max="5886" width="8.75" style="197"/>
    <col min="5887" max="5887" width="44.25" style="197" customWidth="1"/>
    <col min="5888" max="5889" width="13.25" style="197" customWidth="1"/>
    <col min="5890" max="5890" width="10.375" style="197" customWidth="1"/>
    <col min="5891" max="5891" width="12.125" style="197" customWidth="1"/>
    <col min="5892" max="5892" width="8.75" style="197" hidden="1" customWidth="1"/>
    <col min="5893" max="6142" width="8.75" style="197"/>
    <col min="6143" max="6143" width="44.25" style="197" customWidth="1"/>
    <col min="6144" max="6145" width="13.25" style="197" customWidth="1"/>
    <col min="6146" max="6146" width="10.375" style="197" customWidth="1"/>
    <col min="6147" max="6147" width="12.125" style="197" customWidth="1"/>
    <col min="6148" max="6148" width="8.75" style="197" hidden="1" customWidth="1"/>
    <col min="6149" max="6398" width="8.75" style="197"/>
    <col min="6399" max="6399" width="44.25" style="197" customWidth="1"/>
    <col min="6400" max="6401" width="13.25" style="197" customWidth="1"/>
    <col min="6402" max="6402" width="10.375" style="197" customWidth="1"/>
    <col min="6403" max="6403" width="12.125" style="197" customWidth="1"/>
    <col min="6404" max="6404" width="8.75" style="197" hidden="1" customWidth="1"/>
    <col min="6405" max="6654" width="8.75" style="197"/>
    <col min="6655" max="6655" width="44.25" style="197" customWidth="1"/>
    <col min="6656" max="6657" width="13.25" style="197" customWidth="1"/>
    <col min="6658" max="6658" width="10.375" style="197" customWidth="1"/>
    <col min="6659" max="6659" width="12.125" style="197" customWidth="1"/>
    <col min="6660" max="6660" width="8.75" style="197" hidden="1" customWidth="1"/>
    <col min="6661" max="6910" width="8.75" style="197"/>
    <col min="6911" max="6911" width="44.25" style="197" customWidth="1"/>
    <col min="6912" max="6913" width="13.25" style="197" customWidth="1"/>
    <col min="6914" max="6914" width="10.375" style="197" customWidth="1"/>
    <col min="6915" max="6915" width="12.125" style="197" customWidth="1"/>
    <col min="6916" max="6916" width="8.75" style="197" hidden="1" customWidth="1"/>
    <col min="6917" max="7166" width="8.75" style="197"/>
    <col min="7167" max="7167" width="44.25" style="197" customWidth="1"/>
    <col min="7168" max="7169" width="13.25" style="197" customWidth="1"/>
    <col min="7170" max="7170" width="10.375" style="197" customWidth="1"/>
    <col min="7171" max="7171" width="12.125" style="197" customWidth="1"/>
    <col min="7172" max="7172" width="8.75" style="197" hidden="1" customWidth="1"/>
    <col min="7173" max="7422" width="8.75" style="197"/>
    <col min="7423" max="7423" width="44.25" style="197" customWidth="1"/>
    <col min="7424" max="7425" width="13.25" style="197" customWidth="1"/>
    <col min="7426" max="7426" width="10.375" style="197" customWidth="1"/>
    <col min="7427" max="7427" width="12.125" style="197" customWidth="1"/>
    <col min="7428" max="7428" width="8.75" style="197" hidden="1" customWidth="1"/>
    <col min="7429" max="7678" width="8.75" style="197"/>
    <col min="7679" max="7679" width="44.25" style="197" customWidth="1"/>
    <col min="7680" max="7681" width="13.25" style="197" customWidth="1"/>
    <col min="7682" max="7682" width="10.375" style="197" customWidth="1"/>
    <col min="7683" max="7683" width="12.125" style="197" customWidth="1"/>
    <col min="7684" max="7684" width="8.75" style="197" hidden="1" customWidth="1"/>
    <col min="7685" max="7934" width="8.75" style="197"/>
    <col min="7935" max="7935" width="44.25" style="197" customWidth="1"/>
    <col min="7936" max="7937" width="13.25" style="197" customWidth="1"/>
    <col min="7938" max="7938" width="10.375" style="197" customWidth="1"/>
    <col min="7939" max="7939" width="12.125" style="197" customWidth="1"/>
    <col min="7940" max="7940" width="8.75" style="197" hidden="1" customWidth="1"/>
    <col min="7941" max="8190" width="8.75" style="197"/>
    <col min="8191" max="8191" width="44.25" style="197" customWidth="1"/>
    <col min="8192" max="8193" width="13.25" style="197" customWidth="1"/>
    <col min="8194" max="8194" width="10.375" style="197" customWidth="1"/>
    <col min="8195" max="8195" width="12.125" style="197" customWidth="1"/>
    <col min="8196" max="8196" width="8.75" style="197" hidden="1" customWidth="1"/>
    <col min="8197" max="8446" width="8.75" style="197"/>
    <col min="8447" max="8447" width="44.25" style="197" customWidth="1"/>
    <col min="8448" max="8449" width="13.25" style="197" customWidth="1"/>
    <col min="8450" max="8450" width="10.375" style="197" customWidth="1"/>
    <col min="8451" max="8451" width="12.125" style="197" customWidth="1"/>
    <col min="8452" max="8452" width="8.75" style="197" hidden="1" customWidth="1"/>
    <col min="8453" max="8702" width="8.75" style="197"/>
    <col min="8703" max="8703" width="44.25" style="197" customWidth="1"/>
    <col min="8704" max="8705" width="13.25" style="197" customWidth="1"/>
    <col min="8706" max="8706" width="10.375" style="197" customWidth="1"/>
    <col min="8707" max="8707" width="12.125" style="197" customWidth="1"/>
    <col min="8708" max="8708" width="8.75" style="197" hidden="1" customWidth="1"/>
    <col min="8709" max="8958" width="8.75" style="197"/>
    <col min="8959" max="8959" width="44.25" style="197" customWidth="1"/>
    <col min="8960" max="8961" width="13.25" style="197" customWidth="1"/>
    <col min="8962" max="8962" width="10.375" style="197" customWidth="1"/>
    <col min="8963" max="8963" width="12.125" style="197" customWidth="1"/>
    <col min="8964" max="8964" width="8.75" style="197" hidden="1" customWidth="1"/>
    <col min="8965" max="9214" width="8.75" style="197"/>
    <col min="9215" max="9215" width="44.25" style="197" customWidth="1"/>
    <col min="9216" max="9217" width="13.25" style="197" customWidth="1"/>
    <col min="9218" max="9218" width="10.375" style="197" customWidth="1"/>
    <col min="9219" max="9219" width="12.125" style="197" customWidth="1"/>
    <col min="9220" max="9220" width="8.75" style="197" hidden="1" customWidth="1"/>
    <col min="9221" max="9470" width="8.75" style="197"/>
    <col min="9471" max="9471" width="44.25" style="197" customWidth="1"/>
    <col min="9472" max="9473" width="13.25" style="197" customWidth="1"/>
    <col min="9474" max="9474" width="10.375" style="197" customWidth="1"/>
    <col min="9475" max="9475" width="12.125" style="197" customWidth="1"/>
    <col min="9476" max="9476" width="8.75" style="197" hidden="1" customWidth="1"/>
    <col min="9477" max="9726" width="8.75" style="197"/>
    <col min="9727" max="9727" width="44.25" style="197" customWidth="1"/>
    <col min="9728" max="9729" width="13.25" style="197" customWidth="1"/>
    <col min="9730" max="9730" width="10.375" style="197" customWidth="1"/>
    <col min="9731" max="9731" width="12.125" style="197" customWidth="1"/>
    <col min="9732" max="9732" width="8.75" style="197" hidden="1" customWidth="1"/>
    <col min="9733" max="9982" width="8.75" style="197"/>
    <col min="9983" max="9983" width="44.25" style="197" customWidth="1"/>
    <col min="9984" max="9985" width="13.25" style="197" customWidth="1"/>
    <col min="9986" max="9986" width="10.375" style="197" customWidth="1"/>
    <col min="9987" max="9987" width="12.125" style="197" customWidth="1"/>
    <col min="9988" max="9988" width="8.75" style="197" hidden="1" customWidth="1"/>
    <col min="9989" max="10238" width="8.75" style="197"/>
    <col min="10239" max="10239" width="44.25" style="197" customWidth="1"/>
    <col min="10240" max="10241" width="13.25" style="197" customWidth="1"/>
    <col min="10242" max="10242" width="10.375" style="197" customWidth="1"/>
    <col min="10243" max="10243" width="12.125" style="197" customWidth="1"/>
    <col min="10244" max="10244" width="8.75" style="197" hidden="1" customWidth="1"/>
    <col min="10245" max="10494" width="8.75" style="197"/>
    <col min="10495" max="10495" width="44.25" style="197" customWidth="1"/>
    <col min="10496" max="10497" width="13.25" style="197" customWidth="1"/>
    <col min="10498" max="10498" width="10.375" style="197" customWidth="1"/>
    <col min="10499" max="10499" width="12.125" style="197" customWidth="1"/>
    <col min="10500" max="10500" width="8.75" style="197" hidden="1" customWidth="1"/>
    <col min="10501" max="10750" width="8.75" style="197"/>
    <col min="10751" max="10751" width="44.25" style="197" customWidth="1"/>
    <col min="10752" max="10753" width="13.25" style="197" customWidth="1"/>
    <col min="10754" max="10754" width="10.375" style="197" customWidth="1"/>
    <col min="10755" max="10755" width="12.125" style="197" customWidth="1"/>
    <col min="10756" max="10756" width="8.75" style="197" hidden="1" customWidth="1"/>
    <col min="10757" max="11006" width="8.75" style="197"/>
    <col min="11007" max="11007" width="44.25" style="197" customWidth="1"/>
    <col min="11008" max="11009" width="13.25" style="197" customWidth="1"/>
    <col min="11010" max="11010" width="10.375" style="197" customWidth="1"/>
    <col min="11011" max="11011" width="12.125" style="197" customWidth="1"/>
    <col min="11012" max="11012" width="8.75" style="197" hidden="1" customWidth="1"/>
    <col min="11013" max="11262" width="8.75" style="197"/>
    <col min="11263" max="11263" width="44.25" style="197" customWidth="1"/>
    <col min="11264" max="11265" width="13.25" style="197" customWidth="1"/>
    <col min="11266" max="11266" width="10.375" style="197" customWidth="1"/>
    <col min="11267" max="11267" width="12.125" style="197" customWidth="1"/>
    <col min="11268" max="11268" width="8.75" style="197" hidden="1" customWidth="1"/>
    <col min="11269" max="11518" width="8.75" style="197"/>
    <col min="11519" max="11519" width="44.25" style="197" customWidth="1"/>
    <col min="11520" max="11521" width="13.25" style="197" customWidth="1"/>
    <col min="11522" max="11522" width="10.375" style="197" customWidth="1"/>
    <col min="11523" max="11523" width="12.125" style="197" customWidth="1"/>
    <col min="11524" max="11524" width="8.75" style="197" hidden="1" customWidth="1"/>
    <col min="11525" max="11774" width="8.75" style="197"/>
    <col min="11775" max="11775" width="44.25" style="197" customWidth="1"/>
    <col min="11776" max="11777" width="13.25" style="197" customWidth="1"/>
    <col min="11778" max="11778" width="10.375" style="197" customWidth="1"/>
    <col min="11779" max="11779" width="12.125" style="197" customWidth="1"/>
    <col min="11780" max="11780" width="8.75" style="197" hidden="1" customWidth="1"/>
    <col min="11781" max="12030" width="8.75" style="197"/>
    <col min="12031" max="12031" width="44.25" style="197" customWidth="1"/>
    <col min="12032" max="12033" width="13.25" style="197" customWidth="1"/>
    <col min="12034" max="12034" width="10.375" style="197" customWidth="1"/>
    <col min="12035" max="12035" width="12.125" style="197" customWidth="1"/>
    <col min="12036" max="12036" width="8.75" style="197" hidden="1" customWidth="1"/>
    <col min="12037" max="12286" width="8.75" style="197"/>
    <col min="12287" max="12287" width="44.25" style="197" customWidth="1"/>
    <col min="12288" max="12289" width="13.25" style="197" customWidth="1"/>
    <col min="12290" max="12290" width="10.375" style="197" customWidth="1"/>
    <col min="12291" max="12291" width="12.125" style="197" customWidth="1"/>
    <col min="12292" max="12292" width="8.75" style="197" hidden="1" customWidth="1"/>
    <col min="12293" max="12542" width="8.75" style="197"/>
    <col min="12543" max="12543" width="44.25" style="197" customWidth="1"/>
    <col min="12544" max="12545" width="13.25" style="197" customWidth="1"/>
    <col min="12546" max="12546" width="10.375" style="197" customWidth="1"/>
    <col min="12547" max="12547" width="12.125" style="197" customWidth="1"/>
    <col min="12548" max="12548" width="8.75" style="197" hidden="1" customWidth="1"/>
    <col min="12549" max="12798" width="8.75" style="197"/>
    <col min="12799" max="12799" width="44.25" style="197" customWidth="1"/>
    <col min="12800" max="12801" width="13.25" style="197" customWidth="1"/>
    <col min="12802" max="12802" width="10.375" style="197" customWidth="1"/>
    <col min="12803" max="12803" width="12.125" style="197" customWidth="1"/>
    <col min="12804" max="12804" width="8.75" style="197" hidden="1" customWidth="1"/>
    <col min="12805" max="13054" width="8.75" style="197"/>
    <col min="13055" max="13055" width="44.25" style="197" customWidth="1"/>
    <col min="13056" max="13057" width="13.25" style="197" customWidth="1"/>
    <col min="13058" max="13058" width="10.375" style="197" customWidth="1"/>
    <col min="13059" max="13059" width="12.125" style="197" customWidth="1"/>
    <col min="13060" max="13060" width="8.75" style="197" hidden="1" customWidth="1"/>
    <col min="13061" max="13310" width="8.75" style="197"/>
    <col min="13311" max="13311" width="44.25" style="197" customWidth="1"/>
    <col min="13312" max="13313" width="13.25" style="197" customWidth="1"/>
    <col min="13314" max="13314" width="10.375" style="197" customWidth="1"/>
    <col min="13315" max="13315" width="12.125" style="197" customWidth="1"/>
    <col min="13316" max="13316" width="8.75" style="197" hidden="1" customWidth="1"/>
    <col min="13317" max="13566" width="8.75" style="197"/>
    <col min="13567" max="13567" width="44.25" style="197" customWidth="1"/>
    <col min="13568" max="13569" width="13.25" style="197" customWidth="1"/>
    <col min="13570" max="13570" width="10.375" style="197" customWidth="1"/>
    <col min="13571" max="13571" width="12.125" style="197" customWidth="1"/>
    <col min="13572" max="13572" width="8.75" style="197" hidden="1" customWidth="1"/>
    <col min="13573" max="13822" width="8.75" style="197"/>
    <col min="13823" max="13823" width="44.25" style="197" customWidth="1"/>
    <col min="13824" max="13825" width="13.25" style="197" customWidth="1"/>
    <col min="13826" max="13826" width="10.375" style="197" customWidth="1"/>
    <col min="13827" max="13827" width="12.125" style="197" customWidth="1"/>
    <col min="13828" max="13828" width="8.75" style="197" hidden="1" customWidth="1"/>
    <col min="13829" max="14078" width="8.75" style="197"/>
    <col min="14079" max="14079" width="44.25" style="197" customWidth="1"/>
    <col min="14080" max="14081" width="13.25" style="197" customWidth="1"/>
    <col min="14082" max="14082" width="10.375" style="197" customWidth="1"/>
    <col min="14083" max="14083" width="12.125" style="197" customWidth="1"/>
    <col min="14084" max="14084" width="8.75" style="197" hidden="1" customWidth="1"/>
    <col min="14085" max="14334" width="8.75" style="197"/>
    <col min="14335" max="14335" width="44.25" style="197" customWidth="1"/>
    <col min="14336" max="14337" width="13.25" style="197" customWidth="1"/>
    <col min="14338" max="14338" width="10.375" style="197" customWidth="1"/>
    <col min="14339" max="14339" width="12.125" style="197" customWidth="1"/>
    <col min="14340" max="14340" width="8.75" style="197" hidden="1" customWidth="1"/>
    <col min="14341" max="14590" width="8.75" style="197"/>
    <col min="14591" max="14591" width="44.25" style="197" customWidth="1"/>
    <col min="14592" max="14593" width="13.25" style="197" customWidth="1"/>
    <col min="14594" max="14594" width="10.375" style="197" customWidth="1"/>
    <col min="14595" max="14595" width="12.125" style="197" customWidth="1"/>
    <col min="14596" max="14596" width="8.75" style="197" hidden="1" customWidth="1"/>
    <col min="14597" max="14846" width="8.75" style="197"/>
    <col min="14847" max="14847" width="44.25" style="197" customWidth="1"/>
    <col min="14848" max="14849" width="13.25" style="197" customWidth="1"/>
    <col min="14850" max="14850" width="10.375" style="197" customWidth="1"/>
    <col min="14851" max="14851" width="12.125" style="197" customWidth="1"/>
    <col min="14852" max="14852" width="8.75" style="197" hidden="1" customWidth="1"/>
    <col min="14853" max="15102" width="8.75" style="197"/>
    <col min="15103" max="15103" width="44.25" style="197" customWidth="1"/>
    <col min="15104" max="15105" width="13.25" style="197" customWidth="1"/>
    <col min="15106" max="15106" width="10.375" style="197" customWidth="1"/>
    <col min="15107" max="15107" width="12.125" style="197" customWidth="1"/>
    <col min="15108" max="15108" width="8.75" style="197" hidden="1" customWidth="1"/>
    <col min="15109" max="15358" width="8.75" style="197"/>
    <col min="15359" max="15359" width="44.25" style="197" customWidth="1"/>
    <col min="15360" max="15361" width="13.25" style="197" customWidth="1"/>
    <col min="15362" max="15362" width="10.375" style="197" customWidth="1"/>
    <col min="15363" max="15363" width="12.125" style="197" customWidth="1"/>
    <col min="15364" max="15364" width="8.75" style="197" hidden="1" customWidth="1"/>
    <col min="15365" max="15614" width="8.75" style="197"/>
    <col min="15615" max="15615" width="44.25" style="197" customWidth="1"/>
    <col min="15616" max="15617" width="13.25" style="197" customWidth="1"/>
    <col min="15618" max="15618" width="10.375" style="197" customWidth="1"/>
    <col min="15619" max="15619" width="12.125" style="197" customWidth="1"/>
    <col min="15620" max="15620" width="8.75" style="197" hidden="1" customWidth="1"/>
    <col min="15621" max="15870" width="8.75" style="197"/>
    <col min="15871" max="15871" width="44.25" style="197" customWidth="1"/>
    <col min="15872" max="15873" width="13.25" style="197" customWidth="1"/>
    <col min="15874" max="15874" width="10.375" style="197" customWidth="1"/>
    <col min="15875" max="15875" width="12.125" style="197" customWidth="1"/>
    <col min="15876" max="15876" width="8.75" style="197" hidden="1" customWidth="1"/>
    <col min="15877" max="16126" width="8.75" style="197"/>
    <col min="16127" max="16127" width="44.25" style="197" customWidth="1"/>
    <col min="16128" max="16129" width="13.25" style="197" customWidth="1"/>
    <col min="16130" max="16130" width="10.375" style="197" customWidth="1"/>
    <col min="16131" max="16131" width="12.125" style="197" customWidth="1"/>
    <col min="16132" max="16132" width="8.75" style="197" hidden="1" customWidth="1"/>
    <col min="16133" max="16384" width="8.75" style="197"/>
  </cols>
  <sheetData>
    <row r="1" customHeight="1" spans="1:1">
      <c r="A1" s="198" t="s">
        <v>1370</v>
      </c>
    </row>
    <row r="2" ht="24" customHeight="1" spans="1:5">
      <c r="A2" s="221" t="s">
        <v>1371</v>
      </c>
      <c r="B2" s="221"/>
      <c r="C2" s="221"/>
      <c r="D2" s="221"/>
      <c r="E2" s="221"/>
    </row>
    <row r="3" ht="16.5" customHeight="1" spans="1:5">
      <c r="A3" s="200"/>
      <c r="E3" s="222" t="s">
        <v>31</v>
      </c>
    </row>
    <row r="4" s="195" customFormat="1" ht="39.75" customHeight="1" spans="1:5">
      <c r="A4" s="131" t="s">
        <v>32</v>
      </c>
      <c r="B4" s="106" t="s">
        <v>33</v>
      </c>
      <c r="C4" s="132" t="s">
        <v>34</v>
      </c>
      <c r="D4" s="106" t="s">
        <v>35</v>
      </c>
      <c r="E4" s="106" t="s">
        <v>36</v>
      </c>
    </row>
    <row r="5" customFormat="1" customHeight="1" spans="1:5">
      <c r="A5" s="202" t="s">
        <v>1372</v>
      </c>
      <c r="B5" s="223"/>
      <c r="C5" s="224"/>
      <c r="D5" s="225"/>
      <c r="E5" s="225"/>
    </row>
    <row r="6" customFormat="1" customHeight="1" spans="1:5">
      <c r="A6" s="206" t="s">
        <v>1373</v>
      </c>
      <c r="B6" s="203"/>
      <c r="C6" s="204"/>
      <c r="D6" s="207"/>
      <c r="E6" s="207"/>
    </row>
    <row r="7" s="195" customFormat="1" ht="20.1" customHeight="1" spans="1:5">
      <c r="A7" s="208" t="s">
        <v>1374</v>
      </c>
      <c r="B7" s="209"/>
      <c r="C7" s="209"/>
      <c r="D7" s="210"/>
      <c r="E7" s="210"/>
    </row>
    <row r="8" s="195" customFormat="1" ht="20.1" customHeight="1" spans="1:5">
      <c r="A8" s="211" t="s">
        <v>1375</v>
      </c>
      <c r="B8" s="209"/>
      <c r="C8" s="209"/>
      <c r="D8" s="210"/>
      <c r="E8" s="210"/>
    </row>
    <row r="9" s="195" customFormat="1" ht="20.1" customHeight="1" spans="1:5">
      <c r="A9" s="211" t="s">
        <v>1376</v>
      </c>
      <c r="B9" s="209"/>
      <c r="C9" s="209"/>
      <c r="D9" s="210"/>
      <c r="E9" s="210"/>
    </row>
    <row r="10" s="195" customFormat="1" ht="20.1" customHeight="1" spans="1:5">
      <c r="A10" s="211" t="s">
        <v>1377</v>
      </c>
      <c r="B10" s="209"/>
      <c r="C10" s="209"/>
      <c r="D10" s="210"/>
      <c r="E10" s="210"/>
    </row>
    <row r="11" s="195" customFormat="1" ht="20.1" customHeight="1" spans="1:5">
      <c r="A11" s="211" t="s">
        <v>1378</v>
      </c>
      <c r="B11" s="209"/>
      <c r="C11" s="209"/>
      <c r="D11" s="210"/>
      <c r="E11" s="210"/>
    </row>
    <row r="12" s="195" customFormat="1" ht="20.1" customHeight="1" spans="1:5">
      <c r="A12" s="211" t="s">
        <v>1379</v>
      </c>
      <c r="B12" s="209"/>
      <c r="C12" s="209"/>
      <c r="D12" s="210"/>
      <c r="E12" s="210"/>
    </row>
    <row r="13" s="195" customFormat="1" ht="20.1" customHeight="1" spans="1:5">
      <c r="A13" s="211" t="s">
        <v>1380</v>
      </c>
      <c r="B13" s="209">
        <v>700</v>
      </c>
      <c r="C13" s="209">
        <v>300</v>
      </c>
      <c r="D13" s="210">
        <v>0.429</v>
      </c>
      <c r="E13" s="210">
        <v>0.29</v>
      </c>
    </row>
    <row r="14" s="195" customFormat="1" ht="20.1" customHeight="1" spans="1:5">
      <c r="A14" s="208" t="s">
        <v>1381</v>
      </c>
      <c r="B14" s="209"/>
      <c r="C14" s="209"/>
      <c r="D14" s="210"/>
      <c r="E14" s="210"/>
    </row>
    <row r="15" s="195" customFormat="1" ht="20.1" customHeight="1" spans="1:5">
      <c r="A15" s="208" t="s">
        <v>1382</v>
      </c>
      <c r="B15" s="209"/>
      <c r="C15" s="209">
        <v>188</v>
      </c>
      <c r="D15" s="210"/>
      <c r="E15" s="210">
        <v>1.774</v>
      </c>
    </row>
    <row r="16" s="195" customFormat="1" ht="20.1" customHeight="1" spans="1:5">
      <c r="A16" s="208" t="s">
        <v>1383</v>
      </c>
      <c r="B16" s="209">
        <v>27800</v>
      </c>
      <c r="C16" s="209">
        <v>60485</v>
      </c>
      <c r="D16" s="210">
        <v>2.176</v>
      </c>
      <c r="E16" s="210">
        <v>1.503</v>
      </c>
    </row>
    <row r="17" s="195" customFormat="1" ht="20.1" customHeight="1" spans="1:5">
      <c r="A17" s="208" t="s">
        <v>1384</v>
      </c>
      <c r="B17" s="209"/>
      <c r="C17" s="209"/>
      <c r="D17" s="210"/>
      <c r="E17" s="210"/>
    </row>
    <row r="18" s="195" customFormat="1" ht="20.1" customHeight="1" spans="1:5">
      <c r="A18" s="208" t="s">
        <v>1385</v>
      </c>
      <c r="B18" s="209">
        <v>600</v>
      </c>
      <c r="C18" s="209">
        <v>549</v>
      </c>
      <c r="D18" s="210">
        <v>0.915</v>
      </c>
      <c r="E18" s="210">
        <v>0.887</v>
      </c>
    </row>
    <row r="19" s="195" customFormat="1" ht="20.1" customHeight="1" spans="1:5">
      <c r="A19" s="208" t="s">
        <v>1386</v>
      </c>
      <c r="B19" s="209"/>
      <c r="C19" s="209"/>
      <c r="D19" s="210"/>
      <c r="E19" s="210"/>
    </row>
    <row r="20" s="195" customFormat="1" ht="20.1" customHeight="1" spans="1:5">
      <c r="A20" s="208" t="s">
        <v>1387</v>
      </c>
      <c r="B20" s="209"/>
      <c r="C20" s="209"/>
      <c r="D20" s="210"/>
      <c r="E20" s="210"/>
    </row>
    <row r="21" s="195" customFormat="1" ht="20.1" customHeight="1" spans="1:5">
      <c r="A21" s="208" t="s">
        <v>1388</v>
      </c>
      <c r="B21" s="209"/>
      <c r="C21" s="209"/>
      <c r="D21" s="210"/>
      <c r="E21" s="210"/>
    </row>
    <row r="22" s="195" customFormat="1" ht="20.1" customHeight="1" spans="1:5">
      <c r="A22" s="208" t="s">
        <v>1389</v>
      </c>
      <c r="B22" s="209">
        <v>900</v>
      </c>
      <c r="C22" s="209">
        <v>1248</v>
      </c>
      <c r="D22" s="210">
        <v>1.387</v>
      </c>
      <c r="E22" s="210">
        <v>1.23</v>
      </c>
    </row>
    <row r="23" s="195" customFormat="1" ht="20.1" customHeight="1" spans="1:5">
      <c r="A23" s="208" t="s">
        <v>1390</v>
      </c>
      <c r="B23" s="209"/>
      <c r="C23" s="209"/>
      <c r="D23" s="210"/>
      <c r="E23" s="210"/>
    </row>
    <row r="24" s="195" customFormat="1" ht="20.1" customHeight="1" spans="1:5">
      <c r="A24" s="208" t="s">
        <v>1391</v>
      </c>
      <c r="B24" s="209"/>
      <c r="C24" s="209">
        <v>500</v>
      </c>
      <c r="D24" s="210"/>
      <c r="E24" s="210">
        <v>11.364</v>
      </c>
    </row>
    <row r="25" s="220" customFormat="1" ht="20.1" customHeight="1" spans="1:5">
      <c r="A25" s="212" t="s">
        <v>1392</v>
      </c>
      <c r="B25" s="203">
        <v>30000</v>
      </c>
      <c r="C25" s="204">
        <v>63270</v>
      </c>
      <c r="D25" s="207">
        <v>2.109</v>
      </c>
      <c r="E25" s="207">
        <v>1.47</v>
      </c>
    </row>
    <row r="26" s="220" customFormat="1" ht="20.1" customHeight="1" spans="1:5">
      <c r="A26" s="213" t="s">
        <v>1393</v>
      </c>
      <c r="B26" s="214"/>
      <c r="C26" s="214">
        <v>10500</v>
      </c>
      <c r="D26" s="215"/>
      <c r="E26" s="215">
        <f>C26/11000</f>
        <v>0.955</v>
      </c>
    </row>
    <row r="27" s="220" customFormat="1" ht="20.1" customHeight="1" spans="1:5">
      <c r="A27" s="213" t="s">
        <v>1394</v>
      </c>
      <c r="B27" s="214"/>
      <c r="C27" s="214">
        <f>C28+C30</f>
        <v>11229</v>
      </c>
      <c r="D27" s="215"/>
      <c r="E27" s="215">
        <f>C27/11887</f>
        <v>0.945</v>
      </c>
    </row>
    <row r="28" s="195" customFormat="1" ht="20.1" customHeight="1" spans="1:5">
      <c r="A28" s="208" t="s">
        <v>61</v>
      </c>
      <c r="B28" s="209"/>
      <c r="C28" s="209">
        <v>4843</v>
      </c>
      <c r="D28" s="210"/>
      <c r="E28" s="210">
        <f>C28/2178</f>
        <v>2.224</v>
      </c>
    </row>
    <row r="29" s="195" customFormat="1" ht="20.1" customHeight="1" spans="1:5">
      <c r="A29" s="208" t="s">
        <v>1395</v>
      </c>
      <c r="B29" s="209"/>
      <c r="C29" s="209"/>
      <c r="D29" s="210"/>
      <c r="E29" s="210"/>
    </row>
    <row r="30" s="195" customFormat="1" ht="20.1" customHeight="1" spans="1:5">
      <c r="A30" s="208" t="s">
        <v>1396</v>
      </c>
      <c r="B30" s="209"/>
      <c r="C30" s="209">
        <v>6386</v>
      </c>
      <c r="D30" s="210"/>
      <c r="E30" s="210">
        <f>C30/9100</f>
        <v>0.702</v>
      </c>
    </row>
    <row r="31" s="195" customFormat="1" ht="20.1" customHeight="1" spans="1:5">
      <c r="A31" s="208" t="s">
        <v>66</v>
      </c>
      <c r="B31" s="209"/>
      <c r="C31" s="209"/>
      <c r="D31" s="210"/>
      <c r="E31" s="210"/>
    </row>
    <row r="32" s="220" customFormat="1" ht="20.1" customHeight="1" spans="1:5">
      <c r="A32" s="212" t="s">
        <v>68</v>
      </c>
      <c r="B32" s="214"/>
      <c r="C32" s="214">
        <f>C30+C28+C26+C6+C25</f>
        <v>84999</v>
      </c>
      <c r="D32" s="215"/>
      <c r="E32" s="215">
        <f>C32/65942</f>
        <v>1.289</v>
      </c>
    </row>
    <row r="33" s="195" customFormat="1" customHeight="1" spans="1:5">
      <c r="A33" s="226"/>
      <c r="B33" s="226"/>
      <c r="C33" s="226"/>
      <c r="D33" s="226"/>
      <c r="E33" s="226"/>
    </row>
    <row r="34" s="195" customFormat="1" customHeight="1" spans="1:5">
      <c r="A34" s="227"/>
      <c r="B34" s="227"/>
      <c r="C34" s="227"/>
      <c r="D34" s="227"/>
      <c r="E34" s="227"/>
    </row>
    <row r="35" s="195" customFormat="1" customHeight="1" spans="1:5">
      <c r="A35" s="227"/>
      <c r="B35" s="227"/>
      <c r="C35" s="227"/>
      <c r="D35" s="227"/>
      <c r="E35" s="227"/>
    </row>
    <row r="36" s="195" customFormat="1" customHeight="1" spans="1:5">
      <c r="A36" s="228"/>
      <c r="B36" s="228"/>
      <c r="C36" s="228"/>
      <c r="D36" s="228"/>
      <c r="E36" s="228"/>
    </row>
    <row r="37" customHeight="1" spans="1:5">
      <c r="A37" s="227"/>
      <c r="B37" s="227"/>
      <c r="C37" s="227"/>
      <c r="D37" s="227"/>
      <c r="E37" s="227"/>
    </row>
    <row r="38" ht="33.75" customHeight="1" spans="1:5">
      <c r="A38" s="227"/>
      <c r="B38" s="227"/>
      <c r="C38" s="227"/>
      <c r="D38" s="227"/>
      <c r="E38" s="227"/>
    </row>
    <row r="39" ht="33.75" customHeight="1" spans="1:5">
      <c r="A39" s="227"/>
      <c r="B39" s="227"/>
      <c r="C39" s="227"/>
      <c r="D39" s="227"/>
      <c r="E39" s="227"/>
    </row>
  </sheetData>
  <mergeCells count="8">
    <mergeCell ref="A2:E2"/>
    <mergeCell ref="A33:E33"/>
    <mergeCell ref="A34:E34"/>
    <mergeCell ref="A35:E35"/>
    <mergeCell ref="A36:E36"/>
    <mergeCell ref="A37:E37"/>
    <mergeCell ref="A38:E38"/>
    <mergeCell ref="A39:E39"/>
  </mergeCells>
  <pageMargins left="0.707638888888889" right="0.707638888888889" top="0.747916666666667" bottom="0.747916666666667" header="0.313888888888889" footer="0.313888888888889"/>
  <pageSetup paperSize="9" scale="97" firstPageNumber="41" fitToHeight="0" orientation="portrait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Zeros="0" defaultGridColor="0" colorId="8" workbookViewId="0">
      <selection activeCell="B5" sqref="B5:C23"/>
    </sheetView>
  </sheetViews>
  <sheetFormatPr defaultColWidth="8.75" defaultRowHeight="14.25" outlineLevelCol="4"/>
  <cols>
    <col min="1" max="1" width="46.625" style="173" customWidth="1"/>
    <col min="2" max="2" width="10.625" style="173" customWidth="1"/>
    <col min="3" max="3" width="10.875" style="173" customWidth="1"/>
    <col min="4" max="5" width="9.875" style="173" customWidth="1"/>
    <col min="6" max="16" width="9" style="173" customWidth="1"/>
    <col min="17" max="249" width="8.75" style="173"/>
    <col min="250" max="250" width="62.75" style="173" customWidth="1"/>
    <col min="251" max="252" width="13.25" style="173" customWidth="1"/>
    <col min="253" max="253" width="10.5" style="173" customWidth="1"/>
    <col min="254" max="254" width="12.25" style="173" customWidth="1"/>
    <col min="255" max="255" width="8.75" style="173" hidden="1" customWidth="1"/>
    <col min="256" max="272" width="9" style="173" customWidth="1"/>
    <col min="273" max="505" width="8.75" style="173"/>
    <col min="506" max="506" width="62.75" style="173" customWidth="1"/>
    <col min="507" max="508" width="13.25" style="173" customWidth="1"/>
    <col min="509" max="509" width="10.5" style="173" customWidth="1"/>
    <col min="510" max="510" width="12.25" style="173" customWidth="1"/>
    <col min="511" max="511" width="8.75" style="173" hidden="1" customWidth="1"/>
    <col min="512" max="528" width="9" style="173" customWidth="1"/>
    <col min="529" max="761" width="8.75" style="173"/>
    <col min="762" max="762" width="62.75" style="173" customWidth="1"/>
    <col min="763" max="764" width="13.25" style="173" customWidth="1"/>
    <col min="765" max="765" width="10.5" style="173" customWidth="1"/>
    <col min="766" max="766" width="12.25" style="173" customWidth="1"/>
    <col min="767" max="767" width="8.75" style="173" hidden="1" customWidth="1"/>
    <col min="768" max="784" width="9" style="173" customWidth="1"/>
    <col min="785" max="1017" width="8.75" style="173"/>
    <col min="1018" max="1018" width="62.75" style="173" customWidth="1"/>
    <col min="1019" max="1020" width="13.25" style="173" customWidth="1"/>
    <col min="1021" max="1021" width="10.5" style="173" customWidth="1"/>
    <col min="1022" max="1022" width="12.25" style="173" customWidth="1"/>
    <col min="1023" max="1023" width="8.75" style="173" hidden="1" customWidth="1"/>
    <col min="1024" max="1040" width="9" style="173" customWidth="1"/>
    <col min="1041" max="1273" width="8.75" style="173"/>
    <col min="1274" max="1274" width="62.75" style="173" customWidth="1"/>
    <col min="1275" max="1276" width="13.25" style="173" customWidth="1"/>
    <col min="1277" max="1277" width="10.5" style="173" customWidth="1"/>
    <col min="1278" max="1278" width="12.25" style="173" customWidth="1"/>
    <col min="1279" max="1279" width="8.75" style="173" hidden="1" customWidth="1"/>
    <col min="1280" max="1296" width="9" style="173" customWidth="1"/>
    <col min="1297" max="1529" width="8.75" style="173"/>
    <col min="1530" max="1530" width="62.75" style="173" customWidth="1"/>
    <col min="1531" max="1532" width="13.25" style="173" customWidth="1"/>
    <col min="1533" max="1533" width="10.5" style="173" customWidth="1"/>
    <col min="1534" max="1534" width="12.25" style="173" customWidth="1"/>
    <col min="1535" max="1535" width="8.75" style="173" hidden="1" customWidth="1"/>
    <col min="1536" max="1552" width="9" style="173" customWidth="1"/>
    <col min="1553" max="1785" width="8.75" style="173"/>
    <col min="1786" max="1786" width="62.75" style="173" customWidth="1"/>
    <col min="1787" max="1788" width="13.25" style="173" customWidth="1"/>
    <col min="1789" max="1789" width="10.5" style="173" customWidth="1"/>
    <col min="1790" max="1790" width="12.25" style="173" customWidth="1"/>
    <col min="1791" max="1791" width="8.75" style="173" hidden="1" customWidth="1"/>
    <col min="1792" max="1808" width="9" style="173" customWidth="1"/>
    <col min="1809" max="2041" width="8.75" style="173"/>
    <col min="2042" max="2042" width="62.75" style="173" customWidth="1"/>
    <col min="2043" max="2044" width="13.25" style="173" customWidth="1"/>
    <col min="2045" max="2045" width="10.5" style="173" customWidth="1"/>
    <col min="2046" max="2046" width="12.25" style="173" customWidth="1"/>
    <col min="2047" max="2047" width="8.75" style="173" hidden="1" customWidth="1"/>
    <col min="2048" max="2064" width="9" style="173" customWidth="1"/>
    <col min="2065" max="2297" width="8.75" style="173"/>
    <col min="2298" max="2298" width="62.75" style="173" customWidth="1"/>
    <col min="2299" max="2300" width="13.25" style="173" customWidth="1"/>
    <col min="2301" max="2301" width="10.5" style="173" customWidth="1"/>
    <col min="2302" max="2302" width="12.25" style="173" customWidth="1"/>
    <col min="2303" max="2303" width="8.75" style="173" hidden="1" customWidth="1"/>
    <col min="2304" max="2320" width="9" style="173" customWidth="1"/>
    <col min="2321" max="2553" width="8.75" style="173"/>
    <col min="2554" max="2554" width="62.75" style="173" customWidth="1"/>
    <col min="2555" max="2556" width="13.25" style="173" customWidth="1"/>
    <col min="2557" max="2557" width="10.5" style="173" customWidth="1"/>
    <col min="2558" max="2558" width="12.25" style="173" customWidth="1"/>
    <col min="2559" max="2559" width="8.75" style="173" hidden="1" customWidth="1"/>
    <col min="2560" max="2576" width="9" style="173" customWidth="1"/>
    <col min="2577" max="2809" width="8.75" style="173"/>
    <col min="2810" max="2810" width="62.75" style="173" customWidth="1"/>
    <col min="2811" max="2812" width="13.25" style="173" customWidth="1"/>
    <col min="2813" max="2813" width="10.5" style="173" customWidth="1"/>
    <col min="2814" max="2814" width="12.25" style="173" customWidth="1"/>
    <col min="2815" max="2815" width="8.75" style="173" hidden="1" customWidth="1"/>
    <col min="2816" max="2832" width="9" style="173" customWidth="1"/>
    <col min="2833" max="3065" width="8.75" style="173"/>
    <col min="3066" max="3066" width="62.75" style="173" customWidth="1"/>
    <col min="3067" max="3068" width="13.25" style="173" customWidth="1"/>
    <col min="3069" max="3069" width="10.5" style="173" customWidth="1"/>
    <col min="3070" max="3070" width="12.25" style="173" customWidth="1"/>
    <col min="3071" max="3071" width="8.75" style="173" hidden="1" customWidth="1"/>
    <col min="3072" max="3088" width="9" style="173" customWidth="1"/>
    <col min="3089" max="3321" width="8.75" style="173"/>
    <col min="3322" max="3322" width="62.75" style="173" customWidth="1"/>
    <col min="3323" max="3324" width="13.25" style="173" customWidth="1"/>
    <col min="3325" max="3325" width="10.5" style="173" customWidth="1"/>
    <col min="3326" max="3326" width="12.25" style="173" customWidth="1"/>
    <col min="3327" max="3327" width="8.75" style="173" hidden="1" customWidth="1"/>
    <col min="3328" max="3344" width="9" style="173" customWidth="1"/>
    <col min="3345" max="3577" width="8.75" style="173"/>
    <col min="3578" max="3578" width="62.75" style="173" customWidth="1"/>
    <col min="3579" max="3580" width="13.25" style="173" customWidth="1"/>
    <col min="3581" max="3581" width="10.5" style="173" customWidth="1"/>
    <col min="3582" max="3582" width="12.25" style="173" customWidth="1"/>
    <col min="3583" max="3583" width="8.75" style="173" hidden="1" customWidth="1"/>
    <col min="3584" max="3600" width="9" style="173" customWidth="1"/>
    <col min="3601" max="3833" width="8.75" style="173"/>
    <col min="3834" max="3834" width="62.75" style="173" customWidth="1"/>
    <col min="3835" max="3836" width="13.25" style="173" customWidth="1"/>
    <col min="3837" max="3837" width="10.5" style="173" customWidth="1"/>
    <col min="3838" max="3838" width="12.25" style="173" customWidth="1"/>
    <col min="3839" max="3839" width="8.75" style="173" hidden="1" customWidth="1"/>
    <col min="3840" max="3856" width="9" style="173" customWidth="1"/>
    <col min="3857" max="4089" width="8.75" style="173"/>
    <col min="4090" max="4090" width="62.75" style="173" customWidth="1"/>
    <col min="4091" max="4092" width="13.25" style="173" customWidth="1"/>
    <col min="4093" max="4093" width="10.5" style="173" customWidth="1"/>
    <col min="4094" max="4094" width="12.25" style="173" customWidth="1"/>
    <col min="4095" max="4095" width="8.75" style="173" hidden="1" customWidth="1"/>
    <col min="4096" max="4112" width="9" style="173" customWidth="1"/>
    <col min="4113" max="4345" width="8.75" style="173"/>
    <col min="4346" max="4346" width="62.75" style="173" customWidth="1"/>
    <col min="4347" max="4348" width="13.25" style="173" customWidth="1"/>
    <col min="4349" max="4349" width="10.5" style="173" customWidth="1"/>
    <col min="4350" max="4350" width="12.25" style="173" customWidth="1"/>
    <col min="4351" max="4351" width="8.75" style="173" hidden="1" customWidth="1"/>
    <col min="4352" max="4368" width="9" style="173" customWidth="1"/>
    <col min="4369" max="4601" width="8.75" style="173"/>
    <col min="4602" max="4602" width="62.75" style="173" customWidth="1"/>
    <col min="4603" max="4604" width="13.25" style="173" customWidth="1"/>
    <col min="4605" max="4605" width="10.5" style="173" customWidth="1"/>
    <col min="4606" max="4606" width="12.25" style="173" customWidth="1"/>
    <col min="4607" max="4607" width="8.75" style="173" hidden="1" customWidth="1"/>
    <col min="4608" max="4624" width="9" style="173" customWidth="1"/>
    <col min="4625" max="4857" width="8.75" style="173"/>
    <col min="4858" max="4858" width="62.75" style="173" customWidth="1"/>
    <col min="4859" max="4860" width="13.25" style="173" customWidth="1"/>
    <col min="4861" max="4861" width="10.5" style="173" customWidth="1"/>
    <col min="4862" max="4862" width="12.25" style="173" customWidth="1"/>
    <col min="4863" max="4863" width="8.75" style="173" hidden="1" customWidth="1"/>
    <col min="4864" max="4880" width="9" style="173" customWidth="1"/>
    <col min="4881" max="5113" width="8.75" style="173"/>
    <col min="5114" max="5114" width="62.75" style="173" customWidth="1"/>
    <col min="5115" max="5116" width="13.25" style="173" customWidth="1"/>
    <col min="5117" max="5117" width="10.5" style="173" customWidth="1"/>
    <col min="5118" max="5118" width="12.25" style="173" customWidth="1"/>
    <col min="5119" max="5119" width="8.75" style="173" hidden="1" customWidth="1"/>
    <col min="5120" max="5136" width="9" style="173" customWidth="1"/>
    <col min="5137" max="5369" width="8.75" style="173"/>
    <col min="5370" max="5370" width="62.75" style="173" customWidth="1"/>
    <col min="5371" max="5372" width="13.25" style="173" customWidth="1"/>
    <col min="5373" max="5373" width="10.5" style="173" customWidth="1"/>
    <col min="5374" max="5374" width="12.25" style="173" customWidth="1"/>
    <col min="5375" max="5375" width="8.75" style="173" hidden="1" customWidth="1"/>
    <col min="5376" max="5392" width="9" style="173" customWidth="1"/>
    <col min="5393" max="5625" width="8.75" style="173"/>
    <col min="5626" max="5626" width="62.75" style="173" customWidth="1"/>
    <col min="5627" max="5628" width="13.25" style="173" customWidth="1"/>
    <col min="5629" max="5629" width="10.5" style="173" customWidth="1"/>
    <col min="5630" max="5630" width="12.25" style="173" customWidth="1"/>
    <col min="5631" max="5631" width="8.75" style="173" hidden="1" customWidth="1"/>
    <col min="5632" max="5648" width="9" style="173" customWidth="1"/>
    <col min="5649" max="5881" width="8.75" style="173"/>
    <col min="5882" max="5882" width="62.75" style="173" customWidth="1"/>
    <col min="5883" max="5884" width="13.25" style="173" customWidth="1"/>
    <col min="5885" max="5885" width="10.5" style="173" customWidth="1"/>
    <col min="5886" max="5886" width="12.25" style="173" customWidth="1"/>
    <col min="5887" max="5887" width="8.75" style="173" hidden="1" customWidth="1"/>
    <col min="5888" max="5904" width="9" style="173" customWidth="1"/>
    <col min="5905" max="6137" width="8.75" style="173"/>
    <col min="6138" max="6138" width="62.75" style="173" customWidth="1"/>
    <col min="6139" max="6140" width="13.25" style="173" customWidth="1"/>
    <col min="6141" max="6141" width="10.5" style="173" customWidth="1"/>
    <col min="6142" max="6142" width="12.25" style="173" customWidth="1"/>
    <col min="6143" max="6143" width="8.75" style="173" hidden="1" customWidth="1"/>
    <col min="6144" max="6160" width="9" style="173" customWidth="1"/>
    <col min="6161" max="6393" width="8.75" style="173"/>
    <col min="6394" max="6394" width="62.75" style="173" customWidth="1"/>
    <col min="6395" max="6396" width="13.25" style="173" customWidth="1"/>
    <col min="6397" max="6397" width="10.5" style="173" customWidth="1"/>
    <col min="6398" max="6398" width="12.25" style="173" customWidth="1"/>
    <col min="6399" max="6399" width="8.75" style="173" hidden="1" customWidth="1"/>
    <col min="6400" max="6416" width="9" style="173" customWidth="1"/>
    <col min="6417" max="6649" width="8.75" style="173"/>
    <col min="6650" max="6650" width="62.75" style="173" customWidth="1"/>
    <col min="6651" max="6652" width="13.25" style="173" customWidth="1"/>
    <col min="6653" max="6653" width="10.5" style="173" customWidth="1"/>
    <col min="6654" max="6654" width="12.25" style="173" customWidth="1"/>
    <col min="6655" max="6655" width="8.75" style="173" hidden="1" customWidth="1"/>
    <col min="6656" max="6672" width="9" style="173" customWidth="1"/>
    <col min="6673" max="6905" width="8.75" style="173"/>
    <col min="6906" max="6906" width="62.75" style="173" customWidth="1"/>
    <col min="6907" max="6908" width="13.25" style="173" customWidth="1"/>
    <col min="6909" max="6909" width="10.5" style="173" customWidth="1"/>
    <col min="6910" max="6910" width="12.25" style="173" customWidth="1"/>
    <col min="6911" max="6911" width="8.75" style="173" hidden="1" customWidth="1"/>
    <col min="6912" max="6928" width="9" style="173" customWidth="1"/>
    <col min="6929" max="7161" width="8.75" style="173"/>
    <col min="7162" max="7162" width="62.75" style="173" customWidth="1"/>
    <col min="7163" max="7164" width="13.25" style="173" customWidth="1"/>
    <col min="7165" max="7165" width="10.5" style="173" customWidth="1"/>
    <col min="7166" max="7166" width="12.25" style="173" customWidth="1"/>
    <col min="7167" max="7167" width="8.75" style="173" hidden="1" customWidth="1"/>
    <col min="7168" max="7184" width="9" style="173" customWidth="1"/>
    <col min="7185" max="7417" width="8.75" style="173"/>
    <col min="7418" max="7418" width="62.75" style="173" customWidth="1"/>
    <col min="7419" max="7420" width="13.25" style="173" customWidth="1"/>
    <col min="7421" max="7421" width="10.5" style="173" customWidth="1"/>
    <col min="7422" max="7422" width="12.25" style="173" customWidth="1"/>
    <col min="7423" max="7423" width="8.75" style="173" hidden="1" customWidth="1"/>
    <col min="7424" max="7440" width="9" style="173" customWidth="1"/>
    <col min="7441" max="7673" width="8.75" style="173"/>
    <col min="7674" max="7674" width="62.75" style="173" customWidth="1"/>
    <col min="7675" max="7676" width="13.25" style="173" customWidth="1"/>
    <col min="7677" max="7677" width="10.5" style="173" customWidth="1"/>
    <col min="7678" max="7678" width="12.25" style="173" customWidth="1"/>
    <col min="7679" max="7679" width="8.75" style="173" hidden="1" customWidth="1"/>
    <col min="7680" max="7696" width="9" style="173" customWidth="1"/>
    <col min="7697" max="7929" width="8.75" style="173"/>
    <col min="7930" max="7930" width="62.75" style="173" customWidth="1"/>
    <col min="7931" max="7932" width="13.25" style="173" customWidth="1"/>
    <col min="7933" max="7933" width="10.5" style="173" customWidth="1"/>
    <col min="7934" max="7934" width="12.25" style="173" customWidth="1"/>
    <col min="7935" max="7935" width="8.75" style="173" hidden="1" customWidth="1"/>
    <col min="7936" max="7952" width="9" style="173" customWidth="1"/>
    <col min="7953" max="8185" width="8.75" style="173"/>
    <col min="8186" max="8186" width="62.75" style="173" customWidth="1"/>
    <col min="8187" max="8188" width="13.25" style="173" customWidth="1"/>
    <col min="8189" max="8189" width="10.5" style="173" customWidth="1"/>
    <col min="8190" max="8190" width="12.25" style="173" customWidth="1"/>
    <col min="8191" max="8191" width="8.75" style="173" hidden="1" customWidth="1"/>
    <col min="8192" max="8208" width="9" style="173" customWidth="1"/>
    <col min="8209" max="8441" width="8.75" style="173"/>
    <col min="8442" max="8442" width="62.75" style="173" customWidth="1"/>
    <col min="8443" max="8444" width="13.25" style="173" customWidth="1"/>
    <col min="8445" max="8445" width="10.5" style="173" customWidth="1"/>
    <col min="8446" max="8446" width="12.25" style="173" customWidth="1"/>
    <col min="8447" max="8447" width="8.75" style="173" hidden="1" customWidth="1"/>
    <col min="8448" max="8464" width="9" style="173" customWidth="1"/>
    <col min="8465" max="8697" width="8.75" style="173"/>
    <col min="8698" max="8698" width="62.75" style="173" customWidth="1"/>
    <col min="8699" max="8700" width="13.25" style="173" customWidth="1"/>
    <col min="8701" max="8701" width="10.5" style="173" customWidth="1"/>
    <col min="8702" max="8702" width="12.25" style="173" customWidth="1"/>
    <col min="8703" max="8703" width="8.75" style="173" hidden="1" customWidth="1"/>
    <col min="8704" max="8720" width="9" style="173" customWidth="1"/>
    <col min="8721" max="8953" width="8.75" style="173"/>
    <col min="8954" max="8954" width="62.75" style="173" customWidth="1"/>
    <col min="8955" max="8956" width="13.25" style="173" customWidth="1"/>
    <col min="8957" max="8957" width="10.5" style="173" customWidth="1"/>
    <col min="8958" max="8958" width="12.25" style="173" customWidth="1"/>
    <col min="8959" max="8959" width="8.75" style="173" hidden="1" customWidth="1"/>
    <col min="8960" max="8976" width="9" style="173" customWidth="1"/>
    <col min="8977" max="9209" width="8.75" style="173"/>
    <col min="9210" max="9210" width="62.75" style="173" customWidth="1"/>
    <col min="9211" max="9212" width="13.25" style="173" customWidth="1"/>
    <col min="9213" max="9213" width="10.5" style="173" customWidth="1"/>
    <col min="9214" max="9214" width="12.25" style="173" customWidth="1"/>
    <col min="9215" max="9215" width="8.75" style="173" hidden="1" customWidth="1"/>
    <col min="9216" max="9232" width="9" style="173" customWidth="1"/>
    <col min="9233" max="9465" width="8.75" style="173"/>
    <col min="9466" max="9466" width="62.75" style="173" customWidth="1"/>
    <col min="9467" max="9468" width="13.25" style="173" customWidth="1"/>
    <col min="9469" max="9469" width="10.5" style="173" customWidth="1"/>
    <col min="9470" max="9470" width="12.25" style="173" customWidth="1"/>
    <col min="9471" max="9471" width="8.75" style="173" hidden="1" customWidth="1"/>
    <col min="9472" max="9488" width="9" style="173" customWidth="1"/>
    <col min="9489" max="9721" width="8.75" style="173"/>
    <col min="9722" max="9722" width="62.75" style="173" customWidth="1"/>
    <col min="9723" max="9724" width="13.25" style="173" customWidth="1"/>
    <col min="9725" max="9725" width="10.5" style="173" customWidth="1"/>
    <col min="9726" max="9726" width="12.25" style="173" customWidth="1"/>
    <col min="9727" max="9727" width="8.75" style="173" hidden="1" customWidth="1"/>
    <col min="9728" max="9744" width="9" style="173" customWidth="1"/>
    <col min="9745" max="9977" width="8.75" style="173"/>
    <col min="9978" max="9978" width="62.75" style="173" customWidth="1"/>
    <col min="9979" max="9980" width="13.25" style="173" customWidth="1"/>
    <col min="9981" max="9981" width="10.5" style="173" customWidth="1"/>
    <col min="9982" max="9982" width="12.25" style="173" customWidth="1"/>
    <col min="9983" max="9983" width="8.75" style="173" hidden="1" customWidth="1"/>
    <col min="9984" max="10000" width="9" style="173" customWidth="1"/>
    <col min="10001" max="10233" width="8.75" style="173"/>
    <col min="10234" max="10234" width="62.75" style="173" customWidth="1"/>
    <col min="10235" max="10236" width="13.25" style="173" customWidth="1"/>
    <col min="10237" max="10237" width="10.5" style="173" customWidth="1"/>
    <col min="10238" max="10238" width="12.25" style="173" customWidth="1"/>
    <col min="10239" max="10239" width="8.75" style="173" hidden="1" customWidth="1"/>
    <col min="10240" max="10256" width="9" style="173" customWidth="1"/>
    <col min="10257" max="10489" width="8.75" style="173"/>
    <col min="10490" max="10490" width="62.75" style="173" customWidth="1"/>
    <col min="10491" max="10492" width="13.25" style="173" customWidth="1"/>
    <col min="10493" max="10493" width="10.5" style="173" customWidth="1"/>
    <col min="10494" max="10494" width="12.25" style="173" customWidth="1"/>
    <col min="10495" max="10495" width="8.75" style="173" hidden="1" customWidth="1"/>
    <col min="10496" max="10512" width="9" style="173" customWidth="1"/>
    <col min="10513" max="10745" width="8.75" style="173"/>
    <col min="10746" max="10746" width="62.75" style="173" customWidth="1"/>
    <col min="10747" max="10748" width="13.25" style="173" customWidth="1"/>
    <col min="10749" max="10749" width="10.5" style="173" customWidth="1"/>
    <col min="10750" max="10750" width="12.25" style="173" customWidth="1"/>
    <col min="10751" max="10751" width="8.75" style="173" hidden="1" customWidth="1"/>
    <col min="10752" max="10768" width="9" style="173" customWidth="1"/>
    <col min="10769" max="11001" width="8.75" style="173"/>
    <col min="11002" max="11002" width="62.75" style="173" customWidth="1"/>
    <col min="11003" max="11004" width="13.25" style="173" customWidth="1"/>
    <col min="11005" max="11005" width="10.5" style="173" customWidth="1"/>
    <col min="11006" max="11006" width="12.25" style="173" customWidth="1"/>
    <col min="11007" max="11007" width="8.75" style="173" hidden="1" customWidth="1"/>
    <col min="11008" max="11024" width="9" style="173" customWidth="1"/>
    <col min="11025" max="11257" width="8.75" style="173"/>
    <col min="11258" max="11258" width="62.75" style="173" customWidth="1"/>
    <col min="11259" max="11260" width="13.25" style="173" customWidth="1"/>
    <col min="11261" max="11261" width="10.5" style="173" customWidth="1"/>
    <col min="11262" max="11262" width="12.25" style="173" customWidth="1"/>
    <col min="11263" max="11263" width="8.75" style="173" hidden="1" customWidth="1"/>
    <col min="11264" max="11280" width="9" style="173" customWidth="1"/>
    <col min="11281" max="11513" width="8.75" style="173"/>
    <col min="11514" max="11514" width="62.75" style="173" customWidth="1"/>
    <col min="11515" max="11516" width="13.25" style="173" customWidth="1"/>
    <col min="11517" max="11517" width="10.5" style="173" customWidth="1"/>
    <col min="11518" max="11518" width="12.25" style="173" customWidth="1"/>
    <col min="11519" max="11519" width="8.75" style="173" hidden="1" customWidth="1"/>
    <col min="11520" max="11536" width="9" style="173" customWidth="1"/>
    <col min="11537" max="11769" width="8.75" style="173"/>
    <col min="11770" max="11770" width="62.75" style="173" customWidth="1"/>
    <col min="11771" max="11772" width="13.25" style="173" customWidth="1"/>
    <col min="11773" max="11773" width="10.5" style="173" customWidth="1"/>
    <col min="11774" max="11774" width="12.25" style="173" customWidth="1"/>
    <col min="11775" max="11775" width="8.75" style="173" hidden="1" customWidth="1"/>
    <col min="11776" max="11792" width="9" style="173" customWidth="1"/>
    <col min="11793" max="12025" width="8.75" style="173"/>
    <col min="12026" max="12026" width="62.75" style="173" customWidth="1"/>
    <col min="12027" max="12028" width="13.25" style="173" customWidth="1"/>
    <col min="12029" max="12029" width="10.5" style="173" customWidth="1"/>
    <col min="12030" max="12030" width="12.25" style="173" customWidth="1"/>
    <col min="12031" max="12031" width="8.75" style="173" hidden="1" customWidth="1"/>
    <col min="12032" max="12048" width="9" style="173" customWidth="1"/>
    <col min="12049" max="12281" width="8.75" style="173"/>
    <col min="12282" max="12282" width="62.75" style="173" customWidth="1"/>
    <col min="12283" max="12284" width="13.25" style="173" customWidth="1"/>
    <col min="12285" max="12285" width="10.5" style="173" customWidth="1"/>
    <col min="12286" max="12286" width="12.25" style="173" customWidth="1"/>
    <col min="12287" max="12287" width="8.75" style="173" hidden="1" customWidth="1"/>
    <col min="12288" max="12304" width="9" style="173" customWidth="1"/>
    <col min="12305" max="12537" width="8.75" style="173"/>
    <col min="12538" max="12538" width="62.75" style="173" customWidth="1"/>
    <col min="12539" max="12540" width="13.25" style="173" customWidth="1"/>
    <col min="12541" max="12541" width="10.5" style="173" customWidth="1"/>
    <col min="12542" max="12542" width="12.25" style="173" customWidth="1"/>
    <col min="12543" max="12543" width="8.75" style="173" hidden="1" customWidth="1"/>
    <col min="12544" max="12560" width="9" style="173" customWidth="1"/>
    <col min="12561" max="12793" width="8.75" style="173"/>
    <col min="12794" max="12794" width="62.75" style="173" customWidth="1"/>
    <col min="12795" max="12796" width="13.25" style="173" customWidth="1"/>
    <col min="12797" max="12797" width="10.5" style="173" customWidth="1"/>
    <col min="12798" max="12798" width="12.25" style="173" customWidth="1"/>
    <col min="12799" max="12799" width="8.75" style="173" hidden="1" customWidth="1"/>
    <col min="12800" max="12816" width="9" style="173" customWidth="1"/>
    <col min="12817" max="13049" width="8.75" style="173"/>
    <col min="13050" max="13050" width="62.75" style="173" customWidth="1"/>
    <col min="13051" max="13052" width="13.25" style="173" customWidth="1"/>
    <col min="13053" max="13053" width="10.5" style="173" customWidth="1"/>
    <col min="13054" max="13054" width="12.25" style="173" customWidth="1"/>
    <col min="13055" max="13055" width="8.75" style="173" hidden="1" customWidth="1"/>
    <col min="13056" max="13072" width="9" style="173" customWidth="1"/>
    <col min="13073" max="13305" width="8.75" style="173"/>
    <col min="13306" max="13306" width="62.75" style="173" customWidth="1"/>
    <col min="13307" max="13308" width="13.25" style="173" customWidth="1"/>
    <col min="13309" max="13309" width="10.5" style="173" customWidth="1"/>
    <col min="13310" max="13310" width="12.25" style="173" customWidth="1"/>
    <col min="13311" max="13311" width="8.75" style="173" hidden="1" customWidth="1"/>
    <col min="13312" max="13328" width="9" style="173" customWidth="1"/>
    <col min="13329" max="13561" width="8.75" style="173"/>
    <col min="13562" max="13562" width="62.75" style="173" customWidth="1"/>
    <col min="13563" max="13564" width="13.25" style="173" customWidth="1"/>
    <col min="13565" max="13565" width="10.5" style="173" customWidth="1"/>
    <col min="13566" max="13566" width="12.25" style="173" customWidth="1"/>
    <col min="13567" max="13567" width="8.75" style="173" hidden="1" customWidth="1"/>
    <col min="13568" max="13584" width="9" style="173" customWidth="1"/>
    <col min="13585" max="13817" width="8.75" style="173"/>
    <col min="13818" max="13818" width="62.75" style="173" customWidth="1"/>
    <col min="13819" max="13820" width="13.25" style="173" customWidth="1"/>
    <col min="13821" max="13821" width="10.5" style="173" customWidth="1"/>
    <col min="13822" max="13822" width="12.25" style="173" customWidth="1"/>
    <col min="13823" max="13823" width="8.75" style="173" hidden="1" customWidth="1"/>
    <col min="13824" max="13840" width="9" style="173" customWidth="1"/>
    <col min="13841" max="14073" width="8.75" style="173"/>
    <col min="14074" max="14074" width="62.75" style="173" customWidth="1"/>
    <col min="14075" max="14076" width="13.25" style="173" customWidth="1"/>
    <col min="14077" max="14077" width="10.5" style="173" customWidth="1"/>
    <col min="14078" max="14078" width="12.25" style="173" customWidth="1"/>
    <col min="14079" max="14079" width="8.75" style="173" hidden="1" customWidth="1"/>
    <col min="14080" max="14096" width="9" style="173" customWidth="1"/>
    <col min="14097" max="14329" width="8.75" style="173"/>
    <col min="14330" max="14330" width="62.75" style="173" customWidth="1"/>
    <col min="14331" max="14332" width="13.25" style="173" customWidth="1"/>
    <col min="14333" max="14333" width="10.5" style="173" customWidth="1"/>
    <col min="14334" max="14334" width="12.25" style="173" customWidth="1"/>
    <col min="14335" max="14335" width="8.75" style="173" hidden="1" customWidth="1"/>
    <col min="14336" max="14352" width="9" style="173" customWidth="1"/>
    <col min="14353" max="14585" width="8.75" style="173"/>
    <col min="14586" max="14586" width="62.75" style="173" customWidth="1"/>
    <col min="14587" max="14588" width="13.25" style="173" customWidth="1"/>
    <col min="14589" max="14589" width="10.5" style="173" customWidth="1"/>
    <col min="14590" max="14590" width="12.25" style="173" customWidth="1"/>
    <col min="14591" max="14591" width="8.75" style="173" hidden="1" customWidth="1"/>
    <col min="14592" max="14608" width="9" style="173" customWidth="1"/>
    <col min="14609" max="14841" width="8.75" style="173"/>
    <col min="14842" max="14842" width="62.75" style="173" customWidth="1"/>
    <col min="14843" max="14844" width="13.25" style="173" customWidth="1"/>
    <col min="14845" max="14845" width="10.5" style="173" customWidth="1"/>
    <col min="14846" max="14846" width="12.25" style="173" customWidth="1"/>
    <col min="14847" max="14847" width="8.75" style="173" hidden="1" customWidth="1"/>
    <col min="14848" max="14864" width="9" style="173" customWidth="1"/>
    <col min="14865" max="15097" width="8.75" style="173"/>
    <col min="15098" max="15098" width="62.75" style="173" customWidth="1"/>
    <col min="15099" max="15100" width="13.25" style="173" customWidth="1"/>
    <col min="15101" max="15101" width="10.5" style="173" customWidth="1"/>
    <col min="15102" max="15102" width="12.25" style="173" customWidth="1"/>
    <col min="15103" max="15103" width="8.75" style="173" hidden="1" customWidth="1"/>
    <col min="15104" max="15120" width="9" style="173" customWidth="1"/>
    <col min="15121" max="15353" width="8.75" style="173"/>
    <col min="15354" max="15354" width="62.75" style="173" customWidth="1"/>
    <col min="15355" max="15356" width="13.25" style="173" customWidth="1"/>
    <col min="15357" max="15357" width="10.5" style="173" customWidth="1"/>
    <col min="15358" max="15358" width="12.25" style="173" customWidth="1"/>
    <col min="15359" max="15359" width="8.75" style="173" hidden="1" customWidth="1"/>
    <col min="15360" max="15376" width="9" style="173" customWidth="1"/>
    <col min="15377" max="15609" width="8.75" style="173"/>
    <col min="15610" max="15610" width="62.75" style="173" customWidth="1"/>
    <col min="15611" max="15612" width="13.25" style="173" customWidth="1"/>
    <col min="15613" max="15613" width="10.5" style="173" customWidth="1"/>
    <col min="15614" max="15614" width="12.25" style="173" customWidth="1"/>
    <col min="15615" max="15615" width="8.75" style="173" hidden="1" customWidth="1"/>
    <col min="15616" max="15632" width="9" style="173" customWidth="1"/>
    <col min="15633" max="15865" width="8.75" style="173"/>
    <col min="15866" max="15866" width="62.75" style="173" customWidth="1"/>
    <col min="15867" max="15868" width="13.25" style="173" customWidth="1"/>
    <col min="15869" max="15869" width="10.5" style="173" customWidth="1"/>
    <col min="15870" max="15870" width="12.25" style="173" customWidth="1"/>
    <col min="15871" max="15871" width="8.75" style="173" hidden="1" customWidth="1"/>
    <col min="15872" max="15888" width="9" style="173" customWidth="1"/>
    <col min="15889" max="16121" width="8.75" style="173"/>
    <col min="16122" max="16122" width="62.75" style="173" customWidth="1"/>
    <col min="16123" max="16124" width="13.25" style="173" customWidth="1"/>
    <col min="16125" max="16125" width="10.5" style="173" customWidth="1"/>
    <col min="16126" max="16126" width="12.25" style="173" customWidth="1"/>
    <col min="16127" max="16127" width="8.75" style="173" hidden="1" customWidth="1"/>
    <col min="16128" max="16144" width="9" style="173" customWidth="1"/>
    <col min="16145" max="16384" width="8.75" style="173"/>
  </cols>
  <sheetData>
    <row r="1" spans="1:1">
      <c r="A1" s="218" t="s">
        <v>1397</v>
      </c>
    </row>
    <row r="2" ht="31.5" customHeight="1" spans="1:5">
      <c r="A2" s="177" t="s">
        <v>1398</v>
      </c>
      <c r="B2" s="177"/>
      <c r="C2" s="177"/>
      <c r="D2" s="177"/>
      <c r="E2" s="177"/>
    </row>
    <row r="3" s="179" customFormat="1" ht="15" customHeight="1" spans="1:5">
      <c r="A3" s="178"/>
      <c r="E3" s="219" t="s">
        <v>31</v>
      </c>
    </row>
    <row r="4" s="216" customFormat="1" ht="52.5" customHeight="1" spans="1:5">
      <c r="A4" s="131" t="s">
        <v>32</v>
      </c>
      <c r="B4" s="132" t="s">
        <v>33</v>
      </c>
      <c r="C4" s="132" t="s">
        <v>34</v>
      </c>
      <c r="D4" s="106" t="s">
        <v>35</v>
      </c>
      <c r="E4" s="106" t="s">
        <v>36</v>
      </c>
    </row>
    <row r="5" s="216" customFormat="1" ht="20.1" customHeight="1" spans="1:5">
      <c r="A5" s="87" t="s">
        <v>1399</v>
      </c>
      <c r="B5" s="182"/>
      <c r="C5" s="182"/>
      <c r="D5" s="139"/>
      <c r="E5" s="139"/>
    </row>
    <row r="6" s="216" customFormat="1" ht="20.1" customHeight="1" spans="1:5">
      <c r="A6" s="87" t="s">
        <v>1400</v>
      </c>
      <c r="B6" s="182">
        <v>1480</v>
      </c>
      <c r="C6" s="182">
        <v>1145</v>
      </c>
      <c r="D6" s="139">
        <v>0.774</v>
      </c>
      <c r="E6" s="139">
        <v>0.848</v>
      </c>
    </row>
    <row r="7" s="216" customFormat="1" ht="20.1" customHeight="1" spans="1:5">
      <c r="A7" s="87" t="s">
        <v>1401</v>
      </c>
      <c r="B7" s="182"/>
      <c r="C7" s="182"/>
      <c r="D7" s="139"/>
      <c r="E7" s="139"/>
    </row>
    <row r="8" s="216" customFormat="1" ht="20.1" customHeight="1" spans="1:5">
      <c r="A8" s="87" t="s">
        <v>1402</v>
      </c>
      <c r="B8" s="182">
        <v>59932</v>
      </c>
      <c r="C8" s="182">
        <v>45648</v>
      </c>
      <c r="D8" s="139">
        <v>0.762</v>
      </c>
      <c r="E8" s="139">
        <v>1.105</v>
      </c>
    </row>
    <row r="9" s="216" customFormat="1" ht="20.1" customHeight="1" spans="1:5">
      <c r="A9" s="87" t="s">
        <v>1403</v>
      </c>
      <c r="B9" s="182">
        <v>1300</v>
      </c>
      <c r="C9" s="182">
        <v>1300</v>
      </c>
      <c r="D9" s="139">
        <v>1</v>
      </c>
      <c r="E9" s="139">
        <v>1.106</v>
      </c>
    </row>
    <row r="10" s="216" customFormat="1" ht="20.1" customHeight="1" spans="1:5">
      <c r="A10" s="87" t="s">
        <v>1404</v>
      </c>
      <c r="B10" s="182"/>
      <c r="C10" s="182"/>
      <c r="D10" s="139"/>
      <c r="E10" s="139"/>
    </row>
    <row r="11" s="216" customFormat="1" ht="20.1" customHeight="1" spans="1:5">
      <c r="A11" s="87" t="s">
        <v>1405</v>
      </c>
      <c r="B11" s="182">
        <v>500</v>
      </c>
      <c r="C11" s="182">
        <v>0</v>
      </c>
      <c r="D11" s="139"/>
      <c r="E11" s="139"/>
    </row>
    <row r="12" s="216" customFormat="1" ht="20.1" customHeight="1" spans="1:5">
      <c r="A12" s="87" t="s">
        <v>1406</v>
      </c>
      <c r="B12" s="182">
        <v>27</v>
      </c>
      <c r="C12" s="182">
        <v>27</v>
      </c>
      <c r="D12" s="139">
        <v>1</v>
      </c>
      <c r="E12" s="139"/>
    </row>
    <row r="13" s="216" customFormat="1" ht="20.1" customHeight="1" spans="1:5">
      <c r="A13" s="87" t="s">
        <v>1407</v>
      </c>
      <c r="B13" s="182">
        <v>3947</v>
      </c>
      <c r="C13" s="182">
        <v>1308</v>
      </c>
      <c r="D13" s="139">
        <v>0.331</v>
      </c>
      <c r="E13" s="139">
        <v>0.962</v>
      </c>
    </row>
    <row r="14" s="216" customFormat="1" ht="20.1" customHeight="1" spans="1:5">
      <c r="A14" s="87" t="s">
        <v>1408</v>
      </c>
      <c r="B14" s="182">
        <v>2015</v>
      </c>
      <c r="C14" s="182">
        <v>2015</v>
      </c>
      <c r="D14" s="139">
        <v>1</v>
      </c>
      <c r="E14" s="139">
        <v>1.193</v>
      </c>
    </row>
    <row r="15" s="216" customFormat="1" ht="20.1" customHeight="1" spans="1:5">
      <c r="A15" s="87" t="s">
        <v>1409</v>
      </c>
      <c r="B15" s="182">
        <v>12</v>
      </c>
      <c r="C15" s="182">
        <v>12</v>
      </c>
      <c r="D15" s="139">
        <v>1</v>
      </c>
      <c r="E15" s="139">
        <v>1</v>
      </c>
    </row>
    <row r="16" s="217" customFormat="1" ht="20.1" customHeight="1" spans="1:5">
      <c r="A16" s="189" t="s">
        <v>1410</v>
      </c>
      <c r="B16" s="186">
        <v>69213</v>
      </c>
      <c r="C16" s="186">
        <v>51455</v>
      </c>
      <c r="D16" s="92">
        <v>0.743</v>
      </c>
      <c r="E16" s="92">
        <v>1.098</v>
      </c>
    </row>
    <row r="17" s="217" customFormat="1" ht="20.1" customHeight="1" spans="1:5">
      <c r="A17" s="191" t="s">
        <v>96</v>
      </c>
      <c r="B17" s="186"/>
      <c r="C17" s="186">
        <v>10500</v>
      </c>
      <c r="D17" s="92"/>
      <c r="E17" s="92">
        <f>C17/11000</f>
        <v>0.955</v>
      </c>
    </row>
    <row r="18" s="217" customFormat="1" ht="20.1" customHeight="1" spans="1:5">
      <c r="A18" s="191" t="s">
        <v>97</v>
      </c>
      <c r="B18" s="186"/>
      <c r="C18" s="186">
        <f>C20+C22</f>
        <v>23044</v>
      </c>
      <c r="D18" s="92"/>
      <c r="E18" s="92">
        <f>C18/8061</f>
        <v>2.859</v>
      </c>
    </row>
    <row r="19" s="216" customFormat="1" ht="20.1" customHeight="1" spans="1:5">
      <c r="A19" s="192" t="s">
        <v>1411</v>
      </c>
      <c r="B19" s="182"/>
      <c r="C19" s="182"/>
      <c r="D19" s="139"/>
      <c r="E19" s="139"/>
    </row>
    <row r="20" s="216" customFormat="1" ht="20.1" customHeight="1" spans="1:5">
      <c r="A20" s="192" t="s">
        <v>1412</v>
      </c>
      <c r="B20" s="182"/>
      <c r="C20" s="182">
        <v>5286</v>
      </c>
      <c r="D20" s="139"/>
      <c r="E20" s="139">
        <f>C20/769</f>
        <v>6.874</v>
      </c>
    </row>
    <row r="21" s="216" customFormat="1" ht="20.1" customHeight="1" spans="1:5">
      <c r="A21" s="192" t="s">
        <v>1413</v>
      </c>
      <c r="B21" s="182"/>
      <c r="C21" s="182"/>
      <c r="D21" s="139"/>
      <c r="E21" s="139"/>
    </row>
    <row r="22" s="216" customFormat="1" ht="20.1" customHeight="1" spans="1:5">
      <c r="A22" s="192" t="s">
        <v>1414</v>
      </c>
      <c r="B22" s="182"/>
      <c r="C22" s="182">
        <v>17758</v>
      </c>
      <c r="D22" s="139"/>
      <c r="E22" s="139">
        <f>C22/6386</f>
        <v>2.781</v>
      </c>
    </row>
    <row r="23" s="217" customFormat="1" ht="20.1" customHeight="1" spans="1:5">
      <c r="A23" s="189" t="s">
        <v>101</v>
      </c>
      <c r="B23" s="186"/>
      <c r="C23" s="186">
        <f>C17+C18+C16</f>
        <v>84999</v>
      </c>
      <c r="D23" s="92"/>
      <c r="E23" s="92">
        <f>C23/65942</f>
        <v>1.289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93" firstPageNumber="42" fitToHeight="0" orientation="portrait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3"/>
  <sheetViews>
    <sheetView showZeros="0" topLeftCell="A10" workbookViewId="0">
      <selection activeCell="C33" sqref="B5:C33"/>
    </sheetView>
  </sheetViews>
  <sheetFormatPr defaultColWidth="9" defaultRowHeight="13.5" outlineLevelCol="4"/>
  <cols>
    <col min="1" max="1" width="40.75" style="196" customWidth="1"/>
    <col min="2" max="2" width="11.5" style="196" customWidth="1"/>
    <col min="3" max="3" width="9.75" style="197" customWidth="1"/>
    <col min="4" max="4" width="11.375" style="197" customWidth="1"/>
    <col min="5" max="5" width="13.25" style="197" customWidth="1"/>
    <col min="6" max="254" width="9" style="196"/>
    <col min="255" max="255" width="44.25" style="196" customWidth="1"/>
    <col min="256" max="257" width="13.25" style="196" customWidth="1"/>
    <col min="258" max="258" width="10.375" style="196" customWidth="1"/>
    <col min="259" max="259" width="12.125" style="196" customWidth="1"/>
    <col min="260" max="260" width="9" style="196" hidden="1" customWidth="1"/>
    <col min="261" max="510" width="9" style="196"/>
    <col min="511" max="511" width="44.25" style="196" customWidth="1"/>
    <col min="512" max="513" width="13.25" style="196" customWidth="1"/>
    <col min="514" max="514" width="10.375" style="196" customWidth="1"/>
    <col min="515" max="515" width="12.125" style="196" customWidth="1"/>
    <col min="516" max="516" width="9" style="196" hidden="1" customWidth="1"/>
    <col min="517" max="766" width="9" style="196"/>
    <col min="767" max="767" width="44.25" style="196" customWidth="1"/>
    <col min="768" max="769" width="13.25" style="196" customWidth="1"/>
    <col min="770" max="770" width="10.375" style="196" customWidth="1"/>
    <col min="771" max="771" width="12.125" style="196" customWidth="1"/>
    <col min="772" max="772" width="9" style="196" hidden="1" customWidth="1"/>
    <col min="773" max="1022" width="9" style="196"/>
    <col min="1023" max="1023" width="44.25" style="196" customWidth="1"/>
    <col min="1024" max="1025" width="13.25" style="196" customWidth="1"/>
    <col min="1026" max="1026" width="10.375" style="196" customWidth="1"/>
    <col min="1027" max="1027" width="12.125" style="196" customWidth="1"/>
    <col min="1028" max="1028" width="9" style="196" hidden="1" customWidth="1"/>
    <col min="1029" max="1278" width="9" style="196"/>
    <col min="1279" max="1279" width="44.25" style="196" customWidth="1"/>
    <col min="1280" max="1281" width="13.25" style="196" customWidth="1"/>
    <col min="1282" max="1282" width="10.375" style="196" customWidth="1"/>
    <col min="1283" max="1283" width="12.125" style="196" customWidth="1"/>
    <col min="1284" max="1284" width="9" style="196" hidden="1" customWidth="1"/>
    <col min="1285" max="1534" width="9" style="196"/>
    <col min="1535" max="1535" width="44.25" style="196" customWidth="1"/>
    <col min="1536" max="1537" width="13.25" style="196" customWidth="1"/>
    <col min="1538" max="1538" width="10.375" style="196" customWidth="1"/>
    <col min="1539" max="1539" width="12.125" style="196" customWidth="1"/>
    <col min="1540" max="1540" width="9" style="196" hidden="1" customWidth="1"/>
    <col min="1541" max="1790" width="9" style="196"/>
    <col min="1791" max="1791" width="44.25" style="196" customWidth="1"/>
    <col min="1792" max="1793" width="13.25" style="196" customWidth="1"/>
    <col min="1794" max="1794" width="10.375" style="196" customWidth="1"/>
    <col min="1795" max="1795" width="12.125" style="196" customWidth="1"/>
    <col min="1796" max="1796" width="9" style="196" hidden="1" customWidth="1"/>
    <col min="1797" max="2046" width="9" style="196"/>
    <col min="2047" max="2047" width="44.25" style="196" customWidth="1"/>
    <col min="2048" max="2049" width="13.25" style="196" customWidth="1"/>
    <col min="2050" max="2050" width="10.375" style="196" customWidth="1"/>
    <col min="2051" max="2051" width="12.125" style="196" customWidth="1"/>
    <col min="2052" max="2052" width="9" style="196" hidden="1" customWidth="1"/>
    <col min="2053" max="2302" width="9" style="196"/>
    <col min="2303" max="2303" width="44.25" style="196" customWidth="1"/>
    <col min="2304" max="2305" width="13.25" style="196" customWidth="1"/>
    <col min="2306" max="2306" width="10.375" style="196" customWidth="1"/>
    <col min="2307" max="2307" width="12.125" style="196" customWidth="1"/>
    <col min="2308" max="2308" width="9" style="196" hidden="1" customWidth="1"/>
    <col min="2309" max="2558" width="9" style="196"/>
    <col min="2559" max="2559" width="44.25" style="196" customWidth="1"/>
    <col min="2560" max="2561" width="13.25" style="196" customWidth="1"/>
    <col min="2562" max="2562" width="10.375" style="196" customWidth="1"/>
    <col min="2563" max="2563" width="12.125" style="196" customWidth="1"/>
    <col min="2564" max="2564" width="9" style="196" hidden="1" customWidth="1"/>
    <col min="2565" max="2814" width="9" style="196"/>
    <col min="2815" max="2815" width="44.25" style="196" customWidth="1"/>
    <col min="2816" max="2817" width="13.25" style="196" customWidth="1"/>
    <col min="2818" max="2818" width="10.375" style="196" customWidth="1"/>
    <col min="2819" max="2819" width="12.125" style="196" customWidth="1"/>
    <col min="2820" max="2820" width="9" style="196" hidden="1" customWidth="1"/>
    <col min="2821" max="3070" width="9" style="196"/>
    <col min="3071" max="3071" width="44.25" style="196" customWidth="1"/>
    <col min="3072" max="3073" width="13.25" style="196" customWidth="1"/>
    <col min="3074" max="3074" width="10.375" style="196" customWidth="1"/>
    <col min="3075" max="3075" width="12.125" style="196" customWidth="1"/>
    <col min="3076" max="3076" width="9" style="196" hidden="1" customWidth="1"/>
    <col min="3077" max="3326" width="9" style="196"/>
    <col min="3327" max="3327" width="44.25" style="196" customWidth="1"/>
    <col min="3328" max="3329" width="13.25" style="196" customWidth="1"/>
    <col min="3330" max="3330" width="10.375" style="196" customWidth="1"/>
    <col min="3331" max="3331" width="12.125" style="196" customWidth="1"/>
    <col min="3332" max="3332" width="9" style="196" hidden="1" customWidth="1"/>
    <col min="3333" max="3582" width="9" style="196"/>
    <col min="3583" max="3583" width="44.25" style="196" customWidth="1"/>
    <col min="3584" max="3585" width="13.25" style="196" customWidth="1"/>
    <col min="3586" max="3586" width="10.375" style="196" customWidth="1"/>
    <col min="3587" max="3587" width="12.125" style="196" customWidth="1"/>
    <col min="3588" max="3588" width="9" style="196" hidden="1" customWidth="1"/>
    <col min="3589" max="3838" width="9" style="196"/>
    <col min="3839" max="3839" width="44.25" style="196" customWidth="1"/>
    <col min="3840" max="3841" width="13.25" style="196" customWidth="1"/>
    <col min="3842" max="3842" width="10.375" style="196" customWidth="1"/>
    <col min="3843" max="3843" width="12.125" style="196" customWidth="1"/>
    <col min="3844" max="3844" width="9" style="196" hidden="1" customWidth="1"/>
    <col min="3845" max="4094" width="9" style="196"/>
    <col min="4095" max="4095" width="44.25" style="196" customWidth="1"/>
    <col min="4096" max="4097" width="13.25" style="196" customWidth="1"/>
    <col min="4098" max="4098" width="10.375" style="196" customWidth="1"/>
    <col min="4099" max="4099" width="12.125" style="196" customWidth="1"/>
    <col min="4100" max="4100" width="9" style="196" hidden="1" customWidth="1"/>
    <col min="4101" max="4350" width="9" style="196"/>
    <col min="4351" max="4351" width="44.25" style="196" customWidth="1"/>
    <col min="4352" max="4353" width="13.25" style="196" customWidth="1"/>
    <col min="4354" max="4354" width="10.375" style="196" customWidth="1"/>
    <col min="4355" max="4355" width="12.125" style="196" customWidth="1"/>
    <col min="4356" max="4356" width="9" style="196" hidden="1" customWidth="1"/>
    <col min="4357" max="4606" width="9" style="196"/>
    <col min="4607" max="4607" width="44.25" style="196" customWidth="1"/>
    <col min="4608" max="4609" width="13.25" style="196" customWidth="1"/>
    <col min="4610" max="4610" width="10.375" style="196" customWidth="1"/>
    <col min="4611" max="4611" width="12.125" style="196" customWidth="1"/>
    <col min="4612" max="4612" width="9" style="196" hidden="1" customWidth="1"/>
    <col min="4613" max="4862" width="9" style="196"/>
    <col min="4863" max="4863" width="44.25" style="196" customWidth="1"/>
    <col min="4864" max="4865" width="13.25" style="196" customWidth="1"/>
    <col min="4866" max="4866" width="10.375" style="196" customWidth="1"/>
    <col min="4867" max="4867" width="12.125" style="196" customWidth="1"/>
    <col min="4868" max="4868" width="9" style="196" hidden="1" customWidth="1"/>
    <col min="4869" max="5118" width="9" style="196"/>
    <col min="5119" max="5119" width="44.25" style="196" customWidth="1"/>
    <col min="5120" max="5121" width="13.25" style="196" customWidth="1"/>
    <col min="5122" max="5122" width="10.375" style="196" customWidth="1"/>
    <col min="5123" max="5123" width="12.125" style="196" customWidth="1"/>
    <col min="5124" max="5124" width="9" style="196" hidden="1" customWidth="1"/>
    <col min="5125" max="5374" width="9" style="196"/>
    <col min="5375" max="5375" width="44.25" style="196" customWidth="1"/>
    <col min="5376" max="5377" width="13.25" style="196" customWidth="1"/>
    <col min="5378" max="5378" width="10.375" style="196" customWidth="1"/>
    <col min="5379" max="5379" width="12.125" style="196" customWidth="1"/>
    <col min="5380" max="5380" width="9" style="196" hidden="1" customWidth="1"/>
    <col min="5381" max="5630" width="9" style="196"/>
    <col min="5631" max="5631" width="44.25" style="196" customWidth="1"/>
    <col min="5632" max="5633" width="13.25" style="196" customWidth="1"/>
    <col min="5634" max="5634" width="10.375" style="196" customWidth="1"/>
    <col min="5635" max="5635" width="12.125" style="196" customWidth="1"/>
    <col min="5636" max="5636" width="9" style="196" hidden="1" customWidth="1"/>
    <col min="5637" max="5886" width="9" style="196"/>
    <col min="5887" max="5887" width="44.25" style="196" customWidth="1"/>
    <col min="5888" max="5889" width="13.25" style="196" customWidth="1"/>
    <col min="5890" max="5890" width="10.375" style="196" customWidth="1"/>
    <col min="5891" max="5891" width="12.125" style="196" customWidth="1"/>
    <col min="5892" max="5892" width="9" style="196" hidden="1" customWidth="1"/>
    <col min="5893" max="6142" width="9" style="196"/>
    <col min="6143" max="6143" width="44.25" style="196" customWidth="1"/>
    <col min="6144" max="6145" width="13.25" style="196" customWidth="1"/>
    <col min="6146" max="6146" width="10.375" style="196" customWidth="1"/>
    <col min="6147" max="6147" width="12.125" style="196" customWidth="1"/>
    <col min="6148" max="6148" width="9" style="196" hidden="1" customWidth="1"/>
    <col min="6149" max="6398" width="9" style="196"/>
    <col min="6399" max="6399" width="44.25" style="196" customWidth="1"/>
    <col min="6400" max="6401" width="13.25" style="196" customWidth="1"/>
    <col min="6402" max="6402" width="10.375" style="196" customWidth="1"/>
    <col min="6403" max="6403" width="12.125" style="196" customWidth="1"/>
    <col min="6404" max="6404" width="9" style="196" hidden="1" customWidth="1"/>
    <col min="6405" max="6654" width="9" style="196"/>
    <col min="6655" max="6655" width="44.25" style="196" customWidth="1"/>
    <col min="6656" max="6657" width="13.25" style="196" customWidth="1"/>
    <col min="6658" max="6658" width="10.375" style="196" customWidth="1"/>
    <col min="6659" max="6659" width="12.125" style="196" customWidth="1"/>
    <col min="6660" max="6660" width="9" style="196" hidden="1" customWidth="1"/>
    <col min="6661" max="6910" width="9" style="196"/>
    <col min="6911" max="6911" width="44.25" style="196" customWidth="1"/>
    <col min="6912" max="6913" width="13.25" style="196" customWidth="1"/>
    <col min="6914" max="6914" width="10.375" style="196" customWidth="1"/>
    <col min="6915" max="6915" width="12.125" style="196" customWidth="1"/>
    <col min="6916" max="6916" width="9" style="196" hidden="1" customWidth="1"/>
    <col min="6917" max="7166" width="9" style="196"/>
    <col min="7167" max="7167" width="44.25" style="196" customWidth="1"/>
    <col min="7168" max="7169" width="13.25" style="196" customWidth="1"/>
    <col min="7170" max="7170" width="10.375" style="196" customWidth="1"/>
    <col min="7171" max="7171" width="12.125" style="196" customWidth="1"/>
    <col min="7172" max="7172" width="9" style="196" hidden="1" customWidth="1"/>
    <col min="7173" max="7422" width="9" style="196"/>
    <col min="7423" max="7423" width="44.25" style="196" customWidth="1"/>
    <col min="7424" max="7425" width="13.25" style="196" customWidth="1"/>
    <col min="7426" max="7426" width="10.375" style="196" customWidth="1"/>
    <col min="7427" max="7427" width="12.125" style="196" customWidth="1"/>
    <col min="7428" max="7428" width="9" style="196" hidden="1" customWidth="1"/>
    <col min="7429" max="7678" width="9" style="196"/>
    <col min="7679" max="7679" width="44.25" style="196" customWidth="1"/>
    <col min="7680" max="7681" width="13.25" style="196" customWidth="1"/>
    <col min="7682" max="7682" width="10.375" style="196" customWidth="1"/>
    <col min="7683" max="7683" width="12.125" style="196" customWidth="1"/>
    <col min="7684" max="7684" width="9" style="196" hidden="1" customWidth="1"/>
    <col min="7685" max="7934" width="9" style="196"/>
    <col min="7935" max="7935" width="44.25" style="196" customWidth="1"/>
    <col min="7936" max="7937" width="13.25" style="196" customWidth="1"/>
    <col min="7938" max="7938" width="10.375" style="196" customWidth="1"/>
    <col min="7939" max="7939" width="12.125" style="196" customWidth="1"/>
    <col min="7940" max="7940" width="9" style="196" hidden="1" customWidth="1"/>
    <col min="7941" max="8190" width="9" style="196"/>
    <col min="8191" max="8191" width="44.25" style="196" customWidth="1"/>
    <col min="8192" max="8193" width="13.25" style="196" customWidth="1"/>
    <col min="8194" max="8194" width="10.375" style="196" customWidth="1"/>
    <col min="8195" max="8195" width="12.125" style="196" customWidth="1"/>
    <col min="8196" max="8196" width="9" style="196" hidden="1" customWidth="1"/>
    <col min="8197" max="8446" width="9" style="196"/>
    <col min="8447" max="8447" width="44.25" style="196" customWidth="1"/>
    <col min="8448" max="8449" width="13.25" style="196" customWidth="1"/>
    <col min="8450" max="8450" width="10.375" style="196" customWidth="1"/>
    <col min="8451" max="8451" width="12.125" style="196" customWidth="1"/>
    <col min="8452" max="8452" width="9" style="196" hidden="1" customWidth="1"/>
    <col min="8453" max="8702" width="9" style="196"/>
    <col min="8703" max="8703" width="44.25" style="196" customWidth="1"/>
    <col min="8704" max="8705" width="13.25" style="196" customWidth="1"/>
    <col min="8706" max="8706" width="10.375" style="196" customWidth="1"/>
    <col min="8707" max="8707" width="12.125" style="196" customWidth="1"/>
    <col min="8708" max="8708" width="9" style="196" hidden="1" customWidth="1"/>
    <col min="8709" max="8958" width="9" style="196"/>
    <col min="8959" max="8959" width="44.25" style="196" customWidth="1"/>
    <col min="8960" max="8961" width="13.25" style="196" customWidth="1"/>
    <col min="8962" max="8962" width="10.375" style="196" customWidth="1"/>
    <col min="8963" max="8963" width="12.125" style="196" customWidth="1"/>
    <col min="8964" max="8964" width="9" style="196" hidden="1" customWidth="1"/>
    <col min="8965" max="9214" width="9" style="196"/>
    <col min="9215" max="9215" width="44.25" style="196" customWidth="1"/>
    <col min="9216" max="9217" width="13.25" style="196" customWidth="1"/>
    <col min="9218" max="9218" width="10.375" style="196" customWidth="1"/>
    <col min="9219" max="9219" width="12.125" style="196" customWidth="1"/>
    <col min="9220" max="9220" width="9" style="196" hidden="1" customWidth="1"/>
    <col min="9221" max="9470" width="9" style="196"/>
    <col min="9471" max="9471" width="44.25" style="196" customWidth="1"/>
    <col min="9472" max="9473" width="13.25" style="196" customWidth="1"/>
    <col min="9474" max="9474" width="10.375" style="196" customWidth="1"/>
    <col min="9475" max="9475" width="12.125" style="196" customWidth="1"/>
    <col min="9476" max="9476" width="9" style="196" hidden="1" customWidth="1"/>
    <col min="9477" max="9726" width="9" style="196"/>
    <col min="9727" max="9727" width="44.25" style="196" customWidth="1"/>
    <col min="9728" max="9729" width="13.25" style="196" customWidth="1"/>
    <col min="9730" max="9730" width="10.375" style="196" customWidth="1"/>
    <col min="9731" max="9731" width="12.125" style="196" customWidth="1"/>
    <col min="9732" max="9732" width="9" style="196" hidden="1" customWidth="1"/>
    <col min="9733" max="9982" width="9" style="196"/>
    <col min="9983" max="9983" width="44.25" style="196" customWidth="1"/>
    <col min="9984" max="9985" width="13.25" style="196" customWidth="1"/>
    <col min="9986" max="9986" width="10.375" style="196" customWidth="1"/>
    <col min="9987" max="9987" width="12.125" style="196" customWidth="1"/>
    <col min="9988" max="9988" width="9" style="196" hidden="1" customWidth="1"/>
    <col min="9989" max="10238" width="9" style="196"/>
    <col min="10239" max="10239" width="44.25" style="196" customWidth="1"/>
    <col min="10240" max="10241" width="13.25" style="196" customWidth="1"/>
    <col min="10242" max="10242" width="10.375" style="196" customWidth="1"/>
    <col min="10243" max="10243" width="12.125" style="196" customWidth="1"/>
    <col min="10244" max="10244" width="9" style="196" hidden="1" customWidth="1"/>
    <col min="10245" max="10494" width="9" style="196"/>
    <col min="10495" max="10495" width="44.25" style="196" customWidth="1"/>
    <col min="10496" max="10497" width="13.25" style="196" customWidth="1"/>
    <col min="10498" max="10498" width="10.375" style="196" customWidth="1"/>
    <col min="10499" max="10499" width="12.125" style="196" customWidth="1"/>
    <col min="10500" max="10500" width="9" style="196" hidden="1" customWidth="1"/>
    <col min="10501" max="10750" width="9" style="196"/>
    <col min="10751" max="10751" width="44.25" style="196" customWidth="1"/>
    <col min="10752" max="10753" width="13.25" style="196" customWidth="1"/>
    <col min="10754" max="10754" width="10.375" style="196" customWidth="1"/>
    <col min="10755" max="10755" width="12.125" style="196" customWidth="1"/>
    <col min="10756" max="10756" width="9" style="196" hidden="1" customWidth="1"/>
    <col min="10757" max="11006" width="9" style="196"/>
    <col min="11007" max="11007" width="44.25" style="196" customWidth="1"/>
    <col min="11008" max="11009" width="13.25" style="196" customWidth="1"/>
    <col min="11010" max="11010" width="10.375" style="196" customWidth="1"/>
    <col min="11011" max="11011" width="12.125" style="196" customWidth="1"/>
    <col min="11012" max="11012" width="9" style="196" hidden="1" customWidth="1"/>
    <col min="11013" max="11262" width="9" style="196"/>
    <col min="11263" max="11263" width="44.25" style="196" customWidth="1"/>
    <col min="11264" max="11265" width="13.25" style="196" customWidth="1"/>
    <col min="11266" max="11266" width="10.375" style="196" customWidth="1"/>
    <col min="11267" max="11267" width="12.125" style="196" customWidth="1"/>
    <col min="11268" max="11268" width="9" style="196" hidden="1" customWidth="1"/>
    <col min="11269" max="11518" width="9" style="196"/>
    <col min="11519" max="11519" width="44.25" style="196" customWidth="1"/>
    <col min="11520" max="11521" width="13.25" style="196" customWidth="1"/>
    <col min="11522" max="11522" width="10.375" style="196" customWidth="1"/>
    <col min="11523" max="11523" width="12.125" style="196" customWidth="1"/>
    <col min="11524" max="11524" width="9" style="196" hidden="1" customWidth="1"/>
    <col min="11525" max="11774" width="9" style="196"/>
    <col min="11775" max="11775" width="44.25" style="196" customWidth="1"/>
    <col min="11776" max="11777" width="13.25" style="196" customWidth="1"/>
    <col min="11778" max="11778" width="10.375" style="196" customWidth="1"/>
    <col min="11779" max="11779" width="12.125" style="196" customWidth="1"/>
    <col min="11780" max="11780" width="9" style="196" hidden="1" customWidth="1"/>
    <col min="11781" max="12030" width="9" style="196"/>
    <col min="12031" max="12031" width="44.25" style="196" customWidth="1"/>
    <col min="12032" max="12033" width="13.25" style="196" customWidth="1"/>
    <col min="12034" max="12034" width="10.375" style="196" customWidth="1"/>
    <col min="12035" max="12035" width="12.125" style="196" customWidth="1"/>
    <col min="12036" max="12036" width="9" style="196" hidden="1" customWidth="1"/>
    <col min="12037" max="12286" width="9" style="196"/>
    <col min="12287" max="12287" width="44.25" style="196" customWidth="1"/>
    <col min="12288" max="12289" width="13.25" style="196" customWidth="1"/>
    <col min="12290" max="12290" width="10.375" style="196" customWidth="1"/>
    <col min="12291" max="12291" width="12.125" style="196" customWidth="1"/>
    <col min="12292" max="12292" width="9" style="196" hidden="1" customWidth="1"/>
    <col min="12293" max="12542" width="9" style="196"/>
    <col min="12543" max="12543" width="44.25" style="196" customWidth="1"/>
    <col min="12544" max="12545" width="13.25" style="196" customWidth="1"/>
    <col min="12546" max="12546" width="10.375" style="196" customWidth="1"/>
    <col min="12547" max="12547" width="12.125" style="196" customWidth="1"/>
    <col min="12548" max="12548" width="9" style="196" hidden="1" customWidth="1"/>
    <col min="12549" max="12798" width="9" style="196"/>
    <col min="12799" max="12799" width="44.25" style="196" customWidth="1"/>
    <col min="12800" max="12801" width="13.25" style="196" customWidth="1"/>
    <col min="12802" max="12802" width="10.375" style="196" customWidth="1"/>
    <col min="12803" max="12803" width="12.125" style="196" customWidth="1"/>
    <col min="12804" max="12804" width="9" style="196" hidden="1" customWidth="1"/>
    <col min="12805" max="13054" width="9" style="196"/>
    <col min="13055" max="13055" width="44.25" style="196" customWidth="1"/>
    <col min="13056" max="13057" width="13.25" style="196" customWidth="1"/>
    <col min="13058" max="13058" width="10.375" style="196" customWidth="1"/>
    <col min="13059" max="13059" width="12.125" style="196" customWidth="1"/>
    <col min="13060" max="13060" width="9" style="196" hidden="1" customWidth="1"/>
    <col min="13061" max="13310" width="9" style="196"/>
    <col min="13311" max="13311" width="44.25" style="196" customWidth="1"/>
    <col min="13312" max="13313" width="13.25" style="196" customWidth="1"/>
    <col min="13314" max="13314" width="10.375" style="196" customWidth="1"/>
    <col min="13315" max="13315" width="12.125" style="196" customWidth="1"/>
    <col min="13316" max="13316" width="9" style="196" hidden="1" customWidth="1"/>
    <col min="13317" max="13566" width="9" style="196"/>
    <col min="13567" max="13567" width="44.25" style="196" customWidth="1"/>
    <col min="13568" max="13569" width="13.25" style="196" customWidth="1"/>
    <col min="13570" max="13570" width="10.375" style="196" customWidth="1"/>
    <col min="13571" max="13571" width="12.125" style="196" customWidth="1"/>
    <col min="13572" max="13572" width="9" style="196" hidden="1" customWidth="1"/>
    <col min="13573" max="13822" width="9" style="196"/>
    <col min="13823" max="13823" width="44.25" style="196" customWidth="1"/>
    <col min="13824" max="13825" width="13.25" style="196" customWidth="1"/>
    <col min="13826" max="13826" width="10.375" style="196" customWidth="1"/>
    <col min="13827" max="13827" width="12.125" style="196" customWidth="1"/>
    <col min="13828" max="13828" width="9" style="196" hidden="1" customWidth="1"/>
    <col min="13829" max="14078" width="9" style="196"/>
    <col min="14079" max="14079" width="44.25" style="196" customWidth="1"/>
    <col min="14080" max="14081" width="13.25" style="196" customWidth="1"/>
    <col min="14082" max="14082" width="10.375" style="196" customWidth="1"/>
    <col min="14083" max="14083" width="12.125" style="196" customWidth="1"/>
    <col min="14084" max="14084" width="9" style="196" hidden="1" customWidth="1"/>
    <col min="14085" max="14334" width="9" style="196"/>
    <col min="14335" max="14335" width="44.25" style="196" customWidth="1"/>
    <col min="14336" max="14337" width="13.25" style="196" customWidth="1"/>
    <col min="14338" max="14338" width="10.375" style="196" customWidth="1"/>
    <col min="14339" max="14339" width="12.125" style="196" customWidth="1"/>
    <col min="14340" max="14340" width="9" style="196" hidden="1" customWidth="1"/>
    <col min="14341" max="14590" width="9" style="196"/>
    <col min="14591" max="14591" width="44.25" style="196" customWidth="1"/>
    <col min="14592" max="14593" width="13.25" style="196" customWidth="1"/>
    <col min="14594" max="14594" width="10.375" style="196" customWidth="1"/>
    <col min="14595" max="14595" width="12.125" style="196" customWidth="1"/>
    <col min="14596" max="14596" width="9" style="196" hidden="1" customWidth="1"/>
    <col min="14597" max="14846" width="9" style="196"/>
    <col min="14847" max="14847" width="44.25" style="196" customWidth="1"/>
    <col min="14848" max="14849" width="13.25" style="196" customWidth="1"/>
    <col min="14850" max="14850" width="10.375" style="196" customWidth="1"/>
    <col min="14851" max="14851" width="12.125" style="196" customWidth="1"/>
    <col min="14852" max="14852" width="9" style="196" hidden="1" customWidth="1"/>
    <col min="14853" max="15102" width="9" style="196"/>
    <col min="15103" max="15103" width="44.25" style="196" customWidth="1"/>
    <col min="15104" max="15105" width="13.25" style="196" customWidth="1"/>
    <col min="15106" max="15106" width="10.375" style="196" customWidth="1"/>
    <col min="15107" max="15107" width="12.125" style="196" customWidth="1"/>
    <col min="15108" max="15108" width="9" style="196" hidden="1" customWidth="1"/>
    <col min="15109" max="15358" width="9" style="196"/>
    <col min="15359" max="15359" width="44.25" style="196" customWidth="1"/>
    <col min="15360" max="15361" width="13.25" style="196" customWidth="1"/>
    <col min="15362" max="15362" width="10.375" style="196" customWidth="1"/>
    <col min="15363" max="15363" width="12.125" style="196" customWidth="1"/>
    <col min="15364" max="15364" width="9" style="196" hidden="1" customWidth="1"/>
    <col min="15365" max="15614" width="9" style="196"/>
    <col min="15615" max="15615" width="44.25" style="196" customWidth="1"/>
    <col min="15616" max="15617" width="13.25" style="196" customWidth="1"/>
    <col min="15618" max="15618" width="10.375" style="196" customWidth="1"/>
    <col min="15619" max="15619" width="12.125" style="196" customWidth="1"/>
    <col min="15620" max="15620" width="9" style="196" hidden="1" customWidth="1"/>
    <col min="15621" max="15870" width="9" style="196"/>
    <col min="15871" max="15871" width="44.25" style="196" customWidth="1"/>
    <col min="15872" max="15873" width="13.25" style="196" customWidth="1"/>
    <col min="15874" max="15874" width="10.375" style="196" customWidth="1"/>
    <col min="15875" max="15875" width="12.125" style="196" customWidth="1"/>
    <col min="15876" max="15876" width="9" style="196" hidden="1" customWidth="1"/>
    <col min="15877" max="16126" width="9" style="196"/>
    <col min="16127" max="16127" width="44.25" style="196" customWidth="1"/>
    <col min="16128" max="16129" width="13.25" style="196" customWidth="1"/>
    <col min="16130" max="16130" width="10.375" style="196" customWidth="1"/>
    <col min="16131" max="16131" width="12.125" style="196" customWidth="1"/>
    <col min="16132" max="16132" width="9" style="196" hidden="1" customWidth="1"/>
    <col min="16133" max="16383" width="9" style="196"/>
    <col min="16384" max="16384" width="9" style="196" customWidth="1"/>
  </cols>
  <sheetData>
    <row r="1" spans="1:1">
      <c r="A1" s="198" t="s">
        <v>1415</v>
      </c>
    </row>
    <row r="2" ht="26.25" customHeight="1" spans="1:5">
      <c r="A2" s="199" t="s">
        <v>1416</v>
      </c>
      <c r="B2" s="199"/>
      <c r="C2" s="199"/>
      <c r="D2" s="199"/>
      <c r="E2" s="199"/>
    </row>
    <row r="3" ht="22.5" spans="1:5">
      <c r="A3" s="200"/>
      <c r="E3" s="201" t="s">
        <v>31</v>
      </c>
    </row>
    <row r="4" ht="51.75" customHeight="1" spans="1:5">
      <c r="A4" s="131" t="s">
        <v>32</v>
      </c>
      <c r="B4" s="106" t="s">
        <v>33</v>
      </c>
      <c r="C4" s="132" t="s">
        <v>34</v>
      </c>
      <c r="D4" s="106" t="s">
        <v>35</v>
      </c>
      <c r="E4" s="106" t="s">
        <v>36</v>
      </c>
    </row>
    <row r="5" customFormat="1" ht="18.75" customHeight="1" spans="1:5">
      <c r="A5" s="202" t="s">
        <v>1372</v>
      </c>
      <c r="B5" s="203"/>
      <c r="C5" s="204"/>
      <c r="D5" s="205"/>
      <c r="E5" s="205"/>
    </row>
    <row r="6" customFormat="1" ht="18.75" customHeight="1" spans="1:5">
      <c r="A6" s="206" t="s">
        <v>1373</v>
      </c>
      <c r="B6" s="203"/>
      <c r="C6" s="204"/>
      <c r="D6" s="207"/>
      <c r="E6" s="207"/>
    </row>
    <row r="7" s="195" customFormat="1" ht="20.1" customHeight="1" spans="1:5">
      <c r="A7" s="208" t="s">
        <v>1374</v>
      </c>
      <c r="B7" s="209"/>
      <c r="C7" s="209"/>
      <c r="D7" s="210"/>
      <c r="E7" s="210"/>
    </row>
    <row r="8" s="195" customFormat="1" ht="20.1" customHeight="1" spans="1:5">
      <c r="A8" s="211" t="s">
        <v>1375</v>
      </c>
      <c r="B8" s="209"/>
      <c r="C8" s="209"/>
      <c r="D8" s="210"/>
      <c r="E8" s="210"/>
    </row>
    <row r="9" s="195" customFormat="1" ht="20.1" customHeight="1" spans="1:5">
      <c r="A9" s="211" t="s">
        <v>1376</v>
      </c>
      <c r="B9" s="209"/>
      <c r="C9" s="209"/>
      <c r="D9" s="210"/>
      <c r="E9" s="210"/>
    </row>
    <row r="10" s="195" customFormat="1" ht="20.1" customHeight="1" spans="1:5">
      <c r="A10" s="211" t="s">
        <v>1377</v>
      </c>
      <c r="B10" s="209"/>
      <c r="C10" s="209"/>
      <c r="D10" s="210"/>
      <c r="E10" s="210"/>
    </row>
    <row r="11" s="195" customFormat="1" ht="20.1" customHeight="1" spans="1:5">
      <c r="A11" s="211" t="s">
        <v>1378</v>
      </c>
      <c r="B11" s="209"/>
      <c r="C11" s="209"/>
      <c r="D11" s="210"/>
      <c r="E11" s="210"/>
    </row>
    <row r="12" s="195" customFormat="1" ht="20.1" customHeight="1" spans="1:5">
      <c r="A12" s="211" t="s">
        <v>1379</v>
      </c>
      <c r="B12" s="209"/>
      <c r="C12" s="209"/>
      <c r="D12" s="210"/>
      <c r="E12" s="210"/>
    </row>
    <row r="13" s="195" customFormat="1" ht="20.1" customHeight="1" spans="1:5">
      <c r="A13" s="211" t="s">
        <v>1380</v>
      </c>
      <c r="B13" s="209">
        <v>700</v>
      </c>
      <c r="C13" s="209">
        <v>300</v>
      </c>
      <c r="D13" s="210">
        <v>0.429</v>
      </c>
      <c r="E13" s="210">
        <v>0.29</v>
      </c>
    </row>
    <row r="14" s="195" customFormat="1" ht="20.1" customHeight="1" spans="1:5">
      <c r="A14" s="208" t="s">
        <v>1381</v>
      </c>
      <c r="B14" s="209"/>
      <c r="C14" s="209"/>
      <c r="D14" s="210"/>
      <c r="E14" s="210"/>
    </row>
    <row r="15" s="195" customFormat="1" ht="20.1" customHeight="1" spans="1:5">
      <c r="A15" s="208" t="s">
        <v>1382</v>
      </c>
      <c r="B15" s="209"/>
      <c r="C15" s="209">
        <v>188</v>
      </c>
      <c r="D15" s="210"/>
      <c r="E15" s="210">
        <v>1.774</v>
      </c>
    </row>
    <row r="16" s="195" customFormat="1" ht="20.1" customHeight="1" spans="1:5">
      <c r="A16" s="208" t="s">
        <v>1383</v>
      </c>
      <c r="B16" s="209">
        <v>27800</v>
      </c>
      <c r="C16" s="209">
        <v>60485</v>
      </c>
      <c r="D16" s="210">
        <v>2.176</v>
      </c>
      <c r="E16" s="210">
        <v>1.503</v>
      </c>
    </row>
    <row r="17" s="195" customFormat="1" ht="20.1" customHeight="1" spans="1:5">
      <c r="A17" s="208" t="s">
        <v>1384</v>
      </c>
      <c r="B17" s="209"/>
      <c r="C17" s="209"/>
      <c r="D17" s="210"/>
      <c r="E17" s="210"/>
    </row>
    <row r="18" s="195" customFormat="1" ht="20.1" customHeight="1" spans="1:5">
      <c r="A18" s="208" t="s">
        <v>1385</v>
      </c>
      <c r="B18" s="209">
        <v>600</v>
      </c>
      <c r="C18" s="209">
        <v>549</v>
      </c>
      <c r="D18" s="210">
        <v>0.915</v>
      </c>
      <c r="E18" s="210">
        <v>0.887</v>
      </c>
    </row>
    <row r="19" s="195" customFormat="1" ht="20.1" customHeight="1" spans="1:5">
      <c r="A19" s="208" t="s">
        <v>1386</v>
      </c>
      <c r="B19" s="209"/>
      <c r="C19" s="209"/>
      <c r="D19" s="210"/>
      <c r="E19" s="210"/>
    </row>
    <row r="20" s="195" customFormat="1" ht="20.1" customHeight="1" spans="1:5">
      <c r="A20" s="208" t="s">
        <v>1387</v>
      </c>
      <c r="B20" s="209"/>
      <c r="C20" s="209"/>
      <c r="D20" s="210"/>
      <c r="E20" s="210"/>
    </row>
    <row r="21" s="195" customFormat="1" ht="20.1" customHeight="1" spans="1:5">
      <c r="A21" s="208" t="s">
        <v>1388</v>
      </c>
      <c r="B21" s="209"/>
      <c r="C21" s="209"/>
      <c r="D21" s="210"/>
      <c r="E21" s="210"/>
    </row>
    <row r="22" s="195" customFormat="1" ht="20.1" customHeight="1" spans="1:5">
      <c r="A22" s="208" t="s">
        <v>1389</v>
      </c>
      <c r="B22" s="209">
        <v>900</v>
      </c>
      <c r="C22" s="209">
        <v>1248</v>
      </c>
      <c r="D22" s="210">
        <v>1.387</v>
      </c>
      <c r="E22" s="210">
        <v>1.23</v>
      </c>
    </row>
    <row r="23" s="195" customFormat="1" ht="20.1" customHeight="1" spans="1:5">
      <c r="A23" s="208" t="s">
        <v>1390</v>
      </c>
      <c r="B23" s="209"/>
      <c r="C23" s="209"/>
      <c r="D23" s="210"/>
      <c r="E23" s="210"/>
    </row>
    <row r="24" s="195" customFormat="1" ht="20.1" customHeight="1" spans="1:5">
      <c r="A24" s="208" t="s">
        <v>1391</v>
      </c>
      <c r="B24" s="209"/>
      <c r="C24" s="209">
        <v>500</v>
      </c>
      <c r="D24" s="210"/>
      <c r="E24" s="210">
        <v>11.364</v>
      </c>
    </row>
    <row r="25" ht="20.1" customHeight="1" spans="1:5">
      <c r="A25" s="212" t="s">
        <v>1392</v>
      </c>
      <c r="B25" s="203">
        <v>30000</v>
      </c>
      <c r="C25" s="204">
        <v>63270</v>
      </c>
      <c r="D25" s="207">
        <v>2.109</v>
      </c>
      <c r="E25" s="207">
        <v>1.47</v>
      </c>
    </row>
    <row r="26" ht="20.1" customHeight="1" spans="1:5">
      <c r="A26" s="213" t="s">
        <v>1393</v>
      </c>
      <c r="B26" s="214"/>
      <c r="C26" s="214">
        <v>10500</v>
      </c>
      <c r="D26" s="215"/>
      <c r="E26" s="215">
        <f>C26/11000</f>
        <v>0.955</v>
      </c>
    </row>
    <row r="27" ht="20.1" customHeight="1" spans="1:5">
      <c r="A27" s="213" t="s">
        <v>1394</v>
      </c>
      <c r="B27" s="214"/>
      <c r="C27" s="214">
        <f>C28+C31</f>
        <v>11229</v>
      </c>
      <c r="D27" s="215"/>
      <c r="E27" s="215">
        <f>C27/11887</f>
        <v>0.945</v>
      </c>
    </row>
    <row r="28" ht="20.1" customHeight="1" spans="1:5">
      <c r="A28" s="208" t="s">
        <v>1417</v>
      </c>
      <c r="B28" s="209"/>
      <c r="C28" s="209">
        <v>4843</v>
      </c>
      <c r="D28" s="210"/>
      <c r="E28" s="210">
        <f>C28/2178</f>
        <v>2.224</v>
      </c>
    </row>
    <row r="29" ht="20.1" customHeight="1" spans="1:5">
      <c r="A29" s="208" t="s">
        <v>1418</v>
      </c>
      <c r="B29" s="209"/>
      <c r="C29" s="209"/>
      <c r="D29" s="210"/>
      <c r="E29" s="210"/>
    </row>
    <row r="30" ht="20.1" customHeight="1" spans="1:5">
      <c r="A30" s="208" t="s">
        <v>1395</v>
      </c>
      <c r="B30" s="209"/>
      <c r="C30" s="209"/>
      <c r="D30" s="210"/>
      <c r="E30" s="210"/>
    </row>
    <row r="31" ht="20.1" customHeight="1" spans="1:5">
      <c r="A31" s="208" t="s">
        <v>1396</v>
      </c>
      <c r="B31" s="209"/>
      <c r="C31" s="209">
        <v>6386</v>
      </c>
      <c r="D31" s="210"/>
      <c r="E31" s="210">
        <f>C31/9100</f>
        <v>0.702</v>
      </c>
    </row>
    <row r="32" ht="20.1" customHeight="1" spans="1:5">
      <c r="A32" s="208" t="s">
        <v>66</v>
      </c>
      <c r="B32" s="214"/>
      <c r="C32" s="209"/>
      <c r="D32" s="210"/>
      <c r="E32" s="210"/>
    </row>
    <row r="33" ht="20.1" customHeight="1" spans="1:5">
      <c r="A33" s="212" t="s">
        <v>68</v>
      </c>
      <c r="B33" s="186"/>
      <c r="C33" s="186">
        <f>C27+C26+C6+C25</f>
        <v>84999</v>
      </c>
      <c r="D33" s="92"/>
      <c r="E33" s="92">
        <f>C33/65942</f>
        <v>1.289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94" firstPageNumber="43" fitToHeight="0" orientation="portrait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77"/>
  <sheetViews>
    <sheetView showZeros="0" defaultGridColor="0" colorId="8" topLeftCell="A37" workbookViewId="0">
      <selection activeCell="C61" sqref="B6:C61"/>
    </sheetView>
  </sheetViews>
  <sheetFormatPr defaultColWidth="9" defaultRowHeight="14.25"/>
  <cols>
    <col min="1" max="1" width="55.25" style="173" customWidth="1"/>
    <col min="2" max="2" width="10.625" style="173" customWidth="1"/>
    <col min="3" max="3" width="9.125" style="173" customWidth="1"/>
    <col min="4" max="4" width="9.875" style="173" customWidth="1"/>
    <col min="5" max="5" width="9.125" style="173" customWidth="1"/>
    <col min="6" max="16384" width="9" style="174"/>
  </cols>
  <sheetData>
    <row r="1" spans="1:1">
      <c r="A1" s="175" t="s">
        <v>1419</v>
      </c>
    </row>
    <row r="2" ht="20.25" spans="1:5">
      <c r="A2" s="176" t="s">
        <v>1420</v>
      </c>
      <c r="B2" s="177"/>
      <c r="C2" s="176"/>
      <c r="D2" s="177"/>
      <c r="E2" s="176"/>
    </row>
    <row r="3" spans="1:5">
      <c r="A3" s="178"/>
      <c r="B3" s="179"/>
      <c r="C3" s="179"/>
      <c r="D3" s="179"/>
      <c r="E3" s="180" t="s">
        <v>31</v>
      </c>
    </row>
    <row r="4" ht="45" customHeight="1" spans="1:5">
      <c r="A4" s="131" t="s">
        <v>32</v>
      </c>
      <c r="B4" s="132" t="s">
        <v>33</v>
      </c>
      <c r="C4" s="106" t="s">
        <v>34</v>
      </c>
      <c r="D4" s="106" t="s">
        <v>35</v>
      </c>
      <c r="E4" s="106" t="s">
        <v>36</v>
      </c>
    </row>
    <row r="5" ht="18.95" customHeight="1" spans="1:5">
      <c r="A5" s="87" t="s">
        <v>1399</v>
      </c>
      <c r="B5" s="134"/>
      <c r="C5" s="134"/>
      <c r="D5" s="139"/>
      <c r="E5" s="181"/>
    </row>
    <row r="6" ht="18.95" customHeight="1" spans="1:5">
      <c r="A6" s="87" t="s">
        <v>1400</v>
      </c>
      <c r="B6" s="182">
        <v>1480</v>
      </c>
      <c r="C6" s="182">
        <v>1145</v>
      </c>
      <c r="D6" s="139">
        <v>0.774</v>
      </c>
      <c r="E6" s="183">
        <f>C6/1350</f>
        <v>0.848</v>
      </c>
    </row>
    <row r="7" s="171" customFormat="1" spans="1:5">
      <c r="A7" s="184" t="s">
        <v>1421</v>
      </c>
      <c r="B7" s="182"/>
      <c r="C7" s="185">
        <v>945</v>
      </c>
      <c r="D7" s="139" t="s">
        <v>114</v>
      </c>
      <c r="E7" s="183">
        <v>0.841</v>
      </c>
    </row>
    <row r="8" s="171" customFormat="1" spans="1:5">
      <c r="A8" s="184" t="s">
        <v>1422</v>
      </c>
      <c r="B8" s="182"/>
      <c r="C8" s="185">
        <v>199</v>
      </c>
      <c r="D8" s="139" t="s">
        <v>114</v>
      </c>
      <c r="E8" s="183">
        <v>0.422</v>
      </c>
    </row>
    <row r="9" s="171" customFormat="1" spans="1:5">
      <c r="A9" s="184" t="s">
        <v>1423</v>
      </c>
      <c r="B9" s="182"/>
      <c r="C9" s="185">
        <v>721</v>
      </c>
      <c r="D9" s="139" t="s">
        <v>114</v>
      </c>
      <c r="E9" s="183">
        <v>1.159</v>
      </c>
    </row>
    <row r="10" s="171" customFormat="1" spans="1:5">
      <c r="A10" s="184" t="s">
        <v>1424</v>
      </c>
      <c r="B10" s="182"/>
      <c r="C10" s="185">
        <v>25</v>
      </c>
      <c r="D10" s="139" t="s">
        <v>114</v>
      </c>
      <c r="E10" s="183">
        <v>0.833</v>
      </c>
    </row>
    <row r="11" s="171" customFormat="1" spans="1:5">
      <c r="A11" s="184" t="s">
        <v>1425</v>
      </c>
      <c r="B11" s="182"/>
      <c r="C11" s="185">
        <v>200</v>
      </c>
      <c r="D11" s="139" t="s">
        <v>114</v>
      </c>
      <c r="E11" s="183">
        <v>0.885</v>
      </c>
    </row>
    <row r="12" s="171" customFormat="1" spans="1:5">
      <c r="A12" s="184" t="s">
        <v>1426</v>
      </c>
      <c r="B12" s="182"/>
      <c r="C12" s="185">
        <v>175</v>
      </c>
      <c r="D12" s="139" t="s">
        <v>114</v>
      </c>
      <c r="E12" s="183">
        <v>1.054</v>
      </c>
    </row>
    <row r="13" s="171" customFormat="1" spans="1:5">
      <c r="A13" s="184" t="s">
        <v>1427</v>
      </c>
      <c r="B13" s="182"/>
      <c r="C13" s="185">
        <v>25</v>
      </c>
      <c r="D13" s="139" t="s">
        <v>114</v>
      </c>
      <c r="E13" s="183">
        <v>0.417</v>
      </c>
    </row>
    <row r="14" ht="18.95" customHeight="1" spans="1:5">
      <c r="A14" s="87" t="s">
        <v>1401</v>
      </c>
      <c r="B14" s="182"/>
      <c r="C14" s="182"/>
      <c r="D14" s="139" t="s">
        <v>114</v>
      </c>
      <c r="E14" s="181"/>
    </row>
    <row r="15" ht="18.95" customHeight="1" spans="1:5">
      <c r="A15" s="87" t="s">
        <v>1402</v>
      </c>
      <c r="B15" s="182">
        <v>59932</v>
      </c>
      <c r="C15" s="182">
        <v>45648</v>
      </c>
      <c r="D15" s="139">
        <v>0.762</v>
      </c>
      <c r="E15" s="183">
        <f>C15/41295</f>
        <v>1.105</v>
      </c>
    </row>
    <row r="16" s="171" customFormat="1" spans="1:5">
      <c r="A16" s="184" t="s">
        <v>1428</v>
      </c>
      <c r="B16" s="186"/>
      <c r="C16" s="185">
        <v>43726</v>
      </c>
      <c r="D16" s="139" t="s">
        <v>114</v>
      </c>
      <c r="E16" s="183">
        <v>1.234</v>
      </c>
    </row>
    <row r="17" s="171" customFormat="1" spans="1:5">
      <c r="A17" s="184" t="s">
        <v>1429</v>
      </c>
      <c r="B17" s="186"/>
      <c r="C17" s="185">
        <v>31300</v>
      </c>
      <c r="D17" s="139" t="s">
        <v>114</v>
      </c>
      <c r="E17" s="183">
        <v>2.364</v>
      </c>
    </row>
    <row r="18" s="171" customFormat="1" spans="1:5">
      <c r="A18" s="184" t="s">
        <v>1430</v>
      </c>
      <c r="B18" s="186"/>
      <c r="C18" s="185">
        <v>1498</v>
      </c>
      <c r="D18" s="139" t="s">
        <v>114</v>
      </c>
      <c r="E18" s="183">
        <v>0.576</v>
      </c>
    </row>
    <row r="19" s="171" customFormat="1" spans="1:5">
      <c r="A19" s="184" t="s">
        <v>1431</v>
      </c>
      <c r="B19" s="182"/>
      <c r="C19" s="185">
        <v>6339</v>
      </c>
      <c r="D19" s="139" t="s">
        <v>114</v>
      </c>
      <c r="E19" s="183">
        <v>0.934</v>
      </c>
    </row>
    <row r="20" s="171" customFormat="1" spans="1:5">
      <c r="A20" s="184" t="s">
        <v>1432</v>
      </c>
      <c r="B20" s="182"/>
      <c r="C20" s="185">
        <v>3128</v>
      </c>
      <c r="D20" s="139" t="s">
        <v>114</v>
      </c>
      <c r="E20" s="183">
        <v>0.609</v>
      </c>
    </row>
    <row r="21" s="171" customFormat="1" spans="1:5">
      <c r="A21" s="184" t="s">
        <v>1433</v>
      </c>
      <c r="B21" s="182"/>
      <c r="C21" s="185">
        <v>461</v>
      </c>
      <c r="D21" s="139" t="s">
        <v>114</v>
      </c>
      <c r="E21" s="183">
        <v>1.082</v>
      </c>
    </row>
    <row r="22" spans="1:16384">
      <c r="A22" s="184" t="s">
        <v>1434</v>
      </c>
      <c r="B22" s="182"/>
      <c r="C22" s="185">
        <v>1000</v>
      </c>
      <c r="D22" s="139" t="s">
        <v>114</v>
      </c>
      <c r="E22" s="183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  <c r="HV22" s="171"/>
      <c r="HW22" s="171"/>
      <c r="HX22" s="171"/>
      <c r="HY22" s="171"/>
      <c r="HZ22" s="171"/>
      <c r="IA22" s="171"/>
      <c r="IB22" s="171"/>
      <c r="IC22" s="171"/>
      <c r="ID22" s="171"/>
      <c r="IE22" s="171"/>
      <c r="IF22" s="171"/>
      <c r="IG22" s="171"/>
      <c r="IH22" s="171"/>
      <c r="II22" s="171"/>
      <c r="IJ22" s="171"/>
      <c r="IK22" s="171"/>
      <c r="IL22" s="171"/>
      <c r="IM22" s="171"/>
      <c r="IN22" s="171"/>
      <c r="IO22" s="171"/>
      <c r="IP22" s="171"/>
      <c r="IQ22" s="171"/>
      <c r="IR22" s="171"/>
      <c r="IS22" s="171"/>
      <c r="IT22" s="171"/>
      <c r="IU22" s="171"/>
      <c r="IV22" s="171"/>
      <c r="IW22" s="171"/>
      <c r="IX22" s="171"/>
      <c r="IY22" s="171"/>
      <c r="IZ22" s="171"/>
      <c r="JA22" s="171"/>
      <c r="JB22" s="171"/>
      <c r="JC22" s="171"/>
      <c r="JD22" s="171"/>
      <c r="JE22" s="171"/>
      <c r="JF22" s="171"/>
      <c r="JG22" s="171"/>
      <c r="JH22" s="171"/>
      <c r="JI22" s="171"/>
      <c r="JJ22" s="171"/>
      <c r="JK22" s="171"/>
      <c r="JL22" s="171"/>
      <c r="JM22" s="171"/>
      <c r="JN22" s="171"/>
      <c r="JO22" s="171"/>
      <c r="JP22" s="171"/>
      <c r="JQ22" s="171"/>
      <c r="JR22" s="171"/>
      <c r="JS22" s="171"/>
      <c r="JT22" s="171"/>
      <c r="JU22" s="171"/>
      <c r="JV22" s="171"/>
      <c r="JW22" s="171"/>
      <c r="JX22" s="171"/>
      <c r="JY22" s="171"/>
      <c r="JZ22" s="171"/>
      <c r="KA22" s="171"/>
      <c r="KB22" s="171"/>
      <c r="KC22" s="171"/>
      <c r="KD22" s="171"/>
      <c r="KE22" s="171"/>
      <c r="KF22" s="171"/>
      <c r="KG22" s="171"/>
      <c r="KH22" s="171"/>
      <c r="KI22" s="171"/>
      <c r="KJ22" s="171"/>
      <c r="KK22" s="171"/>
      <c r="KL22" s="171"/>
      <c r="KM22" s="171"/>
      <c r="KN22" s="171"/>
      <c r="KO22" s="171"/>
      <c r="KP22" s="171"/>
      <c r="KQ22" s="171"/>
      <c r="KR22" s="171"/>
      <c r="KS22" s="171"/>
      <c r="KT22" s="171"/>
      <c r="KU22" s="171"/>
      <c r="KV22" s="171"/>
      <c r="KW22" s="171"/>
      <c r="KX22" s="171"/>
      <c r="KY22" s="171"/>
      <c r="KZ22" s="171"/>
      <c r="LA22" s="171"/>
      <c r="LB22" s="171"/>
      <c r="LC22" s="171"/>
      <c r="LD22" s="171"/>
      <c r="LE22" s="171"/>
      <c r="LF22" s="171"/>
      <c r="LG22" s="171"/>
      <c r="LH22" s="171"/>
      <c r="LI22" s="171"/>
      <c r="LJ22" s="171"/>
      <c r="LK22" s="171"/>
      <c r="LL22" s="171"/>
      <c r="LM22" s="171"/>
      <c r="LN22" s="171"/>
      <c r="LO22" s="171"/>
      <c r="LP22" s="171"/>
      <c r="LQ22" s="171"/>
      <c r="LR22" s="171"/>
      <c r="LS22" s="171"/>
      <c r="LT22" s="171"/>
      <c r="LU22" s="171"/>
      <c r="LV22" s="171"/>
      <c r="LW22" s="171"/>
      <c r="LX22" s="171"/>
      <c r="LY22" s="171"/>
      <c r="LZ22" s="171"/>
      <c r="MA22" s="171"/>
      <c r="MB22" s="171"/>
      <c r="MC22" s="171"/>
      <c r="MD22" s="171"/>
      <c r="ME22" s="171"/>
      <c r="MF22" s="171"/>
      <c r="MG22" s="171"/>
      <c r="MH22" s="171"/>
      <c r="MI22" s="171"/>
      <c r="MJ22" s="171"/>
      <c r="MK22" s="171"/>
      <c r="ML22" s="171"/>
      <c r="MM22" s="171"/>
      <c r="MN22" s="171"/>
      <c r="MO22" s="171"/>
      <c r="MP22" s="171"/>
      <c r="MQ22" s="171"/>
      <c r="MR22" s="171"/>
      <c r="MS22" s="171"/>
      <c r="MT22" s="171"/>
      <c r="MU22" s="171"/>
      <c r="MV22" s="171"/>
      <c r="MW22" s="171"/>
      <c r="MX22" s="171"/>
      <c r="MY22" s="171"/>
      <c r="MZ22" s="171"/>
      <c r="NA22" s="171"/>
      <c r="NB22" s="171"/>
      <c r="NC22" s="171"/>
      <c r="ND22" s="171"/>
      <c r="NE22" s="171"/>
      <c r="NF22" s="171"/>
      <c r="NG22" s="171"/>
      <c r="NH22" s="171"/>
      <c r="NI22" s="171"/>
      <c r="NJ22" s="171"/>
      <c r="NK22" s="171"/>
      <c r="NL22" s="171"/>
      <c r="NM22" s="171"/>
      <c r="NN22" s="171"/>
      <c r="NO22" s="171"/>
      <c r="NP22" s="171"/>
      <c r="NQ22" s="171"/>
      <c r="NR22" s="171"/>
      <c r="NS22" s="171"/>
      <c r="NT22" s="171"/>
      <c r="NU22" s="171"/>
      <c r="NV22" s="171"/>
      <c r="NW22" s="171"/>
      <c r="NX22" s="171"/>
      <c r="NY22" s="171"/>
      <c r="NZ22" s="171"/>
      <c r="OA22" s="171"/>
      <c r="OB22" s="171"/>
      <c r="OC22" s="171"/>
      <c r="OD22" s="171"/>
      <c r="OE22" s="171"/>
      <c r="OF22" s="171"/>
      <c r="OG22" s="171"/>
      <c r="OH22" s="171"/>
      <c r="OI22" s="171"/>
      <c r="OJ22" s="171"/>
      <c r="OK22" s="171"/>
      <c r="OL22" s="171"/>
      <c r="OM22" s="171"/>
      <c r="ON22" s="171"/>
      <c r="OO22" s="171"/>
      <c r="OP22" s="171"/>
      <c r="OQ22" s="171"/>
      <c r="OR22" s="171"/>
      <c r="OS22" s="171"/>
      <c r="OT22" s="171"/>
      <c r="OU22" s="171"/>
      <c r="OV22" s="171"/>
      <c r="OW22" s="171"/>
      <c r="OX22" s="171"/>
      <c r="OY22" s="171"/>
      <c r="OZ22" s="171"/>
      <c r="PA22" s="171"/>
      <c r="PB22" s="171"/>
      <c r="PC22" s="171"/>
      <c r="PD22" s="171"/>
      <c r="PE22" s="171"/>
      <c r="PF22" s="171"/>
      <c r="PG22" s="171"/>
      <c r="PH22" s="171"/>
      <c r="PI22" s="171"/>
      <c r="PJ22" s="171"/>
      <c r="PK22" s="171"/>
      <c r="PL22" s="171"/>
      <c r="PM22" s="171"/>
      <c r="PN22" s="171"/>
      <c r="PO22" s="171"/>
      <c r="PP22" s="171"/>
      <c r="PQ22" s="171"/>
      <c r="PR22" s="171"/>
      <c r="PS22" s="171"/>
      <c r="PT22" s="171"/>
      <c r="PU22" s="171"/>
      <c r="PV22" s="171"/>
      <c r="PW22" s="171"/>
      <c r="PX22" s="171"/>
      <c r="PY22" s="171"/>
      <c r="PZ22" s="171"/>
      <c r="QA22" s="171"/>
      <c r="QB22" s="171"/>
      <c r="QC22" s="171"/>
      <c r="QD22" s="171"/>
      <c r="QE22" s="171"/>
      <c r="QF22" s="171"/>
      <c r="QG22" s="171"/>
      <c r="QH22" s="171"/>
      <c r="QI22" s="171"/>
      <c r="QJ22" s="171"/>
      <c r="QK22" s="171"/>
      <c r="QL22" s="171"/>
      <c r="QM22" s="171"/>
      <c r="QN22" s="171"/>
      <c r="QO22" s="171"/>
      <c r="QP22" s="171"/>
      <c r="QQ22" s="171"/>
      <c r="QR22" s="171"/>
      <c r="QS22" s="171"/>
      <c r="QT22" s="171"/>
      <c r="QU22" s="171"/>
      <c r="QV22" s="171"/>
      <c r="QW22" s="171"/>
      <c r="QX22" s="171"/>
      <c r="QY22" s="171"/>
      <c r="QZ22" s="171"/>
      <c r="RA22" s="171"/>
      <c r="RB22" s="171"/>
      <c r="RC22" s="171"/>
      <c r="RD22" s="171"/>
      <c r="RE22" s="171"/>
      <c r="RF22" s="171"/>
      <c r="RG22" s="171"/>
      <c r="RH22" s="171"/>
      <c r="RI22" s="171"/>
      <c r="RJ22" s="171"/>
      <c r="RK22" s="171"/>
      <c r="RL22" s="171"/>
      <c r="RM22" s="171"/>
      <c r="RN22" s="171"/>
      <c r="RO22" s="171"/>
      <c r="RP22" s="171"/>
      <c r="RQ22" s="171"/>
      <c r="RR22" s="171"/>
      <c r="RS22" s="171"/>
      <c r="RT22" s="171"/>
      <c r="RU22" s="171"/>
      <c r="RV22" s="171"/>
      <c r="RW22" s="171"/>
      <c r="RX22" s="171"/>
      <c r="RY22" s="171"/>
      <c r="RZ22" s="171"/>
      <c r="SA22" s="171"/>
      <c r="SB22" s="171"/>
      <c r="SC22" s="171"/>
      <c r="SD22" s="171"/>
      <c r="SE22" s="171"/>
      <c r="SF22" s="171"/>
      <c r="SG22" s="171"/>
      <c r="SH22" s="171"/>
      <c r="SI22" s="171"/>
      <c r="SJ22" s="171"/>
      <c r="SK22" s="171"/>
      <c r="SL22" s="171"/>
      <c r="SM22" s="171"/>
      <c r="SN22" s="171"/>
      <c r="SO22" s="171"/>
      <c r="SP22" s="171"/>
      <c r="SQ22" s="171"/>
      <c r="SR22" s="171"/>
      <c r="SS22" s="171"/>
      <c r="ST22" s="171"/>
      <c r="SU22" s="171"/>
      <c r="SV22" s="171"/>
      <c r="SW22" s="171"/>
      <c r="SX22" s="171"/>
      <c r="SY22" s="171"/>
      <c r="SZ22" s="171"/>
      <c r="TA22" s="171"/>
      <c r="TB22" s="171"/>
      <c r="TC22" s="171"/>
      <c r="TD22" s="171"/>
      <c r="TE22" s="171"/>
      <c r="TF22" s="171"/>
      <c r="TG22" s="171"/>
      <c r="TH22" s="171"/>
      <c r="TI22" s="171"/>
      <c r="TJ22" s="171"/>
      <c r="TK22" s="171"/>
      <c r="TL22" s="171"/>
      <c r="TM22" s="171"/>
      <c r="TN22" s="171"/>
      <c r="TO22" s="171"/>
      <c r="TP22" s="171"/>
      <c r="TQ22" s="171"/>
      <c r="TR22" s="171"/>
      <c r="TS22" s="171"/>
      <c r="TT22" s="171"/>
      <c r="TU22" s="171"/>
      <c r="TV22" s="171"/>
      <c r="TW22" s="171"/>
      <c r="TX22" s="171"/>
      <c r="TY22" s="171"/>
      <c r="TZ22" s="171"/>
      <c r="UA22" s="171"/>
      <c r="UB22" s="171"/>
      <c r="UC22" s="171"/>
      <c r="UD22" s="171"/>
      <c r="UE22" s="171"/>
      <c r="UF22" s="171"/>
      <c r="UG22" s="171"/>
      <c r="UH22" s="171"/>
      <c r="UI22" s="171"/>
      <c r="UJ22" s="171"/>
      <c r="UK22" s="171"/>
      <c r="UL22" s="171"/>
      <c r="UM22" s="171"/>
      <c r="UN22" s="171"/>
      <c r="UO22" s="171"/>
      <c r="UP22" s="171"/>
      <c r="UQ22" s="171"/>
      <c r="UR22" s="171"/>
      <c r="US22" s="171"/>
      <c r="UT22" s="171"/>
      <c r="UU22" s="171"/>
      <c r="UV22" s="171"/>
      <c r="UW22" s="171"/>
      <c r="UX22" s="171"/>
      <c r="UY22" s="171"/>
      <c r="UZ22" s="171"/>
      <c r="VA22" s="171"/>
      <c r="VB22" s="171"/>
      <c r="VC22" s="171"/>
      <c r="VD22" s="171"/>
      <c r="VE22" s="171"/>
      <c r="VF22" s="171"/>
      <c r="VG22" s="171"/>
      <c r="VH22" s="171"/>
      <c r="VI22" s="171"/>
      <c r="VJ22" s="171"/>
      <c r="VK22" s="171"/>
      <c r="VL22" s="171"/>
      <c r="VM22" s="171"/>
      <c r="VN22" s="171"/>
      <c r="VO22" s="171"/>
      <c r="VP22" s="171"/>
      <c r="VQ22" s="171"/>
      <c r="VR22" s="171"/>
      <c r="VS22" s="171"/>
      <c r="VT22" s="171"/>
      <c r="VU22" s="171"/>
      <c r="VV22" s="171"/>
      <c r="VW22" s="171"/>
      <c r="VX22" s="171"/>
      <c r="VY22" s="171"/>
      <c r="VZ22" s="171"/>
      <c r="WA22" s="171"/>
      <c r="WB22" s="171"/>
      <c r="WC22" s="171"/>
      <c r="WD22" s="171"/>
      <c r="WE22" s="171"/>
      <c r="WF22" s="171"/>
      <c r="WG22" s="171"/>
      <c r="WH22" s="171"/>
      <c r="WI22" s="171"/>
      <c r="WJ22" s="171"/>
      <c r="WK22" s="171"/>
      <c r="WL22" s="171"/>
      <c r="WM22" s="171"/>
      <c r="WN22" s="171"/>
      <c r="WO22" s="171"/>
      <c r="WP22" s="171"/>
      <c r="WQ22" s="171"/>
      <c r="WR22" s="171"/>
      <c r="WS22" s="171"/>
      <c r="WT22" s="171"/>
      <c r="WU22" s="171"/>
      <c r="WV22" s="171"/>
      <c r="WW22" s="171"/>
      <c r="WX22" s="171"/>
      <c r="WY22" s="171"/>
      <c r="WZ22" s="171"/>
      <c r="XA22" s="171"/>
      <c r="XB22" s="171"/>
      <c r="XC22" s="171"/>
      <c r="XD22" s="171"/>
      <c r="XE22" s="171"/>
      <c r="XF22" s="171"/>
      <c r="XG22" s="171"/>
      <c r="XH22" s="171"/>
      <c r="XI22" s="171"/>
      <c r="XJ22" s="171"/>
      <c r="XK22" s="171"/>
      <c r="XL22" s="171"/>
      <c r="XM22" s="171"/>
      <c r="XN22" s="171"/>
      <c r="XO22" s="171"/>
      <c r="XP22" s="171"/>
      <c r="XQ22" s="171"/>
      <c r="XR22" s="171"/>
      <c r="XS22" s="171"/>
      <c r="XT22" s="171"/>
      <c r="XU22" s="171"/>
      <c r="XV22" s="171"/>
      <c r="XW22" s="171"/>
      <c r="XX22" s="171"/>
      <c r="XY22" s="171"/>
      <c r="XZ22" s="171"/>
      <c r="YA22" s="171"/>
      <c r="YB22" s="171"/>
      <c r="YC22" s="171"/>
      <c r="YD22" s="171"/>
      <c r="YE22" s="171"/>
      <c r="YF22" s="171"/>
      <c r="YG22" s="171"/>
      <c r="YH22" s="171"/>
      <c r="YI22" s="171"/>
      <c r="YJ22" s="171"/>
      <c r="YK22" s="171"/>
      <c r="YL22" s="171"/>
      <c r="YM22" s="171"/>
      <c r="YN22" s="171"/>
      <c r="YO22" s="171"/>
      <c r="YP22" s="171"/>
      <c r="YQ22" s="171"/>
      <c r="YR22" s="171"/>
      <c r="YS22" s="171"/>
      <c r="YT22" s="171"/>
      <c r="YU22" s="171"/>
      <c r="YV22" s="171"/>
      <c r="YW22" s="171"/>
      <c r="YX22" s="171"/>
      <c r="YY22" s="171"/>
      <c r="YZ22" s="171"/>
      <c r="ZA22" s="171"/>
      <c r="ZB22" s="171"/>
      <c r="ZC22" s="171"/>
      <c r="ZD22" s="171"/>
      <c r="ZE22" s="171"/>
      <c r="ZF22" s="171"/>
      <c r="ZG22" s="171"/>
      <c r="ZH22" s="171"/>
      <c r="ZI22" s="171"/>
      <c r="ZJ22" s="171"/>
      <c r="ZK22" s="171"/>
      <c r="ZL22" s="171"/>
      <c r="ZM22" s="171"/>
      <c r="ZN22" s="171"/>
      <c r="ZO22" s="171"/>
      <c r="ZP22" s="171"/>
      <c r="ZQ22" s="171"/>
      <c r="ZR22" s="171"/>
      <c r="ZS22" s="171"/>
      <c r="ZT22" s="171"/>
      <c r="ZU22" s="171"/>
      <c r="ZV22" s="171"/>
      <c r="ZW22" s="171"/>
      <c r="ZX22" s="171"/>
      <c r="ZY22" s="171"/>
      <c r="ZZ22" s="171"/>
      <c r="AAA22" s="171"/>
      <c r="AAB22" s="171"/>
      <c r="AAC22" s="171"/>
      <c r="AAD22" s="171"/>
      <c r="AAE22" s="171"/>
      <c r="AAF22" s="171"/>
      <c r="AAG22" s="171"/>
      <c r="AAH22" s="171"/>
      <c r="AAI22" s="171"/>
      <c r="AAJ22" s="171"/>
      <c r="AAK22" s="171"/>
      <c r="AAL22" s="171"/>
      <c r="AAM22" s="171"/>
      <c r="AAN22" s="171"/>
      <c r="AAO22" s="171"/>
      <c r="AAP22" s="171"/>
      <c r="AAQ22" s="171"/>
      <c r="AAR22" s="171"/>
      <c r="AAS22" s="171"/>
      <c r="AAT22" s="171"/>
      <c r="AAU22" s="171"/>
      <c r="AAV22" s="171"/>
      <c r="AAW22" s="171"/>
      <c r="AAX22" s="171"/>
      <c r="AAY22" s="171"/>
      <c r="AAZ22" s="171"/>
      <c r="ABA22" s="171"/>
      <c r="ABB22" s="171"/>
      <c r="ABC22" s="171"/>
      <c r="ABD22" s="171"/>
      <c r="ABE22" s="171"/>
      <c r="ABF22" s="171"/>
      <c r="ABG22" s="171"/>
      <c r="ABH22" s="171"/>
      <c r="ABI22" s="171"/>
      <c r="ABJ22" s="171"/>
      <c r="ABK22" s="171"/>
      <c r="ABL22" s="171"/>
      <c r="ABM22" s="171"/>
      <c r="ABN22" s="171"/>
      <c r="ABO22" s="171"/>
      <c r="ABP22" s="171"/>
      <c r="ABQ22" s="171"/>
      <c r="ABR22" s="171"/>
      <c r="ABS22" s="171"/>
      <c r="ABT22" s="171"/>
      <c r="ABU22" s="171"/>
      <c r="ABV22" s="171"/>
      <c r="ABW22" s="171"/>
      <c r="ABX22" s="171"/>
      <c r="ABY22" s="171"/>
      <c r="ABZ22" s="171"/>
      <c r="ACA22" s="171"/>
      <c r="ACB22" s="171"/>
      <c r="ACC22" s="171"/>
      <c r="ACD22" s="171"/>
      <c r="ACE22" s="171"/>
      <c r="ACF22" s="171"/>
      <c r="ACG22" s="171"/>
      <c r="ACH22" s="171"/>
      <c r="ACI22" s="171"/>
      <c r="ACJ22" s="171"/>
      <c r="ACK22" s="171"/>
      <c r="ACL22" s="171"/>
      <c r="ACM22" s="171"/>
      <c r="ACN22" s="171"/>
      <c r="ACO22" s="171"/>
      <c r="ACP22" s="171"/>
      <c r="ACQ22" s="171"/>
      <c r="ACR22" s="171"/>
      <c r="ACS22" s="171"/>
      <c r="ACT22" s="171"/>
      <c r="ACU22" s="171"/>
      <c r="ACV22" s="171"/>
      <c r="ACW22" s="171"/>
      <c r="ACX22" s="171"/>
      <c r="ACY22" s="171"/>
      <c r="ACZ22" s="171"/>
      <c r="ADA22" s="171"/>
      <c r="ADB22" s="171"/>
      <c r="ADC22" s="171"/>
      <c r="ADD22" s="171"/>
      <c r="ADE22" s="171"/>
      <c r="ADF22" s="171"/>
      <c r="ADG22" s="171"/>
      <c r="ADH22" s="171"/>
      <c r="ADI22" s="171"/>
      <c r="ADJ22" s="171"/>
      <c r="ADK22" s="171"/>
      <c r="ADL22" s="171"/>
      <c r="ADM22" s="171"/>
      <c r="ADN22" s="171"/>
      <c r="ADO22" s="171"/>
      <c r="ADP22" s="171"/>
      <c r="ADQ22" s="171"/>
      <c r="ADR22" s="171"/>
      <c r="ADS22" s="171"/>
      <c r="ADT22" s="171"/>
      <c r="ADU22" s="171"/>
      <c r="ADV22" s="171"/>
      <c r="ADW22" s="171"/>
      <c r="ADX22" s="171"/>
      <c r="ADY22" s="171"/>
      <c r="ADZ22" s="171"/>
      <c r="AEA22" s="171"/>
      <c r="AEB22" s="171"/>
      <c r="AEC22" s="171"/>
      <c r="AED22" s="171"/>
      <c r="AEE22" s="171"/>
      <c r="AEF22" s="171"/>
      <c r="AEG22" s="171"/>
      <c r="AEH22" s="171"/>
      <c r="AEI22" s="171"/>
      <c r="AEJ22" s="171"/>
      <c r="AEK22" s="171"/>
      <c r="AEL22" s="171"/>
      <c r="AEM22" s="171"/>
      <c r="AEN22" s="171"/>
      <c r="AEO22" s="171"/>
      <c r="AEP22" s="171"/>
      <c r="AEQ22" s="171"/>
      <c r="AER22" s="171"/>
      <c r="AES22" s="171"/>
      <c r="AET22" s="171"/>
      <c r="AEU22" s="171"/>
      <c r="AEV22" s="171"/>
      <c r="AEW22" s="171"/>
      <c r="AEX22" s="171"/>
      <c r="AEY22" s="171"/>
      <c r="AEZ22" s="171"/>
      <c r="AFA22" s="171"/>
      <c r="AFB22" s="171"/>
      <c r="AFC22" s="171"/>
      <c r="AFD22" s="171"/>
      <c r="AFE22" s="171"/>
      <c r="AFF22" s="171"/>
      <c r="AFG22" s="171"/>
      <c r="AFH22" s="171"/>
      <c r="AFI22" s="171"/>
      <c r="AFJ22" s="171"/>
      <c r="AFK22" s="171"/>
      <c r="AFL22" s="171"/>
      <c r="AFM22" s="171"/>
      <c r="AFN22" s="171"/>
      <c r="AFO22" s="171"/>
      <c r="AFP22" s="171"/>
      <c r="AFQ22" s="171"/>
      <c r="AFR22" s="171"/>
      <c r="AFS22" s="171"/>
      <c r="AFT22" s="171"/>
      <c r="AFU22" s="171"/>
      <c r="AFV22" s="171"/>
      <c r="AFW22" s="171"/>
      <c r="AFX22" s="171"/>
      <c r="AFY22" s="171"/>
      <c r="AFZ22" s="171"/>
      <c r="AGA22" s="171"/>
      <c r="AGB22" s="171"/>
      <c r="AGC22" s="171"/>
      <c r="AGD22" s="171"/>
      <c r="AGE22" s="171"/>
      <c r="AGF22" s="171"/>
      <c r="AGG22" s="171"/>
      <c r="AGH22" s="171"/>
      <c r="AGI22" s="171"/>
      <c r="AGJ22" s="171"/>
      <c r="AGK22" s="171"/>
      <c r="AGL22" s="171"/>
      <c r="AGM22" s="171"/>
      <c r="AGN22" s="171"/>
      <c r="AGO22" s="171"/>
      <c r="AGP22" s="171"/>
      <c r="AGQ22" s="171"/>
      <c r="AGR22" s="171"/>
      <c r="AGS22" s="171"/>
      <c r="AGT22" s="171"/>
      <c r="AGU22" s="171"/>
      <c r="AGV22" s="171"/>
      <c r="AGW22" s="171"/>
      <c r="AGX22" s="171"/>
      <c r="AGY22" s="171"/>
      <c r="AGZ22" s="171"/>
      <c r="AHA22" s="171"/>
      <c r="AHB22" s="171"/>
      <c r="AHC22" s="171"/>
      <c r="AHD22" s="171"/>
      <c r="AHE22" s="171"/>
      <c r="AHF22" s="171"/>
      <c r="AHG22" s="171"/>
      <c r="AHH22" s="171"/>
      <c r="AHI22" s="171"/>
      <c r="AHJ22" s="171"/>
      <c r="AHK22" s="171"/>
      <c r="AHL22" s="171"/>
      <c r="AHM22" s="171"/>
      <c r="AHN22" s="171"/>
      <c r="AHO22" s="171"/>
      <c r="AHP22" s="171"/>
      <c r="AHQ22" s="171"/>
      <c r="AHR22" s="171"/>
      <c r="AHS22" s="171"/>
      <c r="AHT22" s="171"/>
      <c r="AHU22" s="171"/>
      <c r="AHV22" s="171"/>
      <c r="AHW22" s="171"/>
      <c r="AHX22" s="171"/>
      <c r="AHY22" s="171"/>
      <c r="AHZ22" s="171"/>
      <c r="AIA22" s="171"/>
      <c r="AIB22" s="171"/>
      <c r="AIC22" s="171"/>
      <c r="AID22" s="171"/>
      <c r="AIE22" s="171"/>
      <c r="AIF22" s="171"/>
      <c r="AIG22" s="171"/>
      <c r="AIH22" s="171"/>
      <c r="AII22" s="171"/>
      <c r="AIJ22" s="171"/>
      <c r="AIK22" s="171"/>
      <c r="AIL22" s="171"/>
      <c r="AIM22" s="171"/>
      <c r="AIN22" s="171"/>
      <c r="AIO22" s="171"/>
      <c r="AIP22" s="171"/>
      <c r="AIQ22" s="171"/>
      <c r="AIR22" s="171"/>
      <c r="AIS22" s="171"/>
      <c r="AIT22" s="171"/>
      <c r="AIU22" s="171"/>
      <c r="AIV22" s="171"/>
      <c r="AIW22" s="171"/>
      <c r="AIX22" s="171"/>
      <c r="AIY22" s="171"/>
      <c r="AIZ22" s="171"/>
      <c r="AJA22" s="171"/>
      <c r="AJB22" s="171"/>
      <c r="AJC22" s="171"/>
      <c r="AJD22" s="171"/>
      <c r="AJE22" s="171"/>
      <c r="AJF22" s="171"/>
      <c r="AJG22" s="171"/>
      <c r="AJH22" s="171"/>
      <c r="AJI22" s="171"/>
      <c r="AJJ22" s="171"/>
      <c r="AJK22" s="171"/>
      <c r="AJL22" s="171"/>
      <c r="AJM22" s="171"/>
      <c r="AJN22" s="171"/>
      <c r="AJO22" s="171"/>
      <c r="AJP22" s="171"/>
      <c r="AJQ22" s="171"/>
      <c r="AJR22" s="171"/>
      <c r="AJS22" s="171"/>
      <c r="AJT22" s="171"/>
      <c r="AJU22" s="171"/>
      <c r="AJV22" s="171"/>
      <c r="AJW22" s="171"/>
      <c r="AJX22" s="171"/>
      <c r="AJY22" s="171"/>
      <c r="AJZ22" s="171"/>
      <c r="AKA22" s="171"/>
      <c r="AKB22" s="171"/>
      <c r="AKC22" s="171"/>
      <c r="AKD22" s="171"/>
      <c r="AKE22" s="171"/>
      <c r="AKF22" s="171"/>
      <c r="AKG22" s="171"/>
      <c r="AKH22" s="171"/>
      <c r="AKI22" s="171"/>
      <c r="AKJ22" s="171"/>
      <c r="AKK22" s="171"/>
      <c r="AKL22" s="171"/>
      <c r="AKM22" s="171"/>
      <c r="AKN22" s="171"/>
      <c r="AKO22" s="171"/>
      <c r="AKP22" s="171"/>
      <c r="AKQ22" s="171"/>
      <c r="AKR22" s="171"/>
      <c r="AKS22" s="171"/>
      <c r="AKT22" s="171"/>
      <c r="AKU22" s="171"/>
      <c r="AKV22" s="171"/>
      <c r="AKW22" s="171"/>
      <c r="AKX22" s="171"/>
      <c r="AKY22" s="171"/>
      <c r="AKZ22" s="171"/>
      <c r="ALA22" s="171"/>
      <c r="ALB22" s="171"/>
      <c r="ALC22" s="171"/>
      <c r="ALD22" s="171"/>
      <c r="ALE22" s="171"/>
      <c r="ALF22" s="171"/>
      <c r="ALG22" s="171"/>
      <c r="ALH22" s="171"/>
      <c r="ALI22" s="171"/>
      <c r="ALJ22" s="171"/>
      <c r="ALK22" s="171"/>
      <c r="ALL22" s="171"/>
      <c r="ALM22" s="171"/>
      <c r="ALN22" s="171"/>
      <c r="ALO22" s="171"/>
      <c r="ALP22" s="171"/>
      <c r="ALQ22" s="171"/>
      <c r="ALR22" s="171"/>
      <c r="ALS22" s="171"/>
      <c r="ALT22" s="171"/>
      <c r="ALU22" s="171"/>
      <c r="ALV22" s="171"/>
      <c r="ALW22" s="171"/>
      <c r="ALX22" s="171"/>
      <c r="ALY22" s="171"/>
      <c r="ALZ22" s="171"/>
      <c r="AMA22" s="171"/>
      <c r="AMB22" s="171"/>
      <c r="AMC22" s="171"/>
      <c r="AMD22" s="171"/>
      <c r="AME22" s="171"/>
      <c r="AMF22" s="171"/>
      <c r="AMG22" s="171"/>
      <c r="AMH22" s="171"/>
      <c r="AMI22" s="171"/>
      <c r="AMJ22" s="171"/>
      <c r="AMK22" s="171"/>
      <c r="AML22" s="171"/>
      <c r="AMM22" s="171"/>
      <c r="AMN22" s="171"/>
      <c r="AMO22" s="171"/>
      <c r="AMP22" s="171"/>
      <c r="AMQ22" s="171"/>
      <c r="AMR22" s="171"/>
      <c r="AMS22" s="171"/>
      <c r="AMT22" s="171"/>
      <c r="AMU22" s="171"/>
      <c r="AMV22" s="171"/>
      <c r="AMW22" s="171"/>
      <c r="AMX22" s="171"/>
      <c r="AMY22" s="171"/>
      <c r="AMZ22" s="171"/>
      <c r="ANA22" s="171"/>
      <c r="ANB22" s="171"/>
      <c r="ANC22" s="171"/>
      <c r="AND22" s="171"/>
      <c r="ANE22" s="171"/>
      <c r="ANF22" s="171"/>
      <c r="ANG22" s="171"/>
      <c r="ANH22" s="171"/>
      <c r="ANI22" s="171"/>
      <c r="ANJ22" s="171"/>
      <c r="ANK22" s="171"/>
      <c r="ANL22" s="171"/>
      <c r="ANM22" s="171"/>
      <c r="ANN22" s="171"/>
      <c r="ANO22" s="171"/>
      <c r="ANP22" s="171"/>
      <c r="ANQ22" s="171"/>
      <c r="ANR22" s="171"/>
      <c r="ANS22" s="171"/>
      <c r="ANT22" s="171"/>
      <c r="ANU22" s="171"/>
      <c r="ANV22" s="171"/>
      <c r="ANW22" s="171"/>
      <c r="ANX22" s="171"/>
      <c r="ANY22" s="171"/>
      <c r="ANZ22" s="171"/>
      <c r="AOA22" s="171"/>
      <c r="AOB22" s="171"/>
      <c r="AOC22" s="171"/>
      <c r="AOD22" s="171"/>
      <c r="AOE22" s="171"/>
      <c r="AOF22" s="171"/>
      <c r="AOG22" s="171"/>
      <c r="AOH22" s="171"/>
      <c r="AOI22" s="171"/>
      <c r="AOJ22" s="171"/>
      <c r="AOK22" s="171"/>
      <c r="AOL22" s="171"/>
      <c r="AOM22" s="171"/>
      <c r="AON22" s="171"/>
      <c r="AOO22" s="171"/>
      <c r="AOP22" s="171"/>
      <c r="AOQ22" s="171"/>
      <c r="AOR22" s="171"/>
      <c r="AOS22" s="171"/>
      <c r="AOT22" s="171"/>
      <c r="AOU22" s="171"/>
      <c r="AOV22" s="171"/>
      <c r="AOW22" s="171"/>
      <c r="AOX22" s="171"/>
      <c r="AOY22" s="171"/>
      <c r="AOZ22" s="171"/>
      <c r="APA22" s="171"/>
      <c r="APB22" s="171"/>
      <c r="APC22" s="171"/>
      <c r="APD22" s="171"/>
      <c r="APE22" s="171"/>
      <c r="APF22" s="171"/>
      <c r="APG22" s="171"/>
      <c r="APH22" s="171"/>
      <c r="API22" s="171"/>
      <c r="APJ22" s="171"/>
      <c r="APK22" s="171"/>
      <c r="APL22" s="171"/>
      <c r="APM22" s="171"/>
      <c r="APN22" s="171"/>
      <c r="APO22" s="171"/>
      <c r="APP22" s="171"/>
      <c r="APQ22" s="171"/>
      <c r="APR22" s="171"/>
      <c r="APS22" s="171"/>
      <c r="APT22" s="171"/>
      <c r="APU22" s="171"/>
      <c r="APV22" s="171"/>
      <c r="APW22" s="171"/>
      <c r="APX22" s="171"/>
      <c r="APY22" s="171"/>
      <c r="APZ22" s="171"/>
      <c r="AQA22" s="171"/>
      <c r="AQB22" s="171"/>
      <c r="AQC22" s="171"/>
      <c r="AQD22" s="171"/>
      <c r="AQE22" s="171"/>
      <c r="AQF22" s="171"/>
      <c r="AQG22" s="171"/>
      <c r="AQH22" s="171"/>
      <c r="AQI22" s="171"/>
      <c r="AQJ22" s="171"/>
      <c r="AQK22" s="171"/>
      <c r="AQL22" s="171"/>
      <c r="AQM22" s="171"/>
      <c r="AQN22" s="171"/>
      <c r="AQO22" s="171"/>
      <c r="AQP22" s="171"/>
      <c r="AQQ22" s="171"/>
      <c r="AQR22" s="171"/>
      <c r="AQS22" s="171"/>
      <c r="AQT22" s="171"/>
      <c r="AQU22" s="171"/>
      <c r="AQV22" s="171"/>
      <c r="AQW22" s="171"/>
      <c r="AQX22" s="171"/>
      <c r="AQY22" s="171"/>
      <c r="AQZ22" s="171"/>
      <c r="ARA22" s="171"/>
      <c r="ARB22" s="171"/>
      <c r="ARC22" s="171"/>
      <c r="ARD22" s="171"/>
      <c r="ARE22" s="171"/>
      <c r="ARF22" s="171"/>
      <c r="ARG22" s="171"/>
      <c r="ARH22" s="171"/>
      <c r="ARI22" s="171"/>
      <c r="ARJ22" s="171"/>
      <c r="ARK22" s="171"/>
      <c r="ARL22" s="171"/>
      <c r="ARM22" s="171"/>
      <c r="ARN22" s="171"/>
      <c r="ARO22" s="171"/>
      <c r="ARP22" s="171"/>
      <c r="ARQ22" s="171"/>
      <c r="ARR22" s="171"/>
      <c r="ARS22" s="171"/>
      <c r="ART22" s="171"/>
      <c r="ARU22" s="171"/>
      <c r="ARV22" s="171"/>
      <c r="ARW22" s="171"/>
      <c r="ARX22" s="171"/>
      <c r="ARY22" s="171"/>
      <c r="ARZ22" s="171"/>
      <c r="ASA22" s="171"/>
      <c r="ASB22" s="171"/>
      <c r="ASC22" s="171"/>
      <c r="ASD22" s="171"/>
      <c r="ASE22" s="171"/>
      <c r="ASF22" s="171"/>
      <c r="ASG22" s="171"/>
      <c r="ASH22" s="171"/>
      <c r="ASI22" s="171"/>
      <c r="ASJ22" s="171"/>
      <c r="ASK22" s="171"/>
      <c r="ASL22" s="171"/>
      <c r="ASM22" s="171"/>
      <c r="ASN22" s="171"/>
      <c r="ASO22" s="171"/>
      <c r="ASP22" s="171"/>
      <c r="ASQ22" s="171"/>
      <c r="ASR22" s="171"/>
      <c r="ASS22" s="171"/>
      <c r="AST22" s="171"/>
      <c r="ASU22" s="171"/>
      <c r="ASV22" s="171"/>
      <c r="ASW22" s="171"/>
      <c r="ASX22" s="171"/>
      <c r="ASY22" s="171"/>
      <c r="ASZ22" s="171"/>
      <c r="ATA22" s="171"/>
      <c r="ATB22" s="171"/>
      <c r="ATC22" s="171"/>
      <c r="ATD22" s="171"/>
      <c r="ATE22" s="171"/>
      <c r="ATF22" s="171"/>
      <c r="ATG22" s="171"/>
      <c r="ATH22" s="171"/>
      <c r="ATI22" s="171"/>
      <c r="ATJ22" s="171"/>
      <c r="ATK22" s="171"/>
      <c r="ATL22" s="171"/>
      <c r="ATM22" s="171"/>
      <c r="ATN22" s="171"/>
      <c r="ATO22" s="171"/>
      <c r="ATP22" s="171"/>
      <c r="ATQ22" s="171"/>
      <c r="ATR22" s="171"/>
      <c r="ATS22" s="171"/>
      <c r="ATT22" s="171"/>
      <c r="ATU22" s="171"/>
      <c r="ATV22" s="171"/>
      <c r="ATW22" s="171"/>
      <c r="ATX22" s="171"/>
      <c r="ATY22" s="171"/>
      <c r="ATZ22" s="171"/>
      <c r="AUA22" s="171"/>
      <c r="AUB22" s="171"/>
      <c r="AUC22" s="171"/>
      <c r="AUD22" s="171"/>
      <c r="AUE22" s="171"/>
      <c r="AUF22" s="171"/>
      <c r="AUG22" s="171"/>
      <c r="AUH22" s="171"/>
      <c r="AUI22" s="171"/>
      <c r="AUJ22" s="171"/>
      <c r="AUK22" s="171"/>
      <c r="AUL22" s="171"/>
      <c r="AUM22" s="171"/>
      <c r="AUN22" s="171"/>
      <c r="AUO22" s="171"/>
      <c r="AUP22" s="171"/>
      <c r="AUQ22" s="171"/>
      <c r="AUR22" s="171"/>
      <c r="AUS22" s="171"/>
      <c r="AUT22" s="171"/>
      <c r="AUU22" s="171"/>
      <c r="AUV22" s="171"/>
      <c r="AUW22" s="171"/>
      <c r="AUX22" s="171"/>
      <c r="AUY22" s="171"/>
      <c r="AUZ22" s="171"/>
      <c r="AVA22" s="171"/>
      <c r="AVB22" s="171"/>
      <c r="AVC22" s="171"/>
      <c r="AVD22" s="171"/>
      <c r="AVE22" s="171"/>
      <c r="AVF22" s="171"/>
      <c r="AVG22" s="171"/>
      <c r="AVH22" s="171"/>
      <c r="AVI22" s="171"/>
      <c r="AVJ22" s="171"/>
      <c r="AVK22" s="171"/>
      <c r="AVL22" s="171"/>
      <c r="AVM22" s="171"/>
      <c r="AVN22" s="171"/>
      <c r="AVO22" s="171"/>
      <c r="AVP22" s="171"/>
      <c r="AVQ22" s="171"/>
      <c r="AVR22" s="171"/>
      <c r="AVS22" s="171"/>
      <c r="AVT22" s="171"/>
      <c r="AVU22" s="171"/>
      <c r="AVV22" s="171"/>
      <c r="AVW22" s="171"/>
      <c r="AVX22" s="171"/>
      <c r="AVY22" s="171"/>
      <c r="AVZ22" s="171"/>
      <c r="AWA22" s="171"/>
      <c r="AWB22" s="171"/>
      <c r="AWC22" s="171"/>
      <c r="AWD22" s="171"/>
      <c r="AWE22" s="171"/>
      <c r="AWF22" s="171"/>
      <c r="AWG22" s="171"/>
      <c r="AWH22" s="171"/>
      <c r="AWI22" s="171"/>
      <c r="AWJ22" s="171"/>
      <c r="AWK22" s="171"/>
      <c r="AWL22" s="171"/>
      <c r="AWM22" s="171"/>
      <c r="AWN22" s="171"/>
      <c r="AWO22" s="171"/>
      <c r="AWP22" s="171"/>
      <c r="AWQ22" s="171"/>
      <c r="AWR22" s="171"/>
      <c r="AWS22" s="171"/>
      <c r="AWT22" s="171"/>
      <c r="AWU22" s="171"/>
      <c r="AWV22" s="171"/>
      <c r="AWW22" s="171"/>
      <c r="AWX22" s="171"/>
      <c r="AWY22" s="171"/>
      <c r="AWZ22" s="171"/>
      <c r="AXA22" s="171"/>
      <c r="AXB22" s="171"/>
      <c r="AXC22" s="171"/>
      <c r="AXD22" s="171"/>
      <c r="AXE22" s="171"/>
      <c r="AXF22" s="171"/>
      <c r="AXG22" s="171"/>
      <c r="AXH22" s="171"/>
      <c r="AXI22" s="171"/>
      <c r="AXJ22" s="171"/>
      <c r="AXK22" s="171"/>
      <c r="AXL22" s="171"/>
      <c r="AXM22" s="171"/>
      <c r="AXN22" s="171"/>
      <c r="AXO22" s="171"/>
      <c r="AXP22" s="171"/>
      <c r="AXQ22" s="171"/>
      <c r="AXR22" s="171"/>
      <c r="AXS22" s="171"/>
      <c r="AXT22" s="171"/>
      <c r="AXU22" s="171"/>
      <c r="AXV22" s="171"/>
      <c r="AXW22" s="171"/>
      <c r="AXX22" s="171"/>
      <c r="AXY22" s="171"/>
      <c r="AXZ22" s="171"/>
      <c r="AYA22" s="171"/>
      <c r="AYB22" s="171"/>
      <c r="AYC22" s="171"/>
      <c r="AYD22" s="171"/>
      <c r="AYE22" s="171"/>
      <c r="AYF22" s="171"/>
      <c r="AYG22" s="171"/>
      <c r="AYH22" s="171"/>
      <c r="AYI22" s="171"/>
      <c r="AYJ22" s="171"/>
      <c r="AYK22" s="171"/>
      <c r="AYL22" s="171"/>
      <c r="AYM22" s="171"/>
      <c r="AYN22" s="171"/>
      <c r="AYO22" s="171"/>
      <c r="AYP22" s="171"/>
      <c r="AYQ22" s="171"/>
      <c r="AYR22" s="171"/>
      <c r="AYS22" s="171"/>
      <c r="AYT22" s="171"/>
      <c r="AYU22" s="171"/>
      <c r="AYV22" s="171"/>
      <c r="AYW22" s="171"/>
      <c r="AYX22" s="171"/>
      <c r="AYY22" s="171"/>
      <c r="AYZ22" s="171"/>
      <c r="AZA22" s="171"/>
      <c r="AZB22" s="171"/>
      <c r="AZC22" s="171"/>
      <c r="AZD22" s="171"/>
      <c r="AZE22" s="171"/>
      <c r="AZF22" s="171"/>
      <c r="AZG22" s="171"/>
      <c r="AZH22" s="171"/>
      <c r="AZI22" s="171"/>
      <c r="AZJ22" s="171"/>
      <c r="AZK22" s="171"/>
      <c r="AZL22" s="171"/>
      <c r="AZM22" s="171"/>
      <c r="AZN22" s="171"/>
      <c r="AZO22" s="171"/>
      <c r="AZP22" s="171"/>
      <c r="AZQ22" s="171"/>
      <c r="AZR22" s="171"/>
      <c r="AZS22" s="171"/>
      <c r="AZT22" s="171"/>
      <c r="AZU22" s="171"/>
      <c r="AZV22" s="171"/>
      <c r="AZW22" s="171"/>
      <c r="AZX22" s="171"/>
      <c r="AZY22" s="171"/>
      <c r="AZZ22" s="171"/>
      <c r="BAA22" s="171"/>
      <c r="BAB22" s="171"/>
      <c r="BAC22" s="171"/>
      <c r="BAD22" s="171"/>
      <c r="BAE22" s="171"/>
      <c r="BAF22" s="171"/>
      <c r="BAG22" s="171"/>
      <c r="BAH22" s="171"/>
      <c r="BAI22" s="171"/>
      <c r="BAJ22" s="171"/>
      <c r="BAK22" s="171"/>
      <c r="BAL22" s="171"/>
      <c r="BAM22" s="171"/>
      <c r="BAN22" s="171"/>
      <c r="BAO22" s="171"/>
      <c r="BAP22" s="171"/>
      <c r="BAQ22" s="171"/>
      <c r="BAR22" s="171"/>
      <c r="BAS22" s="171"/>
      <c r="BAT22" s="171"/>
      <c r="BAU22" s="171"/>
      <c r="BAV22" s="171"/>
      <c r="BAW22" s="171"/>
      <c r="BAX22" s="171"/>
      <c r="BAY22" s="171"/>
      <c r="BAZ22" s="171"/>
      <c r="BBA22" s="171"/>
      <c r="BBB22" s="171"/>
      <c r="BBC22" s="171"/>
      <c r="BBD22" s="171"/>
      <c r="BBE22" s="171"/>
      <c r="BBF22" s="171"/>
      <c r="BBG22" s="171"/>
      <c r="BBH22" s="171"/>
      <c r="BBI22" s="171"/>
      <c r="BBJ22" s="171"/>
      <c r="BBK22" s="171"/>
      <c r="BBL22" s="171"/>
      <c r="BBM22" s="171"/>
      <c r="BBN22" s="171"/>
      <c r="BBO22" s="171"/>
      <c r="BBP22" s="171"/>
      <c r="BBQ22" s="171"/>
      <c r="BBR22" s="171"/>
      <c r="BBS22" s="171"/>
      <c r="BBT22" s="171"/>
      <c r="BBU22" s="171"/>
      <c r="BBV22" s="171"/>
      <c r="BBW22" s="171"/>
      <c r="BBX22" s="171"/>
      <c r="BBY22" s="171"/>
      <c r="BBZ22" s="171"/>
      <c r="BCA22" s="171"/>
      <c r="BCB22" s="171"/>
      <c r="BCC22" s="171"/>
      <c r="BCD22" s="171"/>
      <c r="BCE22" s="171"/>
      <c r="BCF22" s="171"/>
      <c r="BCG22" s="171"/>
      <c r="BCH22" s="171"/>
      <c r="BCI22" s="171"/>
      <c r="BCJ22" s="171"/>
      <c r="BCK22" s="171"/>
      <c r="BCL22" s="171"/>
      <c r="BCM22" s="171"/>
      <c r="BCN22" s="171"/>
      <c r="BCO22" s="171"/>
      <c r="BCP22" s="171"/>
      <c r="BCQ22" s="171"/>
      <c r="BCR22" s="171"/>
      <c r="BCS22" s="171"/>
      <c r="BCT22" s="171"/>
      <c r="BCU22" s="171"/>
      <c r="BCV22" s="171"/>
      <c r="BCW22" s="171"/>
      <c r="BCX22" s="171"/>
      <c r="BCY22" s="171"/>
      <c r="BCZ22" s="171"/>
      <c r="BDA22" s="171"/>
      <c r="BDB22" s="171"/>
      <c r="BDC22" s="171"/>
      <c r="BDD22" s="171"/>
      <c r="BDE22" s="171"/>
      <c r="BDF22" s="171"/>
      <c r="BDG22" s="171"/>
      <c r="BDH22" s="171"/>
      <c r="BDI22" s="171"/>
      <c r="BDJ22" s="171"/>
      <c r="BDK22" s="171"/>
      <c r="BDL22" s="171"/>
      <c r="BDM22" s="171"/>
      <c r="BDN22" s="171"/>
      <c r="BDO22" s="171"/>
      <c r="BDP22" s="171"/>
      <c r="BDQ22" s="171"/>
      <c r="BDR22" s="171"/>
      <c r="BDS22" s="171"/>
      <c r="BDT22" s="171"/>
      <c r="BDU22" s="171"/>
      <c r="BDV22" s="171"/>
      <c r="BDW22" s="171"/>
      <c r="BDX22" s="171"/>
      <c r="BDY22" s="171"/>
      <c r="BDZ22" s="171"/>
      <c r="BEA22" s="171"/>
      <c r="BEB22" s="171"/>
      <c r="BEC22" s="171"/>
      <c r="BED22" s="171"/>
      <c r="BEE22" s="171"/>
      <c r="BEF22" s="171"/>
      <c r="BEG22" s="171"/>
      <c r="BEH22" s="171"/>
      <c r="BEI22" s="171"/>
      <c r="BEJ22" s="171"/>
      <c r="BEK22" s="171"/>
      <c r="BEL22" s="171"/>
      <c r="BEM22" s="171"/>
      <c r="BEN22" s="171"/>
      <c r="BEO22" s="171"/>
      <c r="BEP22" s="171"/>
      <c r="BEQ22" s="171"/>
      <c r="BER22" s="171"/>
      <c r="BES22" s="171"/>
      <c r="BET22" s="171"/>
      <c r="BEU22" s="171"/>
      <c r="BEV22" s="171"/>
      <c r="BEW22" s="171"/>
      <c r="BEX22" s="171"/>
      <c r="BEY22" s="171"/>
      <c r="BEZ22" s="171"/>
      <c r="BFA22" s="171"/>
      <c r="BFB22" s="171"/>
      <c r="BFC22" s="171"/>
      <c r="BFD22" s="171"/>
      <c r="BFE22" s="171"/>
      <c r="BFF22" s="171"/>
      <c r="BFG22" s="171"/>
      <c r="BFH22" s="171"/>
      <c r="BFI22" s="171"/>
      <c r="BFJ22" s="171"/>
      <c r="BFK22" s="171"/>
      <c r="BFL22" s="171"/>
      <c r="BFM22" s="171"/>
      <c r="BFN22" s="171"/>
      <c r="BFO22" s="171"/>
      <c r="BFP22" s="171"/>
      <c r="BFQ22" s="171"/>
      <c r="BFR22" s="171"/>
      <c r="BFS22" s="171"/>
      <c r="BFT22" s="171"/>
      <c r="BFU22" s="171"/>
      <c r="BFV22" s="171"/>
      <c r="BFW22" s="171"/>
      <c r="BFX22" s="171"/>
      <c r="BFY22" s="171"/>
      <c r="BFZ22" s="171"/>
      <c r="BGA22" s="171"/>
      <c r="BGB22" s="171"/>
      <c r="BGC22" s="171"/>
      <c r="BGD22" s="171"/>
      <c r="BGE22" s="171"/>
      <c r="BGF22" s="171"/>
      <c r="BGG22" s="171"/>
      <c r="BGH22" s="171"/>
      <c r="BGI22" s="171"/>
      <c r="BGJ22" s="171"/>
      <c r="BGK22" s="171"/>
      <c r="BGL22" s="171"/>
      <c r="BGM22" s="171"/>
      <c r="BGN22" s="171"/>
      <c r="BGO22" s="171"/>
      <c r="BGP22" s="171"/>
      <c r="BGQ22" s="171"/>
      <c r="BGR22" s="171"/>
      <c r="BGS22" s="171"/>
      <c r="BGT22" s="171"/>
      <c r="BGU22" s="171"/>
      <c r="BGV22" s="171"/>
      <c r="BGW22" s="171"/>
      <c r="BGX22" s="171"/>
      <c r="BGY22" s="171"/>
      <c r="BGZ22" s="171"/>
      <c r="BHA22" s="171"/>
      <c r="BHB22" s="171"/>
      <c r="BHC22" s="171"/>
      <c r="BHD22" s="171"/>
      <c r="BHE22" s="171"/>
      <c r="BHF22" s="171"/>
      <c r="BHG22" s="171"/>
      <c r="BHH22" s="171"/>
      <c r="BHI22" s="171"/>
      <c r="BHJ22" s="171"/>
      <c r="BHK22" s="171"/>
      <c r="BHL22" s="171"/>
      <c r="BHM22" s="171"/>
      <c r="BHN22" s="171"/>
      <c r="BHO22" s="171"/>
      <c r="BHP22" s="171"/>
      <c r="BHQ22" s="171"/>
      <c r="BHR22" s="171"/>
      <c r="BHS22" s="171"/>
      <c r="BHT22" s="171"/>
      <c r="BHU22" s="171"/>
      <c r="BHV22" s="171"/>
      <c r="BHW22" s="171"/>
      <c r="BHX22" s="171"/>
      <c r="BHY22" s="171"/>
      <c r="BHZ22" s="171"/>
      <c r="BIA22" s="171"/>
      <c r="BIB22" s="171"/>
      <c r="BIC22" s="171"/>
      <c r="BID22" s="171"/>
      <c r="BIE22" s="171"/>
      <c r="BIF22" s="171"/>
      <c r="BIG22" s="171"/>
      <c r="BIH22" s="171"/>
      <c r="BII22" s="171"/>
      <c r="BIJ22" s="171"/>
      <c r="BIK22" s="171"/>
      <c r="BIL22" s="171"/>
      <c r="BIM22" s="171"/>
      <c r="BIN22" s="171"/>
      <c r="BIO22" s="171"/>
      <c r="BIP22" s="171"/>
      <c r="BIQ22" s="171"/>
      <c r="BIR22" s="171"/>
      <c r="BIS22" s="171"/>
      <c r="BIT22" s="171"/>
      <c r="BIU22" s="171"/>
      <c r="BIV22" s="171"/>
      <c r="BIW22" s="171"/>
      <c r="BIX22" s="171"/>
      <c r="BIY22" s="171"/>
      <c r="BIZ22" s="171"/>
      <c r="BJA22" s="171"/>
      <c r="BJB22" s="171"/>
      <c r="BJC22" s="171"/>
      <c r="BJD22" s="171"/>
      <c r="BJE22" s="171"/>
      <c r="BJF22" s="171"/>
      <c r="BJG22" s="171"/>
      <c r="BJH22" s="171"/>
      <c r="BJI22" s="171"/>
      <c r="BJJ22" s="171"/>
      <c r="BJK22" s="171"/>
      <c r="BJL22" s="171"/>
      <c r="BJM22" s="171"/>
      <c r="BJN22" s="171"/>
      <c r="BJO22" s="171"/>
      <c r="BJP22" s="171"/>
      <c r="BJQ22" s="171"/>
      <c r="BJR22" s="171"/>
      <c r="BJS22" s="171"/>
      <c r="BJT22" s="171"/>
      <c r="BJU22" s="171"/>
      <c r="BJV22" s="171"/>
      <c r="BJW22" s="171"/>
      <c r="BJX22" s="171"/>
      <c r="BJY22" s="171"/>
      <c r="BJZ22" s="171"/>
      <c r="BKA22" s="171"/>
      <c r="BKB22" s="171"/>
      <c r="BKC22" s="171"/>
      <c r="BKD22" s="171"/>
      <c r="BKE22" s="171"/>
      <c r="BKF22" s="171"/>
      <c r="BKG22" s="171"/>
      <c r="BKH22" s="171"/>
      <c r="BKI22" s="171"/>
      <c r="BKJ22" s="171"/>
      <c r="BKK22" s="171"/>
      <c r="BKL22" s="171"/>
      <c r="BKM22" s="171"/>
      <c r="BKN22" s="171"/>
      <c r="BKO22" s="171"/>
      <c r="BKP22" s="171"/>
      <c r="BKQ22" s="171"/>
      <c r="BKR22" s="171"/>
      <c r="BKS22" s="171"/>
      <c r="BKT22" s="171"/>
      <c r="BKU22" s="171"/>
      <c r="BKV22" s="171"/>
      <c r="BKW22" s="171"/>
      <c r="BKX22" s="171"/>
      <c r="BKY22" s="171"/>
      <c r="BKZ22" s="171"/>
      <c r="BLA22" s="171"/>
      <c r="BLB22" s="171"/>
      <c r="BLC22" s="171"/>
      <c r="BLD22" s="171"/>
      <c r="BLE22" s="171"/>
      <c r="BLF22" s="171"/>
      <c r="BLG22" s="171"/>
      <c r="BLH22" s="171"/>
      <c r="BLI22" s="171"/>
      <c r="BLJ22" s="171"/>
      <c r="BLK22" s="171"/>
      <c r="BLL22" s="171"/>
      <c r="BLM22" s="171"/>
      <c r="BLN22" s="171"/>
      <c r="BLO22" s="171"/>
      <c r="BLP22" s="171"/>
      <c r="BLQ22" s="171"/>
      <c r="BLR22" s="171"/>
      <c r="BLS22" s="171"/>
      <c r="BLT22" s="171"/>
      <c r="BLU22" s="171"/>
      <c r="BLV22" s="171"/>
      <c r="BLW22" s="171"/>
      <c r="BLX22" s="171"/>
      <c r="BLY22" s="171"/>
      <c r="BLZ22" s="171"/>
      <c r="BMA22" s="171"/>
      <c r="BMB22" s="171"/>
      <c r="BMC22" s="171"/>
      <c r="BMD22" s="171"/>
      <c r="BME22" s="171"/>
      <c r="BMF22" s="171"/>
      <c r="BMG22" s="171"/>
      <c r="BMH22" s="171"/>
      <c r="BMI22" s="171"/>
      <c r="BMJ22" s="171"/>
      <c r="BMK22" s="171"/>
      <c r="BML22" s="171"/>
      <c r="BMM22" s="171"/>
      <c r="BMN22" s="171"/>
      <c r="BMO22" s="171"/>
      <c r="BMP22" s="171"/>
      <c r="BMQ22" s="171"/>
      <c r="BMR22" s="171"/>
      <c r="BMS22" s="171"/>
      <c r="BMT22" s="171"/>
      <c r="BMU22" s="171"/>
      <c r="BMV22" s="171"/>
      <c r="BMW22" s="171"/>
      <c r="BMX22" s="171"/>
      <c r="BMY22" s="171"/>
      <c r="BMZ22" s="171"/>
      <c r="BNA22" s="171"/>
      <c r="BNB22" s="171"/>
      <c r="BNC22" s="171"/>
      <c r="BND22" s="171"/>
      <c r="BNE22" s="171"/>
      <c r="BNF22" s="171"/>
      <c r="BNG22" s="171"/>
      <c r="BNH22" s="171"/>
      <c r="BNI22" s="171"/>
      <c r="BNJ22" s="171"/>
      <c r="BNK22" s="171"/>
      <c r="BNL22" s="171"/>
      <c r="BNM22" s="171"/>
      <c r="BNN22" s="171"/>
      <c r="BNO22" s="171"/>
      <c r="BNP22" s="171"/>
      <c r="BNQ22" s="171"/>
      <c r="BNR22" s="171"/>
      <c r="BNS22" s="171"/>
      <c r="BNT22" s="171"/>
      <c r="BNU22" s="171"/>
      <c r="BNV22" s="171"/>
      <c r="BNW22" s="171"/>
      <c r="BNX22" s="171"/>
      <c r="BNY22" s="171"/>
      <c r="BNZ22" s="171"/>
      <c r="BOA22" s="171"/>
      <c r="BOB22" s="171"/>
      <c r="BOC22" s="171"/>
      <c r="BOD22" s="171"/>
      <c r="BOE22" s="171"/>
      <c r="BOF22" s="171"/>
      <c r="BOG22" s="171"/>
      <c r="BOH22" s="171"/>
      <c r="BOI22" s="171"/>
      <c r="BOJ22" s="171"/>
      <c r="BOK22" s="171"/>
      <c r="BOL22" s="171"/>
      <c r="BOM22" s="171"/>
      <c r="BON22" s="171"/>
      <c r="BOO22" s="171"/>
      <c r="BOP22" s="171"/>
      <c r="BOQ22" s="171"/>
      <c r="BOR22" s="171"/>
      <c r="BOS22" s="171"/>
      <c r="BOT22" s="171"/>
      <c r="BOU22" s="171"/>
      <c r="BOV22" s="171"/>
      <c r="BOW22" s="171"/>
      <c r="BOX22" s="171"/>
      <c r="BOY22" s="171"/>
      <c r="BOZ22" s="171"/>
      <c r="BPA22" s="171"/>
      <c r="BPB22" s="171"/>
      <c r="BPC22" s="171"/>
      <c r="BPD22" s="171"/>
      <c r="BPE22" s="171"/>
      <c r="BPF22" s="171"/>
      <c r="BPG22" s="171"/>
      <c r="BPH22" s="171"/>
      <c r="BPI22" s="171"/>
      <c r="BPJ22" s="171"/>
      <c r="BPK22" s="171"/>
      <c r="BPL22" s="171"/>
      <c r="BPM22" s="171"/>
      <c r="BPN22" s="171"/>
      <c r="BPO22" s="171"/>
      <c r="BPP22" s="171"/>
      <c r="BPQ22" s="171"/>
      <c r="BPR22" s="171"/>
      <c r="BPS22" s="171"/>
      <c r="BPT22" s="171"/>
      <c r="BPU22" s="171"/>
      <c r="BPV22" s="171"/>
      <c r="BPW22" s="171"/>
      <c r="BPX22" s="171"/>
      <c r="BPY22" s="171"/>
      <c r="BPZ22" s="171"/>
      <c r="BQA22" s="171"/>
      <c r="BQB22" s="171"/>
      <c r="BQC22" s="171"/>
      <c r="BQD22" s="171"/>
      <c r="BQE22" s="171"/>
      <c r="BQF22" s="171"/>
      <c r="BQG22" s="171"/>
      <c r="BQH22" s="171"/>
      <c r="BQI22" s="171"/>
      <c r="BQJ22" s="171"/>
      <c r="BQK22" s="171"/>
      <c r="BQL22" s="171"/>
      <c r="BQM22" s="171"/>
      <c r="BQN22" s="171"/>
      <c r="BQO22" s="171"/>
      <c r="BQP22" s="171"/>
      <c r="BQQ22" s="171"/>
      <c r="BQR22" s="171"/>
      <c r="BQS22" s="171"/>
      <c r="BQT22" s="171"/>
      <c r="BQU22" s="171"/>
      <c r="BQV22" s="171"/>
      <c r="BQW22" s="171"/>
      <c r="BQX22" s="171"/>
      <c r="BQY22" s="171"/>
      <c r="BQZ22" s="171"/>
      <c r="BRA22" s="171"/>
      <c r="BRB22" s="171"/>
      <c r="BRC22" s="171"/>
      <c r="BRD22" s="171"/>
      <c r="BRE22" s="171"/>
      <c r="BRF22" s="171"/>
      <c r="BRG22" s="171"/>
      <c r="BRH22" s="171"/>
      <c r="BRI22" s="171"/>
      <c r="BRJ22" s="171"/>
      <c r="BRK22" s="171"/>
      <c r="BRL22" s="171"/>
      <c r="BRM22" s="171"/>
      <c r="BRN22" s="171"/>
      <c r="BRO22" s="171"/>
      <c r="BRP22" s="171"/>
      <c r="BRQ22" s="171"/>
      <c r="BRR22" s="171"/>
      <c r="BRS22" s="171"/>
      <c r="BRT22" s="171"/>
      <c r="BRU22" s="171"/>
      <c r="BRV22" s="171"/>
      <c r="BRW22" s="171"/>
      <c r="BRX22" s="171"/>
      <c r="BRY22" s="171"/>
      <c r="BRZ22" s="171"/>
      <c r="BSA22" s="171"/>
      <c r="BSB22" s="171"/>
      <c r="BSC22" s="171"/>
      <c r="BSD22" s="171"/>
      <c r="BSE22" s="171"/>
      <c r="BSF22" s="171"/>
      <c r="BSG22" s="171"/>
      <c r="BSH22" s="171"/>
      <c r="BSI22" s="171"/>
      <c r="BSJ22" s="171"/>
      <c r="BSK22" s="171"/>
      <c r="BSL22" s="171"/>
      <c r="BSM22" s="171"/>
      <c r="BSN22" s="171"/>
      <c r="BSO22" s="171"/>
      <c r="BSP22" s="171"/>
      <c r="BSQ22" s="171"/>
      <c r="BSR22" s="171"/>
      <c r="BSS22" s="171"/>
      <c r="BST22" s="171"/>
      <c r="BSU22" s="171"/>
      <c r="BSV22" s="171"/>
      <c r="BSW22" s="171"/>
      <c r="BSX22" s="171"/>
      <c r="BSY22" s="171"/>
      <c r="BSZ22" s="171"/>
      <c r="BTA22" s="171"/>
      <c r="BTB22" s="171"/>
      <c r="BTC22" s="171"/>
      <c r="BTD22" s="171"/>
      <c r="BTE22" s="171"/>
      <c r="BTF22" s="171"/>
      <c r="BTG22" s="171"/>
      <c r="BTH22" s="171"/>
      <c r="BTI22" s="171"/>
      <c r="BTJ22" s="171"/>
      <c r="BTK22" s="171"/>
      <c r="BTL22" s="171"/>
      <c r="BTM22" s="171"/>
      <c r="BTN22" s="171"/>
      <c r="BTO22" s="171"/>
      <c r="BTP22" s="171"/>
      <c r="BTQ22" s="171"/>
      <c r="BTR22" s="171"/>
      <c r="BTS22" s="171"/>
      <c r="BTT22" s="171"/>
      <c r="BTU22" s="171"/>
      <c r="BTV22" s="171"/>
      <c r="BTW22" s="171"/>
      <c r="BTX22" s="171"/>
      <c r="BTY22" s="171"/>
      <c r="BTZ22" s="171"/>
      <c r="BUA22" s="171"/>
      <c r="BUB22" s="171"/>
      <c r="BUC22" s="171"/>
      <c r="BUD22" s="171"/>
      <c r="BUE22" s="171"/>
      <c r="BUF22" s="171"/>
      <c r="BUG22" s="171"/>
      <c r="BUH22" s="171"/>
      <c r="BUI22" s="171"/>
      <c r="BUJ22" s="171"/>
      <c r="BUK22" s="171"/>
      <c r="BUL22" s="171"/>
      <c r="BUM22" s="171"/>
      <c r="BUN22" s="171"/>
      <c r="BUO22" s="171"/>
      <c r="BUP22" s="171"/>
      <c r="BUQ22" s="171"/>
      <c r="BUR22" s="171"/>
      <c r="BUS22" s="171"/>
      <c r="BUT22" s="171"/>
      <c r="BUU22" s="171"/>
      <c r="BUV22" s="171"/>
      <c r="BUW22" s="171"/>
      <c r="BUX22" s="171"/>
      <c r="BUY22" s="171"/>
      <c r="BUZ22" s="171"/>
      <c r="BVA22" s="171"/>
      <c r="BVB22" s="171"/>
      <c r="BVC22" s="171"/>
      <c r="BVD22" s="171"/>
      <c r="BVE22" s="171"/>
      <c r="BVF22" s="171"/>
      <c r="BVG22" s="171"/>
      <c r="BVH22" s="171"/>
      <c r="BVI22" s="171"/>
      <c r="BVJ22" s="171"/>
      <c r="BVK22" s="171"/>
      <c r="BVL22" s="171"/>
      <c r="BVM22" s="171"/>
      <c r="BVN22" s="171"/>
      <c r="BVO22" s="171"/>
      <c r="BVP22" s="171"/>
      <c r="BVQ22" s="171"/>
      <c r="BVR22" s="171"/>
      <c r="BVS22" s="171"/>
      <c r="BVT22" s="171"/>
      <c r="BVU22" s="171"/>
      <c r="BVV22" s="171"/>
      <c r="BVW22" s="171"/>
      <c r="BVX22" s="171"/>
      <c r="BVY22" s="171"/>
      <c r="BVZ22" s="171"/>
      <c r="BWA22" s="171"/>
      <c r="BWB22" s="171"/>
      <c r="BWC22" s="171"/>
      <c r="BWD22" s="171"/>
      <c r="BWE22" s="171"/>
      <c r="BWF22" s="171"/>
      <c r="BWG22" s="171"/>
      <c r="BWH22" s="171"/>
      <c r="BWI22" s="171"/>
      <c r="BWJ22" s="171"/>
      <c r="BWK22" s="171"/>
      <c r="BWL22" s="171"/>
      <c r="BWM22" s="171"/>
      <c r="BWN22" s="171"/>
      <c r="BWO22" s="171"/>
      <c r="BWP22" s="171"/>
      <c r="BWQ22" s="171"/>
      <c r="BWR22" s="171"/>
      <c r="BWS22" s="171"/>
      <c r="BWT22" s="171"/>
      <c r="BWU22" s="171"/>
      <c r="BWV22" s="171"/>
      <c r="BWW22" s="171"/>
      <c r="BWX22" s="171"/>
      <c r="BWY22" s="171"/>
      <c r="BWZ22" s="171"/>
      <c r="BXA22" s="171"/>
      <c r="BXB22" s="171"/>
      <c r="BXC22" s="171"/>
      <c r="BXD22" s="171"/>
      <c r="BXE22" s="171"/>
      <c r="BXF22" s="171"/>
      <c r="BXG22" s="171"/>
      <c r="BXH22" s="171"/>
      <c r="BXI22" s="171"/>
      <c r="BXJ22" s="171"/>
      <c r="BXK22" s="171"/>
      <c r="BXL22" s="171"/>
      <c r="BXM22" s="171"/>
      <c r="BXN22" s="171"/>
      <c r="BXO22" s="171"/>
      <c r="BXP22" s="171"/>
      <c r="BXQ22" s="171"/>
      <c r="BXR22" s="171"/>
      <c r="BXS22" s="171"/>
      <c r="BXT22" s="171"/>
      <c r="BXU22" s="171"/>
      <c r="BXV22" s="171"/>
      <c r="BXW22" s="171"/>
      <c r="BXX22" s="171"/>
      <c r="BXY22" s="171"/>
      <c r="BXZ22" s="171"/>
      <c r="BYA22" s="171"/>
      <c r="BYB22" s="171"/>
      <c r="BYC22" s="171"/>
      <c r="BYD22" s="171"/>
      <c r="BYE22" s="171"/>
      <c r="BYF22" s="171"/>
      <c r="BYG22" s="171"/>
      <c r="BYH22" s="171"/>
      <c r="BYI22" s="171"/>
      <c r="BYJ22" s="171"/>
      <c r="BYK22" s="171"/>
      <c r="BYL22" s="171"/>
      <c r="BYM22" s="171"/>
      <c r="BYN22" s="171"/>
      <c r="BYO22" s="171"/>
      <c r="BYP22" s="171"/>
      <c r="BYQ22" s="171"/>
      <c r="BYR22" s="171"/>
      <c r="BYS22" s="171"/>
      <c r="BYT22" s="171"/>
      <c r="BYU22" s="171"/>
      <c r="BYV22" s="171"/>
      <c r="BYW22" s="171"/>
      <c r="BYX22" s="171"/>
      <c r="BYY22" s="171"/>
      <c r="BYZ22" s="171"/>
      <c r="BZA22" s="171"/>
      <c r="BZB22" s="171"/>
      <c r="BZC22" s="171"/>
      <c r="BZD22" s="171"/>
      <c r="BZE22" s="171"/>
      <c r="BZF22" s="171"/>
      <c r="BZG22" s="171"/>
      <c r="BZH22" s="171"/>
      <c r="BZI22" s="171"/>
      <c r="BZJ22" s="171"/>
      <c r="BZK22" s="171"/>
      <c r="BZL22" s="171"/>
      <c r="BZM22" s="171"/>
      <c r="BZN22" s="171"/>
      <c r="BZO22" s="171"/>
      <c r="BZP22" s="171"/>
      <c r="BZQ22" s="171"/>
      <c r="BZR22" s="171"/>
      <c r="BZS22" s="171"/>
      <c r="BZT22" s="171"/>
      <c r="BZU22" s="171"/>
      <c r="BZV22" s="171"/>
      <c r="BZW22" s="171"/>
      <c r="BZX22" s="171"/>
      <c r="BZY22" s="171"/>
      <c r="BZZ22" s="171"/>
      <c r="CAA22" s="171"/>
      <c r="CAB22" s="171"/>
      <c r="CAC22" s="171"/>
      <c r="CAD22" s="171"/>
      <c r="CAE22" s="171"/>
      <c r="CAF22" s="171"/>
      <c r="CAG22" s="171"/>
      <c r="CAH22" s="171"/>
      <c r="CAI22" s="171"/>
      <c r="CAJ22" s="171"/>
      <c r="CAK22" s="171"/>
      <c r="CAL22" s="171"/>
      <c r="CAM22" s="171"/>
      <c r="CAN22" s="171"/>
      <c r="CAO22" s="171"/>
      <c r="CAP22" s="171"/>
      <c r="CAQ22" s="171"/>
      <c r="CAR22" s="171"/>
      <c r="CAS22" s="171"/>
      <c r="CAT22" s="171"/>
      <c r="CAU22" s="171"/>
      <c r="CAV22" s="171"/>
      <c r="CAW22" s="171"/>
      <c r="CAX22" s="171"/>
      <c r="CAY22" s="171"/>
      <c r="CAZ22" s="171"/>
      <c r="CBA22" s="171"/>
      <c r="CBB22" s="171"/>
      <c r="CBC22" s="171"/>
      <c r="CBD22" s="171"/>
      <c r="CBE22" s="171"/>
      <c r="CBF22" s="171"/>
      <c r="CBG22" s="171"/>
      <c r="CBH22" s="171"/>
      <c r="CBI22" s="171"/>
      <c r="CBJ22" s="171"/>
      <c r="CBK22" s="171"/>
      <c r="CBL22" s="171"/>
      <c r="CBM22" s="171"/>
      <c r="CBN22" s="171"/>
      <c r="CBO22" s="171"/>
      <c r="CBP22" s="171"/>
      <c r="CBQ22" s="171"/>
      <c r="CBR22" s="171"/>
      <c r="CBS22" s="171"/>
      <c r="CBT22" s="171"/>
      <c r="CBU22" s="171"/>
      <c r="CBV22" s="171"/>
      <c r="CBW22" s="171"/>
      <c r="CBX22" s="171"/>
      <c r="CBY22" s="171"/>
      <c r="CBZ22" s="171"/>
      <c r="CCA22" s="171"/>
      <c r="CCB22" s="171"/>
      <c r="CCC22" s="171"/>
      <c r="CCD22" s="171"/>
      <c r="CCE22" s="171"/>
      <c r="CCF22" s="171"/>
      <c r="CCG22" s="171"/>
      <c r="CCH22" s="171"/>
      <c r="CCI22" s="171"/>
      <c r="CCJ22" s="171"/>
      <c r="CCK22" s="171"/>
      <c r="CCL22" s="171"/>
      <c r="CCM22" s="171"/>
      <c r="CCN22" s="171"/>
      <c r="CCO22" s="171"/>
      <c r="CCP22" s="171"/>
      <c r="CCQ22" s="171"/>
      <c r="CCR22" s="171"/>
      <c r="CCS22" s="171"/>
      <c r="CCT22" s="171"/>
      <c r="CCU22" s="171"/>
      <c r="CCV22" s="171"/>
      <c r="CCW22" s="171"/>
      <c r="CCX22" s="171"/>
      <c r="CCY22" s="171"/>
      <c r="CCZ22" s="171"/>
      <c r="CDA22" s="171"/>
      <c r="CDB22" s="171"/>
      <c r="CDC22" s="171"/>
      <c r="CDD22" s="171"/>
      <c r="CDE22" s="171"/>
      <c r="CDF22" s="171"/>
      <c r="CDG22" s="171"/>
      <c r="CDH22" s="171"/>
      <c r="CDI22" s="171"/>
      <c r="CDJ22" s="171"/>
      <c r="CDK22" s="171"/>
      <c r="CDL22" s="171"/>
      <c r="CDM22" s="171"/>
      <c r="CDN22" s="171"/>
      <c r="CDO22" s="171"/>
      <c r="CDP22" s="171"/>
      <c r="CDQ22" s="171"/>
      <c r="CDR22" s="171"/>
      <c r="CDS22" s="171"/>
      <c r="CDT22" s="171"/>
      <c r="CDU22" s="171"/>
      <c r="CDV22" s="171"/>
      <c r="CDW22" s="171"/>
      <c r="CDX22" s="171"/>
      <c r="CDY22" s="171"/>
      <c r="CDZ22" s="171"/>
      <c r="CEA22" s="171"/>
      <c r="CEB22" s="171"/>
      <c r="CEC22" s="171"/>
      <c r="CED22" s="171"/>
      <c r="CEE22" s="171"/>
      <c r="CEF22" s="171"/>
      <c r="CEG22" s="171"/>
      <c r="CEH22" s="171"/>
      <c r="CEI22" s="171"/>
      <c r="CEJ22" s="171"/>
      <c r="CEK22" s="171"/>
      <c r="CEL22" s="171"/>
      <c r="CEM22" s="171"/>
      <c r="CEN22" s="171"/>
      <c r="CEO22" s="171"/>
      <c r="CEP22" s="171"/>
      <c r="CEQ22" s="171"/>
      <c r="CER22" s="171"/>
      <c r="CES22" s="171"/>
      <c r="CET22" s="171"/>
      <c r="CEU22" s="171"/>
      <c r="CEV22" s="171"/>
      <c r="CEW22" s="171"/>
      <c r="CEX22" s="171"/>
      <c r="CEY22" s="171"/>
      <c r="CEZ22" s="171"/>
      <c r="CFA22" s="171"/>
      <c r="CFB22" s="171"/>
      <c r="CFC22" s="171"/>
      <c r="CFD22" s="171"/>
      <c r="CFE22" s="171"/>
      <c r="CFF22" s="171"/>
      <c r="CFG22" s="171"/>
      <c r="CFH22" s="171"/>
      <c r="CFI22" s="171"/>
      <c r="CFJ22" s="171"/>
      <c r="CFK22" s="171"/>
      <c r="CFL22" s="171"/>
      <c r="CFM22" s="171"/>
      <c r="CFN22" s="171"/>
      <c r="CFO22" s="171"/>
      <c r="CFP22" s="171"/>
      <c r="CFQ22" s="171"/>
      <c r="CFR22" s="171"/>
      <c r="CFS22" s="171"/>
      <c r="CFT22" s="171"/>
      <c r="CFU22" s="171"/>
      <c r="CFV22" s="171"/>
      <c r="CFW22" s="171"/>
      <c r="CFX22" s="171"/>
      <c r="CFY22" s="171"/>
      <c r="CFZ22" s="171"/>
      <c r="CGA22" s="171"/>
      <c r="CGB22" s="171"/>
      <c r="CGC22" s="171"/>
      <c r="CGD22" s="171"/>
      <c r="CGE22" s="171"/>
      <c r="CGF22" s="171"/>
      <c r="CGG22" s="171"/>
      <c r="CGH22" s="171"/>
      <c r="CGI22" s="171"/>
      <c r="CGJ22" s="171"/>
      <c r="CGK22" s="171"/>
      <c r="CGL22" s="171"/>
      <c r="CGM22" s="171"/>
      <c r="CGN22" s="171"/>
      <c r="CGO22" s="171"/>
      <c r="CGP22" s="171"/>
      <c r="CGQ22" s="171"/>
      <c r="CGR22" s="171"/>
      <c r="CGS22" s="171"/>
      <c r="CGT22" s="171"/>
      <c r="CGU22" s="171"/>
      <c r="CGV22" s="171"/>
      <c r="CGW22" s="171"/>
      <c r="CGX22" s="171"/>
      <c r="CGY22" s="171"/>
      <c r="CGZ22" s="171"/>
      <c r="CHA22" s="171"/>
      <c r="CHB22" s="171"/>
      <c r="CHC22" s="171"/>
      <c r="CHD22" s="171"/>
      <c r="CHE22" s="171"/>
      <c r="CHF22" s="171"/>
      <c r="CHG22" s="171"/>
      <c r="CHH22" s="171"/>
      <c r="CHI22" s="171"/>
      <c r="CHJ22" s="171"/>
      <c r="CHK22" s="171"/>
      <c r="CHL22" s="171"/>
      <c r="CHM22" s="171"/>
      <c r="CHN22" s="171"/>
      <c r="CHO22" s="171"/>
      <c r="CHP22" s="171"/>
      <c r="CHQ22" s="171"/>
      <c r="CHR22" s="171"/>
      <c r="CHS22" s="171"/>
      <c r="CHT22" s="171"/>
      <c r="CHU22" s="171"/>
      <c r="CHV22" s="171"/>
      <c r="CHW22" s="171"/>
      <c r="CHX22" s="171"/>
      <c r="CHY22" s="171"/>
      <c r="CHZ22" s="171"/>
      <c r="CIA22" s="171"/>
      <c r="CIB22" s="171"/>
      <c r="CIC22" s="171"/>
      <c r="CID22" s="171"/>
      <c r="CIE22" s="171"/>
      <c r="CIF22" s="171"/>
      <c r="CIG22" s="171"/>
      <c r="CIH22" s="171"/>
      <c r="CII22" s="171"/>
      <c r="CIJ22" s="171"/>
      <c r="CIK22" s="171"/>
      <c r="CIL22" s="171"/>
      <c r="CIM22" s="171"/>
      <c r="CIN22" s="171"/>
      <c r="CIO22" s="171"/>
      <c r="CIP22" s="171"/>
      <c r="CIQ22" s="171"/>
      <c r="CIR22" s="171"/>
      <c r="CIS22" s="171"/>
      <c r="CIT22" s="171"/>
      <c r="CIU22" s="171"/>
      <c r="CIV22" s="171"/>
      <c r="CIW22" s="171"/>
      <c r="CIX22" s="171"/>
      <c r="CIY22" s="171"/>
      <c r="CIZ22" s="171"/>
      <c r="CJA22" s="171"/>
      <c r="CJB22" s="171"/>
      <c r="CJC22" s="171"/>
      <c r="CJD22" s="171"/>
      <c r="CJE22" s="171"/>
      <c r="CJF22" s="171"/>
      <c r="CJG22" s="171"/>
      <c r="CJH22" s="171"/>
      <c r="CJI22" s="171"/>
      <c r="CJJ22" s="171"/>
      <c r="CJK22" s="171"/>
      <c r="CJL22" s="171"/>
      <c r="CJM22" s="171"/>
      <c r="CJN22" s="171"/>
      <c r="CJO22" s="171"/>
      <c r="CJP22" s="171"/>
      <c r="CJQ22" s="171"/>
      <c r="CJR22" s="171"/>
      <c r="CJS22" s="171"/>
      <c r="CJT22" s="171"/>
      <c r="CJU22" s="171"/>
      <c r="CJV22" s="171"/>
      <c r="CJW22" s="171"/>
      <c r="CJX22" s="171"/>
      <c r="CJY22" s="171"/>
      <c r="CJZ22" s="171"/>
      <c r="CKA22" s="171"/>
      <c r="CKB22" s="171"/>
      <c r="CKC22" s="171"/>
      <c r="CKD22" s="171"/>
      <c r="CKE22" s="171"/>
      <c r="CKF22" s="171"/>
      <c r="CKG22" s="171"/>
      <c r="CKH22" s="171"/>
      <c r="CKI22" s="171"/>
      <c r="CKJ22" s="171"/>
      <c r="CKK22" s="171"/>
      <c r="CKL22" s="171"/>
      <c r="CKM22" s="171"/>
      <c r="CKN22" s="171"/>
      <c r="CKO22" s="171"/>
      <c r="CKP22" s="171"/>
      <c r="CKQ22" s="171"/>
      <c r="CKR22" s="171"/>
      <c r="CKS22" s="171"/>
      <c r="CKT22" s="171"/>
      <c r="CKU22" s="171"/>
      <c r="CKV22" s="171"/>
      <c r="CKW22" s="171"/>
      <c r="CKX22" s="171"/>
      <c r="CKY22" s="171"/>
      <c r="CKZ22" s="171"/>
      <c r="CLA22" s="171"/>
      <c r="CLB22" s="171"/>
      <c r="CLC22" s="171"/>
      <c r="CLD22" s="171"/>
      <c r="CLE22" s="171"/>
      <c r="CLF22" s="171"/>
      <c r="CLG22" s="171"/>
      <c r="CLH22" s="171"/>
      <c r="CLI22" s="171"/>
      <c r="CLJ22" s="171"/>
      <c r="CLK22" s="171"/>
      <c r="CLL22" s="171"/>
      <c r="CLM22" s="171"/>
      <c r="CLN22" s="171"/>
      <c r="CLO22" s="171"/>
      <c r="CLP22" s="171"/>
      <c r="CLQ22" s="171"/>
      <c r="CLR22" s="171"/>
      <c r="CLS22" s="171"/>
      <c r="CLT22" s="171"/>
      <c r="CLU22" s="171"/>
      <c r="CLV22" s="171"/>
      <c r="CLW22" s="171"/>
      <c r="CLX22" s="171"/>
      <c r="CLY22" s="171"/>
      <c r="CLZ22" s="171"/>
      <c r="CMA22" s="171"/>
      <c r="CMB22" s="171"/>
      <c r="CMC22" s="171"/>
      <c r="CMD22" s="171"/>
      <c r="CME22" s="171"/>
      <c r="CMF22" s="171"/>
      <c r="CMG22" s="171"/>
      <c r="CMH22" s="171"/>
      <c r="CMI22" s="171"/>
      <c r="CMJ22" s="171"/>
      <c r="CMK22" s="171"/>
      <c r="CML22" s="171"/>
      <c r="CMM22" s="171"/>
      <c r="CMN22" s="171"/>
      <c r="CMO22" s="171"/>
      <c r="CMP22" s="171"/>
      <c r="CMQ22" s="171"/>
      <c r="CMR22" s="171"/>
      <c r="CMS22" s="171"/>
      <c r="CMT22" s="171"/>
      <c r="CMU22" s="171"/>
      <c r="CMV22" s="171"/>
      <c r="CMW22" s="171"/>
      <c r="CMX22" s="171"/>
      <c r="CMY22" s="171"/>
      <c r="CMZ22" s="171"/>
      <c r="CNA22" s="171"/>
      <c r="CNB22" s="171"/>
      <c r="CNC22" s="171"/>
      <c r="CND22" s="171"/>
      <c r="CNE22" s="171"/>
      <c r="CNF22" s="171"/>
      <c r="CNG22" s="171"/>
      <c r="CNH22" s="171"/>
      <c r="CNI22" s="171"/>
      <c r="CNJ22" s="171"/>
      <c r="CNK22" s="171"/>
      <c r="CNL22" s="171"/>
      <c r="CNM22" s="171"/>
      <c r="CNN22" s="171"/>
      <c r="CNO22" s="171"/>
      <c r="CNP22" s="171"/>
      <c r="CNQ22" s="171"/>
      <c r="CNR22" s="171"/>
      <c r="CNS22" s="171"/>
      <c r="CNT22" s="171"/>
      <c r="CNU22" s="171"/>
      <c r="CNV22" s="171"/>
      <c r="CNW22" s="171"/>
      <c r="CNX22" s="171"/>
      <c r="CNY22" s="171"/>
      <c r="CNZ22" s="171"/>
      <c r="COA22" s="171"/>
      <c r="COB22" s="171"/>
      <c r="COC22" s="171"/>
      <c r="COD22" s="171"/>
      <c r="COE22" s="171"/>
      <c r="COF22" s="171"/>
      <c r="COG22" s="171"/>
      <c r="COH22" s="171"/>
      <c r="COI22" s="171"/>
      <c r="COJ22" s="171"/>
      <c r="COK22" s="171"/>
      <c r="COL22" s="171"/>
      <c r="COM22" s="171"/>
      <c r="CON22" s="171"/>
      <c r="COO22" s="171"/>
      <c r="COP22" s="171"/>
      <c r="COQ22" s="171"/>
      <c r="COR22" s="171"/>
      <c r="COS22" s="171"/>
      <c r="COT22" s="171"/>
      <c r="COU22" s="171"/>
      <c r="COV22" s="171"/>
      <c r="COW22" s="171"/>
      <c r="COX22" s="171"/>
      <c r="COY22" s="171"/>
      <c r="COZ22" s="171"/>
      <c r="CPA22" s="171"/>
      <c r="CPB22" s="171"/>
      <c r="CPC22" s="171"/>
      <c r="CPD22" s="171"/>
      <c r="CPE22" s="171"/>
      <c r="CPF22" s="171"/>
      <c r="CPG22" s="171"/>
      <c r="CPH22" s="171"/>
      <c r="CPI22" s="171"/>
      <c r="CPJ22" s="171"/>
      <c r="CPK22" s="171"/>
      <c r="CPL22" s="171"/>
      <c r="CPM22" s="171"/>
      <c r="CPN22" s="171"/>
      <c r="CPO22" s="171"/>
      <c r="CPP22" s="171"/>
      <c r="CPQ22" s="171"/>
      <c r="CPR22" s="171"/>
      <c r="CPS22" s="171"/>
      <c r="CPT22" s="171"/>
      <c r="CPU22" s="171"/>
      <c r="CPV22" s="171"/>
      <c r="CPW22" s="171"/>
      <c r="CPX22" s="171"/>
      <c r="CPY22" s="171"/>
      <c r="CPZ22" s="171"/>
      <c r="CQA22" s="171"/>
      <c r="CQB22" s="171"/>
      <c r="CQC22" s="171"/>
      <c r="CQD22" s="171"/>
      <c r="CQE22" s="171"/>
      <c r="CQF22" s="171"/>
      <c r="CQG22" s="171"/>
      <c r="CQH22" s="171"/>
      <c r="CQI22" s="171"/>
      <c r="CQJ22" s="171"/>
      <c r="CQK22" s="171"/>
      <c r="CQL22" s="171"/>
      <c r="CQM22" s="171"/>
      <c r="CQN22" s="171"/>
      <c r="CQO22" s="171"/>
      <c r="CQP22" s="171"/>
      <c r="CQQ22" s="171"/>
      <c r="CQR22" s="171"/>
      <c r="CQS22" s="171"/>
      <c r="CQT22" s="171"/>
      <c r="CQU22" s="171"/>
      <c r="CQV22" s="171"/>
      <c r="CQW22" s="171"/>
      <c r="CQX22" s="171"/>
      <c r="CQY22" s="171"/>
      <c r="CQZ22" s="171"/>
      <c r="CRA22" s="171"/>
      <c r="CRB22" s="171"/>
      <c r="CRC22" s="171"/>
      <c r="CRD22" s="171"/>
      <c r="CRE22" s="171"/>
      <c r="CRF22" s="171"/>
      <c r="CRG22" s="171"/>
      <c r="CRH22" s="171"/>
      <c r="CRI22" s="171"/>
      <c r="CRJ22" s="171"/>
      <c r="CRK22" s="171"/>
      <c r="CRL22" s="171"/>
      <c r="CRM22" s="171"/>
      <c r="CRN22" s="171"/>
      <c r="CRO22" s="171"/>
      <c r="CRP22" s="171"/>
      <c r="CRQ22" s="171"/>
      <c r="CRR22" s="171"/>
      <c r="CRS22" s="171"/>
      <c r="CRT22" s="171"/>
      <c r="CRU22" s="171"/>
      <c r="CRV22" s="171"/>
      <c r="CRW22" s="171"/>
      <c r="CRX22" s="171"/>
      <c r="CRY22" s="171"/>
      <c r="CRZ22" s="171"/>
      <c r="CSA22" s="171"/>
      <c r="CSB22" s="171"/>
      <c r="CSC22" s="171"/>
      <c r="CSD22" s="171"/>
      <c r="CSE22" s="171"/>
      <c r="CSF22" s="171"/>
      <c r="CSG22" s="171"/>
      <c r="CSH22" s="171"/>
      <c r="CSI22" s="171"/>
      <c r="CSJ22" s="171"/>
      <c r="CSK22" s="171"/>
      <c r="CSL22" s="171"/>
      <c r="CSM22" s="171"/>
      <c r="CSN22" s="171"/>
      <c r="CSO22" s="171"/>
      <c r="CSP22" s="171"/>
      <c r="CSQ22" s="171"/>
      <c r="CSR22" s="171"/>
      <c r="CSS22" s="171"/>
      <c r="CST22" s="171"/>
      <c r="CSU22" s="171"/>
      <c r="CSV22" s="171"/>
      <c r="CSW22" s="171"/>
      <c r="CSX22" s="171"/>
      <c r="CSY22" s="171"/>
      <c r="CSZ22" s="171"/>
      <c r="CTA22" s="171"/>
      <c r="CTB22" s="171"/>
      <c r="CTC22" s="171"/>
      <c r="CTD22" s="171"/>
      <c r="CTE22" s="171"/>
      <c r="CTF22" s="171"/>
      <c r="CTG22" s="171"/>
      <c r="CTH22" s="171"/>
      <c r="CTI22" s="171"/>
      <c r="CTJ22" s="171"/>
      <c r="CTK22" s="171"/>
      <c r="CTL22" s="171"/>
      <c r="CTM22" s="171"/>
      <c r="CTN22" s="171"/>
      <c r="CTO22" s="171"/>
      <c r="CTP22" s="171"/>
      <c r="CTQ22" s="171"/>
      <c r="CTR22" s="171"/>
      <c r="CTS22" s="171"/>
      <c r="CTT22" s="171"/>
      <c r="CTU22" s="171"/>
      <c r="CTV22" s="171"/>
      <c r="CTW22" s="171"/>
      <c r="CTX22" s="171"/>
      <c r="CTY22" s="171"/>
      <c r="CTZ22" s="171"/>
      <c r="CUA22" s="171"/>
      <c r="CUB22" s="171"/>
      <c r="CUC22" s="171"/>
      <c r="CUD22" s="171"/>
      <c r="CUE22" s="171"/>
      <c r="CUF22" s="171"/>
      <c r="CUG22" s="171"/>
      <c r="CUH22" s="171"/>
      <c r="CUI22" s="171"/>
      <c r="CUJ22" s="171"/>
      <c r="CUK22" s="171"/>
      <c r="CUL22" s="171"/>
      <c r="CUM22" s="171"/>
      <c r="CUN22" s="171"/>
      <c r="CUO22" s="171"/>
      <c r="CUP22" s="171"/>
      <c r="CUQ22" s="171"/>
      <c r="CUR22" s="171"/>
      <c r="CUS22" s="171"/>
      <c r="CUT22" s="171"/>
      <c r="CUU22" s="171"/>
      <c r="CUV22" s="171"/>
      <c r="CUW22" s="171"/>
      <c r="CUX22" s="171"/>
      <c r="CUY22" s="171"/>
      <c r="CUZ22" s="171"/>
      <c r="CVA22" s="171"/>
      <c r="CVB22" s="171"/>
      <c r="CVC22" s="171"/>
      <c r="CVD22" s="171"/>
      <c r="CVE22" s="171"/>
      <c r="CVF22" s="171"/>
      <c r="CVG22" s="171"/>
      <c r="CVH22" s="171"/>
      <c r="CVI22" s="171"/>
      <c r="CVJ22" s="171"/>
      <c r="CVK22" s="171"/>
      <c r="CVL22" s="171"/>
      <c r="CVM22" s="171"/>
      <c r="CVN22" s="171"/>
      <c r="CVO22" s="171"/>
      <c r="CVP22" s="171"/>
      <c r="CVQ22" s="171"/>
      <c r="CVR22" s="171"/>
      <c r="CVS22" s="171"/>
      <c r="CVT22" s="171"/>
      <c r="CVU22" s="171"/>
      <c r="CVV22" s="171"/>
      <c r="CVW22" s="171"/>
      <c r="CVX22" s="171"/>
      <c r="CVY22" s="171"/>
      <c r="CVZ22" s="171"/>
      <c r="CWA22" s="171"/>
      <c r="CWB22" s="171"/>
      <c r="CWC22" s="171"/>
      <c r="CWD22" s="171"/>
      <c r="CWE22" s="171"/>
      <c r="CWF22" s="171"/>
      <c r="CWG22" s="171"/>
      <c r="CWH22" s="171"/>
      <c r="CWI22" s="171"/>
      <c r="CWJ22" s="171"/>
      <c r="CWK22" s="171"/>
      <c r="CWL22" s="171"/>
      <c r="CWM22" s="171"/>
      <c r="CWN22" s="171"/>
      <c r="CWO22" s="171"/>
      <c r="CWP22" s="171"/>
      <c r="CWQ22" s="171"/>
      <c r="CWR22" s="171"/>
      <c r="CWS22" s="171"/>
      <c r="CWT22" s="171"/>
      <c r="CWU22" s="171"/>
      <c r="CWV22" s="171"/>
      <c r="CWW22" s="171"/>
      <c r="CWX22" s="171"/>
      <c r="CWY22" s="171"/>
      <c r="CWZ22" s="171"/>
      <c r="CXA22" s="171"/>
      <c r="CXB22" s="171"/>
      <c r="CXC22" s="171"/>
      <c r="CXD22" s="171"/>
      <c r="CXE22" s="171"/>
      <c r="CXF22" s="171"/>
      <c r="CXG22" s="171"/>
      <c r="CXH22" s="171"/>
      <c r="CXI22" s="171"/>
      <c r="CXJ22" s="171"/>
      <c r="CXK22" s="171"/>
      <c r="CXL22" s="171"/>
      <c r="CXM22" s="171"/>
      <c r="CXN22" s="171"/>
      <c r="CXO22" s="171"/>
      <c r="CXP22" s="171"/>
      <c r="CXQ22" s="171"/>
      <c r="CXR22" s="171"/>
      <c r="CXS22" s="171"/>
      <c r="CXT22" s="171"/>
      <c r="CXU22" s="171"/>
      <c r="CXV22" s="171"/>
      <c r="CXW22" s="171"/>
      <c r="CXX22" s="171"/>
      <c r="CXY22" s="171"/>
      <c r="CXZ22" s="171"/>
      <c r="CYA22" s="171"/>
      <c r="CYB22" s="171"/>
      <c r="CYC22" s="171"/>
      <c r="CYD22" s="171"/>
      <c r="CYE22" s="171"/>
      <c r="CYF22" s="171"/>
      <c r="CYG22" s="171"/>
      <c r="CYH22" s="171"/>
      <c r="CYI22" s="171"/>
      <c r="CYJ22" s="171"/>
      <c r="CYK22" s="171"/>
      <c r="CYL22" s="171"/>
      <c r="CYM22" s="171"/>
      <c r="CYN22" s="171"/>
      <c r="CYO22" s="171"/>
      <c r="CYP22" s="171"/>
      <c r="CYQ22" s="171"/>
      <c r="CYR22" s="171"/>
      <c r="CYS22" s="171"/>
      <c r="CYT22" s="171"/>
      <c r="CYU22" s="171"/>
      <c r="CYV22" s="171"/>
      <c r="CYW22" s="171"/>
      <c r="CYX22" s="171"/>
      <c r="CYY22" s="171"/>
      <c r="CYZ22" s="171"/>
      <c r="CZA22" s="171"/>
      <c r="CZB22" s="171"/>
      <c r="CZC22" s="171"/>
      <c r="CZD22" s="171"/>
      <c r="CZE22" s="171"/>
      <c r="CZF22" s="171"/>
      <c r="CZG22" s="171"/>
      <c r="CZH22" s="171"/>
      <c r="CZI22" s="171"/>
      <c r="CZJ22" s="171"/>
      <c r="CZK22" s="171"/>
      <c r="CZL22" s="171"/>
      <c r="CZM22" s="171"/>
      <c r="CZN22" s="171"/>
      <c r="CZO22" s="171"/>
      <c r="CZP22" s="171"/>
      <c r="CZQ22" s="171"/>
      <c r="CZR22" s="171"/>
      <c r="CZS22" s="171"/>
      <c r="CZT22" s="171"/>
      <c r="CZU22" s="171"/>
      <c r="CZV22" s="171"/>
      <c r="CZW22" s="171"/>
      <c r="CZX22" s="171"/>
      <c r="CZY22" s="171"/>
      <c r="CZZ22" s="171"/>
      <c r="DAA22" s="171"/>
      <c r="DAB22" s="171"/>
      <c r="DAC22" s="171"/>
      <c r="DAD22" s="171"/>
      <c r="DAE22" s="171"/>
      <c r="DAF22" s="171"/>
      <c r="DAG22" s="171"/>
      <c r="DAH22" s="171"/>
      <c r="DAI22" s="171"/>
      <c r="DAJ22" s="171"/>
      <c r="DAK22" s="171"/>
      <c r="DAL22" s="171"/>
      <c r="DAM22" s="171"/>
      <c r="DAN22" s="171"/>
      <c r="DAO22" s="171"/>
      <c r="DAP22" s="171"/>
      <c r="DAQ22" s="171"/>
      <c r="DAR22" s="171"/>
      <c r="DAS22" s="171"/>
      <c r="DAT22" s="171"/>
      <c r="DAU22" s="171"/>
      <c r="DAV22" s="171"/>
      <c r="DAW22" s="171"/>
      <c r="DAX22" s="171"/>
      <c r="DAY22" s="171"/>
      <c r="DAZ22" s="171"/>
      <c r="DBA22" s="171"/>
      <c r="DBB22" s="171"/>
      <c r="DBC22" s="171"/>
      <c r="DBD22" s="171"/>
      <c r="DBE22" s="171"/>
      <c r="DBF22" s="171"/>
      <c r="DBG22" s="171"/>
      <c r="DBH22" s="171"/>
      <c r="DBI22" s="171"/>
      <c r="DBJ22" s="171"/>
      <c r="DBK22" s="171"/>
      <c r="DBL22" s="171"/>
      <c r="DBM22" s="171"/>
      <c r="DBN22" s="171"/>
      <c r="DBO22" s="171"/>
      <c r="DBP22" s="171"/>
      <c r="DBQ22" s="171"/>
      <c r="DBR22" s="171"/>
      <c r="DBS22" s="171"/>
      <c r="DBT22" s="171"/>
      <c r="DBU22" s="171"/>
      <c r="DBV22" s="171"/>
      <c r="DBW22" s="171"/>
      <c r="DBX22" s="171"/>
      <c r="DBY22" s="171"/>
      <c r="DBZ22" s="171"/>
      <c r="DCA22" s="171"/>
      <c r="DCB22" s="171"/>
      <c r="DCC22" s="171"/>
      <c r="DCD22" s="171"/>
      <c r="DCE22" s="171"/>
      <c r="DCF22" s="171"/>
      <c r="DCG22" s="171"/>
      <c r="DCH22" s="171"/>
      <c r="DCI22" s="171"/>
      <c r="DCJ22" s="171"/>
      <c r="DCK22" s="171"/>
      <c r="DCL22" s="171"/>
      <c r="DCM22" s="171"/>
      <c r="DCN22" s="171"/>
      <c r="DCO22" s="171"/>
      <c r="DCP22" s="171"/>
      <c r="DCQ22" s="171"/>
      <c r="DCR22" s="171"/>
      <c r="DCS22" s="171"/>
      <c r="DCT22" s="171"/>
      <c r="DCU22" s="171"/>
      <c r="DCV22" s="171"/>
      <c r="DCW22" s="171"/>
      <c r="DCX22" s="171"/>
      <c r="DCY22" s="171"/>
      <c r="DCZ22" s="171"/>
      <c r="DDA22" s="171"/>
      <c r="DDB22" s="171"/>
      <c r="DDC22" s="171"/>
      <c r="DDD22" s="171"/>
      <c r="DDE22" s="171"/>
      <c r="DDF22" s="171"/>
      <c r="DDG22" s="171"/>
      <c r="DDH22" s="171"/>
      <c r="DDI22" s="171"/>
      <c r="DDJ22" s="171"/>
      <c r="DDK22" s="171"/>
      <c r="DDL22" s="171"/>
      <c r="DDM22" s="171"/>
      <c r="DDN22" s="171"/>
      <c r="DDO22" s="171"/>
      <c r="DDP22" s="171"/>
      <c r="DDQ22" s="171"/>
      <c r="DDR22" s="171"/>
      <c r="DDS22" s="171"/>
      <c r="DDT22" s="171"/>
      <c r="DDU22" s="171"/>
      <c r="DDV22" s="171"/>
      <c r="DDW22" s="171"/>
      <c r="DDX22" s="171"/>
      <c r="DDY22" s="171"/>
      <c r="DDZ22" s="171"/>
      <c r="DEA22" s="171"/>
      <c r="DEB22" s="171"/>
      <c r="DEC22" s="171"/>
      <c r="DED22" s="171"/>
      <c r="DEE22" s="171"/>
      <c r="DEF22" s="171"/>
      <c r="DEG22" s="171"/>
      <c r="DEH22" s="171"/>
      <c r="DEI22" s="171"/>
      <c r="DEJ22" s="171"/>
      <c r="DEK22" s="171"/>
      <c r="DEL22" s="171"/>
      <c r="DEM22" s="171"/>
      <c r="DEN22" s="171"/>
      <c r="DEO22" s="171"/>
      <c r="DEP22" s="171"/>
      <c r="DEQ22" s="171"/>
      <c r="DER22" s="171"/>
      <c r="DES22" s="171"/>
      <c r="DET22" s="171"/>
      <c r="DEU22" s="171"/>
      <c r="DEV22" s="171"/>
      <c r="DEW22" s="171"/>
      <c r="DEX22" s="171"/>
      <c r="DEY22" s="171"/>
      <c r="DEZ22" s="171"/>
      <c r="DFA22" s="171"/>
      <c r="DFB22" s="171"/>
      <c r="DFC22" s="171"/>
      <c r="DFD22" s="171"/>
      <c r="DFE22" s="171"/>
      <c r="DFF22" s="171"/>
      <c r="DFG22" s="171"/>
      <c r="DFH22" s="171"/>
      <c r="DFI22" s="171"/>
      <c r="DFJ22" s="171"/>
      <c r="DFK22" s="171"/>
      <c r="DFL22" s="171"/>
      <c r="DFM22" s="171"/>
      <c r="DFN22" s="171"/>
      <c r="DFO22" s="171"/>
      <c r="DFP22" s="171"/>
      <c r="DFQ22" s="171"/>
      <c r="DFR22" s="171"/>
      <c r="DFS22" s="171"/>
      <c r="DFT22" s="171"/>
      <c r="DFU22" s="171"/>
      <c r="DFV22" s="171"/>
      <c r="DFW22" s="171"/>
      <c r="DFX22" s="171"/>
      <c r="DFY22" s="171"/>
      <c r="DFZ22" s="171"/>
      <c r="DGA22" s="171"/>
      <c r="DGB22" s="171"/>
      <c r="DGC22" s="171"/>
      <c r="DGD22" s="171"/>
      <c r="DGE22" s="171"/>
      <c r="DGF22" s="171"/>
      <c r="DGG22" s="171"/>
      <c r="DGH22" s="171"/>
      <c r="DGI22" s="171"/>
      <c r="DGJ22" s="171"/>
      <c r="DGK22" s="171"/>
      <c r="DGL22" s="171"/>
      <c r="DGM22" s="171"/>
      <c r="DGN22" s="171"/>
      <c r="DGO22" s="171"/>
      <c r="DGP22" s="171"/>
      <c r="DGQ22" s="171"/>
      <c r="DGR22" s="171"/>
      <c r="DGS22" s="171"/>
      <c r="DGT22" s="171"/>
      <c r="DGU22" s="171"/>
      <c r="DGV22" s="171"/>
      <c r="DGW22" s="171"/>
      <c r="DGX22" s="171"/>
      <c r="DGY22" s="171"/>
      <c r="DGZ22" s="171"/>
      <c r="DHA22" s="171"/>
      <c r="DHB22" s="171"/>
      <c r="DHC22" s="171"/>
      <c r="DHD22" s="171"/>
      <c r="DHE22" s="171"/>
      <c r="DHF22" s="171"/>
      <c r="DHG22" s="171"/>
      <c r="DHH22" s="171"/>
      <c r="DHI22" s="171"/>
      <c r="DHJ22" s="171"/>
      <c r="DHK22" s="171"/>
      <c r="DHL22" s="171"/>
      <c r="DHM22" s="171"/>
      <c r="DHN22" s="171"/>
      <c r="DHO22" s="171"/>
      <c r="DHP22" s="171"/>
      <c r="DHQ22" s="171"/>
      <c r="DHR22" s="171"/>
      <c r="DHS22" s="171"/>
      <c r="DHT22" s="171"/>
      <c r="DHU22" s="171"/>
      <c r="DHV22" s="171"/>
      <c r="DHW22" s="171"/>
      <c r="DHX22" s="171"/>
      <c r="DHY22" s="171"/>
      <c r="DHZ22" s="171"/>
      <c r="DIA22" s="171"/>
      <c r="DIB22" s="171"/>
      <c r="DIC22" s="171"/>
      <c r="DID22" s="171"/>
      <c r="DIE22" s="171"/>
      <c r="DIF22" s="171"/>
      <c r="DIG22" s="171"/>
      <c r="DIH22" s="171"/>
      <c r="DII22" s="171"/>
      <c r="DIJ22" s="171"/>
      <c r="DIK22" s="171"/>
      <c r="DIL22" s="171"/>
      <c r="DIM22" s="171"/>
      <c r="DIN22" s="171"/>
      <c r="DIO22" s="171"/>
      <c r="DIP22" s="171"/>
      <c r="DIQ22" s="171"/>
      <c r="DIR22" s="171"/>
      <c r="DIS22" s="171"/>
      <c r="DIT22" s="171"/>
      <c r="DIU22" s="171"/>
      <c r="DIV22" s="171"/>
      <c r="DIW22" s="171"/>
      <c r="DIX22" s="171"/>
      <c r="DIY22" s="171"/>
      <c r="DIZ22" s="171"/>
      <c r="DJA22" s="171"/>
      <c r="DJB22" s="171"/>
      <c r="DJC22" s="171"/>
      <c r="DJD22" s="171"/>
      <c r="DJE22" s="171"/>
      <c r="DJF22" s="171"/>
      <c r="DJG22" s="171"/>
      <c r="DJH22" s="171"/>
      <c r="DJI22" s="171"/>
      <c r="DJJ22" s="171"/>
      <c r="DJK22" s="171"/>
      <c r="DJL22" s="171"/>
      <c r="DJM22" s="171"/>
      <c r="DJN22" s="171"/>
      <c r="DJO22" s="171"/>
      <c r="DJP22" s="171"/>
      <c r="DJQ22" s="171"/>
      <c r="DJR22" s="171"/>
      <c r="DJS22" s="171"/>
      <c r="DJT22" s="171"/>
      <c r="DJU22" s="171"/>
      <c r="DJV22" s="171"/>
      <c r="DJW22" s="171"/>
      <c r="DJX22" s="171"/>
      <c r="DJY22" s="171"/>
      <c r="DJZ22" s="171"/>
      <c r="DKA22" s="171"/>
      <c r="DKB22" s="171"/>
      <c r="DKC22" s="171"/>
      <c r="DKD22" s="171"/>
      <c r="DKE22" s="171"/>
      <c r="DKF22" s="171"/>
      <c r="DKG22" s="171"/>
      <c r="DKH22" s="171"/>
      <c r="DKI22" s="171"/>
      <c r="DKJ22" s="171"/>
      <c r="DKK22" s="171"/>
      <c r="DKL22" s="171"/>
      <c r="DKM22" s="171"/>
      <c r="DKN22" s="171"/>
      <c r="DKO22" s="171"/>
      <c r="DKP22" s="171"/>
      <c r="DKQ22" s="171"/>
      <c r="DKR22" s="171"/>
      <c r="DKS22" s="171"/>
      <c r="DKT22" s="171"/>
      <c r="DKU22" s="171"/>
      <c r="DKV22" s="171"/>
      <c r="DKW22" s="171"/>
      <c r="DKX22" s="171"/>
      <c r="DKY22" s="171"/>
      <c r="DKZ22" s="171"/>
      <c r="DLA22" s="171"/>
      <c r="DLB22" s="171"/>
      <c r="DLC22" s="171"/>
      <c r="DLD22" s="171"/>
      <c r="DLE22" s="171"/>
      <c r="DLF22" s="171"/>
      <c r="DLG22" s="171"/>
      <c r="DLH22" s="171"/>
      <c r="DLI22" s="171"/>
      <c r="DLJ22" s="171"/>
      <c r="DLK22" s="171"/>
      <c r="DLL22" s="171"/>
      <c r="DLM22" s="171"/>
      <c r="DLN22" s="171"/>
      <c r="DLO22" s="171"/>
      <c r="DLP22" s="171"/>
      <c r="DLQ22" s="171"/>
      <c r="DLR22" s="171"/>
      <c r="DLS22" s="171"/>
      <c r="DLT22" s="171"/>
      <c r="DLU22" s="171"/>
      <c r="DLV22" s="171"/>
      <c r="DLW22" s="171"/>
      <c r="DLX22" s="171"/>
      <c r="DLY22" s="171"/>
      <c r="DLZ22" s="171"/>
      <c r="DMA22" s="171"/>
      <c r="DMB22" s="171"/>
      <c r="DMC22" s="171"/>
      <c r="DMD22" s="171"/>
      <c r="DME22" s="171"/>
      <c r="DMF22" s="171"/>
      <c r="DMG22" s="171"/>
      <c r="DMH22" s="171"/>
      <c r="DMI22" s="171"/>
      <c r="DMJ22" s="171"/>
      <c r="DMK22" s="171"/>
      <c r="DML22" s="171"/>
      <c r="DMM22" s="171"/>
      <c r="DMN22" s="171"/>
      <c r="DMO22" s="171"/>
      <c r="DMP22" s="171"/>
      <c r="DMQ22" s="171"/>
      <c r="DMR22" s="171"/>
      <c r="DMS22" s="171"/>
      <c r="DMT22" s="171"/>
      <c r="DMU22" s="171"/>
      <c r="DMV22" s="171"/>
      <c r="DMW22" s="171"/>
      <c r="DMX22" s="171"/>
      <c r="DMY22" s="171"/>
      <c r="DMZ22" s="171"/>
      <c r="DNA22" s="171"/>
      <c r="DNB22" s="171"/>
      <c r="DNC22" s="171"/>
      <c r="DND22" s="171"/>
      <c r="DNE22" s="171"/>
      <c r="DNF22" s="171"/>
      <c r="DNG22" s="171"/>
      <c r="DNH22" s="171"/>
      <c r="DNI22" s="171"/>
      <c r="DNJ22" s="171"/>
      <c r="DNK22" s="171"/>
      <c r="DNL22" s="171"/>
      <c r="DNM22" s="171"/>
      <c r="DNN22" s="171"/>
      <c r="DNO22" s="171"/>
      <c r="DNP22" s="171"/>
      <c r="DNQ22" s="171"/>
      <c r="DNR22" s="171"/>
      <c r="DNS22" s="171"/>
      <c r="DNT22" s="171"/>
      <c r="DNU22" s="171"/>
      <c r="DNV22" s="171"/>
      <c r="DNW22" s="171"/>
      <c r="DNX22" s="171"/>
      <c r="DNY22" s="171"/>
      <c r="DNZ22" s="171"/>
      <c r="DOA22" s="171"/>
      <c r="DOB22" s="171"/>
      <c r="DOC22" s="171"/>
      <c r="DOD22" s="171"/>
      <c r="DOE22" s="171"/>
      <c r="DOF22" s="171"/>
      <c r="DOG22" s="171"/>
      <c r="DOH22" s="171"/>
      <c r="DOI22" s="171"/>
      <c r="DOJ22" s="171"/>
      <c r="DOK22" s="171"/>
      <c r="DOL22" s="171"/>
      <c r="DOM22" s="171"/>
      <c r="DON22" s="171"/>
      <c r="DOO22" s="171"/>
      <c r="DOP22" s="171"/>
      <c r="DOQ22" s="171"/>
      <c r="DOR22" s="171"/>
      <c r="DOS22" s="171"/>
      <c r="DOT22" s="171"/>
      <c r="DOU22" s="171"/>
      <c r="DOV22" s="171"/>
      <c r="DOW22" s="171"/>
      <c r="DOX22" s="171"/>
      <c r="DOY22" s="171"/>
      <c r="DOZ22" s="171"/>
      <c r="DPA22" s="171"/>
      <c r="DPB22" s="171"/>
      <c r="DPC22" s="171"/>
      <c r="DPD22" s="171"/>
      <c r="DPE22" s="171"/>
      <c r="DPF22" s="171"/>
      <c r="DPG22" s="171"/>
      <c r="DPH22" s="171"/>
      <c r="DPI22" s="171"/>
      <c r="DPJ22" s="171"/>
      <c r="DPK22" s="171"/>
      <c r="DPL22" s="171"/>
      <c r="DPM22" s="171"/>
      <c r="DPN22" s="171"/>
      <c r="DPO22" s="171"/>
      <c r="DPP22" s="171"/>
      <c r="DPQ22" s="171"/>
      <c r="DPR22" s="171"/>
      <c r="DPS22" s="171"/>
      <c r="DPT22" s="171"/>
      <c r="DPU22" s="171"/>
      <c r="DPV22" s="171"/>
      <c r="DPW22" s="171"/>
      <c r="DPX22" s="171"/>
      <c r="DPY22" s="171"/>
      <c r="DPZ22" s="171"/>
      <c r="DQA22" s="171"/>
      <c r="DQB22" s="171"/>
      <c r="DQC22" s="171"/>
      <c r="DQD22" s="171"/>
      <c r="DQE22" s="171"/>
      <c r="DQF22" s="171"/>
      <c r="DQG22" s="171"/>
      <c r="DQH22" s="171"/>
      <c r="DQI22" s="171"/>
      <c r="DQJ22" s="171"/>
      <c r="DQK22" s="171"/>
      <c r="DQL22" s="171"/>
      <c r="DQM22" s="171"/>
      <c r="DQN22" s="171"/>
      <c r="DQO22" s="171"/>
      <c r="DQP22" s="171"/>
      <c r="DQQ22" s="171"/>
      <c r="DQR22" s="171"/>
      <c r="DQS22" s="171"/>
      <c r="DQT22" s="171"/>
      <c r="DQU22" s="171"/>
      <c r="DQV22" s="171"/>
      <c r="DQW22" s="171"/>
      <c r="DQX22" s="171"/>
      <c r="DQY22" s="171"/>
      <c r="DQZ22" s="171"/>
      <c r="DRA22" s="171"/>
      <c r="DRB22" s="171"/>
      <c r="DRC22" s="171"/>
      <c r="DRD22" s="171"/>
      <c r="DRE22" s="171"/>
      <c r="DRF22" s="171"/>
      <c r="DRG22" s="171"/>
      <c r="DRH22" s="171"/>
      <c r="DRI22" s="171"/>
      <c r="DRJ22" s="171"/>
      <c r="DRK22" s="171"/>
      <c r="DRL22" s="171"/>
      <c r="DRM22" s="171"/>
      <c r="DRN22" s="171"/>
      <c r="DRO22" s="171"/>
      <c r="DRP22" s="171"/>
      <c r="DRQ22" s="171"/>
      <c r="DRR22" s="171"/>
      <c r="DRS22" s="171"/>
      <c r="DRT22" s="171"/>
      <c r="DRU22" s="171"/>
      <c r="DRV22" s="171"/>
      <c r="DRW22" s="171"/>
      <c r="DRX22" s="171"/>
      <c r="DRY22" s="171"/>
      <c r="DRZ22" s="171"/>
      <c r="DSA22" s="171"/>
      <c r="DSB22" s="171"/>
      <c r="DSC22" s="171"/>
      <c r="DSD22" s="171"/>
      <c r="DSE22" s="171"/>
      <c r="DSF22" s="171"/>
      <c r="DSG22" s="171"/>
      <c r="DSH22" s="171"/>
      <c r="DSI22" s="171"/>
      <c r="DSJ22" s="171"/>
      <c r="DSK22" s="171"/>
      <c r="DSL22" s="171"/>
      <c r="DSM22" s="171"/>
      <c r="DSN22" s="171"/>
      <c r="DSO22" s="171"/>
      <c r="DSP22" s="171"/>
      <c r="DSQ22" s="171"/>
      <c r="DSR22" s="171"/>
      <c r="DSS22" s="171"/>
      <c r="DST22" s="171"/>
      <c r="DSU22" s="171"/>
      <c r="DSV22" s="171"/>
      <c r="DSW22" s="171"/>
      <c r="DSX22" s="171"/>
      <c r="DSY22" s="171"/>
      <c r="DSZ22" s="171"/>
      <c r="DTA22" s="171"/>
      <c r="DTB22" s="171"/>
      <c r="DTC22" s="171"/>
      <c r="DTD22" s="171"/>
      <c r="DTE22" s="171"/>
      <c r="DTF22" s="171"/>
      <c r="DTG22" s="171"/>
      <c r="DTH22" s="171"/>
      <c r="DTI22" s="171"/>
      <c r="DTJ22" s="171"/>
      <c r="DTK22" s="171"/>
      <c r="DTL22" s="171"/>
      <c r="DTM22" s="171"/>
      <c r="DTN22" s="171"/>
      <c r="DTO22" s="171"/>
      <c r="DTP22" s="171"/>
      <c r="DTQ22" s="171"/>
      <c r="DTR22" s="171"/>
      <c r="DTS22" s="171"/>
      <c r="DTT22" s="171"/>
      <c r="DTU22" s="171"/>
      <c r="DTV22" s="171"/>
      <c r="DTW22" s="171"/>
      <c r="DTX22" s="171"/>
      <c r="DTY22" s="171"/>
      <c r="DTZ22" s="171"/>
      <c r="DUA22" s="171"/>
      <c r="DUB22" s="171"/>
      <c r="DUC22" s="171"/>
      <c r="DUD22" s="171"/>
      <c r="DUE22" s="171"/>
      <c r="DUF22" s="171"/>
      <c r="DUG22" s="171"/>
      <c r="DUH22" s="171"/>
      <c r="DUI22" s="171"/>
      <c r="DUJ22" s="171"/>
      <c r="DUK22" s="171"/>
      <c r="DUL22" s="171"/>
      <c r="DUM22" s="171"/>
      <c r="DUN22" s="171"/>
      <c r="DUO22" s="171"/>
      <c r="DUP22" s="171"/>
      <c r="DUQ22" s="171"/>
      <c r="DUR22" s="171"/>
      <c r="DUS22" s="171"/>
      <c r="DUT22" s="171"/>
      <c r="DUU22" s="171"/>
      <c r="DUV22" s="171"/>
      <c r="DUW22" s="171"/>
      <c r="DUX22" s="171"/>
      <c r="DUY22" s="171"/>
      <c r="DUZ22" s="171"/>
      <c r="DVA22" s="171"/>
      <c r="DVB22" s="171"/>
      <c r="DVC22" s="171"/>
      <c r="DVD22" s="171"/>
      <c r="DVE22" s="171"/>
      <c r="DVF22" s="171"/>
      <c r="DVG22" s="171"/>
      <c r="DVH22" s="171"/>
      <c r="DVI22" s="171"/>
      <c r="DVJ22" s="171"/>
      <c r="DVK22" s="171"/>
      <c r="DVL22" s="171"/>
      <c r="DVM22" s="171"/>
      <c r="DVN22" s="171"/>
      <c r="DVO22" s="171"/>
      <c r="DVP22" s="171"/>
      <c r="DVQ22" s="171"/>
      <c r="DVR22" s="171"/>
      <c r="DVS22" s="171"/>
      <c r="DVT22" s="171"/>
      <c r="DVU22" s="171"/>
      <c r="DVV22" s="171"/>
      <c r="DVW22" s="171"/>
      <c r="DVX22" s="171"/>
      <c r="DVY22" s="171"/>
      <c r="DVZ22" s="171"/>
      <c r="DWA22" s="171"/>
      <c r="DWB22" s="171"/>
      <c r="DWC22" s="171"/>
      <c r="DWD22" s="171"/>
      <c r="DWE22" s="171"/>
      <c r="DWF22" s="171"/>
      <c r="DWG22" s="171"/>
      <c r="DWH22" s="171"/>
      <c r="DWI22" s="171"/>
      <c r="DWJ22" s="171"/>
      <c r="DWK22" s="171"/>
      <c r="DWL22" s="171"/>
      <c r="DWM22" s="171"/>
      <c r="DWN22" s="171"/>
      <c r="DWO22" s="171"/>
      <c r="DWP22" s="171"/>
      <c r="DWQ22" s="171"/>
      <c r="DWR22" s="171"/>
      <c r="DWS22" s="171"/>
      <c r="DWT22" s="171"/>
      <c r="DWU22" s="171"/>
      <c r="DWV22" s="171"/>
      <c r="DWW22" s="171"/>
      <c r="DWX22" s="171"/>
      <c r="DWY22" s="171"/>
      <c r="DWZ22" s="171"/>
      <c r="DXA22" s="171"/>
      <c r="DXB22" s="171"/>
      <c r="DXC22" s="171"/>
      <c r="DXD22" s="171"/>
      <c r="DXE22" s="171"/>
      <c r="DXF22" s="171"/>
      <c r="DXG22" s="171"/>
      <c r="DXH22" s="171"/>
      <c r="DXI22" s="171"/>
      <c r="DXJ22" s="171"/>
      <c r="DXK22" s="171"/>
      <c r="DXL22" s="171"/>
      <c r="DXM22" s="171"/>
      <c r="DXN22" s="171"/>
      <c r="DXO22" s="171"/>
      <c r="DXP22" s="171"/>
      <c r="DXQ22" s="171"/>
      <c r="DXR22" s="171"/>
      <c r="DXS22" s="171"/>
      <c r="DXT22" s="171"/>
      <c r="DXU22" s="171"/>
      <c r="DXV22" s="171"/>
      <c r="DXW22" s="171"/>
      <c r="DXX22" s="171"/>
      <c r="DXY22" s="171"/>
      <c r="DXZ22" s="171"/>
      <c r="DYA22" s="171"/>
      <c r="DYB22" s="171"/>
      <c r="DYC22" s="171"/>
      <c r="DYD22" s="171"/>
      <c r="DYE22" s="171"/>
      <c r="DYF22" s="171"/>
      <c r="DYG22" s="171"/>
      <c r="DYH22" s="171"/>
      <c r="DYI22" s="171"/>
      <c r="DYJ22" s="171"/>
      <c r="DYK22" s="171"/>
      <c r="DYL22" s="171"/>
      <c r="DYM22" s="171"/>
      <c r="DYN22" s="171"/>
      <c r="DYO22" s="171"/>
      <c r="DYP22" s="171"/>
      <c r="DYQ22" s="171"/>
      <c r="DYR22" s="171"/>
      <c r="DYS22" s="171"/>
      <c r="DYT22" s="171"/>
      <c r="DYU22" s="171"/>
      <c r="DYV22" s="171"/>
      <c r="DYW22" s="171"/>
      <c r="DYX22" s="171"/>
      <c r="DYY22" s="171"/>
      <c r="DYZ22" s="171"/>
      <c r="DZA22" s="171"/>
      <c r="DZB22" s="171"/>
      <c r="DZC22" s="171"/>
      <c r="DZD22" s="171"/>
      <c r="DZE22" s="171"/>
      <c r="DZF22" s="171"/>
      <c r="DZG22" s="171"/>
      <c r="DZH22" s="171"/>
      <c r="DZI22" s="171"/>
      <c r="DZJ22" s="171"/>
      <c r="DZK22" s="171"/>
      <c r="DZL22" s="171"/>
      <c r="DZM22" s="171"/>
      <c r="DZN22" s="171"/>
      <c r="DZO22" s="171"/>
      <c r="DZP22" s="171"/>
      <c r="DZQ22" s="171"/>
      <c r="DZR22" s="171"/>
      <c r="DZS22" s="171"/>
      <c r="DZT22" s="171"/>
      <c r="DZU22" s="171"/>
      <c r="DZV22" s="171"/>
      <c r="DZW22" s="171"/>
      <c r="DZX22" s="171"/>
      <c r="DZY22" s="171"/>
      <c r="DZZ22" s="171"/>
      <c r="EAA22" s="171"/>
      <c r="EAB22" s="171"/>
      <c r="EAC22" s="171"/>
      <c r="EAD22" s="171"/>
      <c r="EAE22" s="171"/>
      <c r="EAF22" s="171"/>
      <c r="EAG22" s="171"/>
      <c r="EAH22" s="171"/>
      <c r="EAI22" s="171"/>
      <c r="EAJ22" s="171"/>
      <c r="EAK22" s="171"/>
      <c r="EAL22" s="171"/>
      <c r="EAM22" s="171"/>
      <c r="EAN22" s="171"/>
      <c r="EAO22" s="171"/>
      <c r="EAP22" s="171"/>
      <c r="EAQ22" s="171"/>
      <c r="EAR22" s="171"/>
      <c r="EAS22" s="171"/>
      <c r="EAT22" s="171"/>
      <c r="EAU22" s="171"/>
      <c r="EAV22" s="171"/>
      <c r="EAW22" s="171"/>
      <c r="EAX22" s="171"/>
      <c r="EAY22" s="171"/>
      <c r="EAZ22" s="171"/>
      <c r="EBA22" s="171"/>
      <c r="EBB22" s="171"/>
      <c r="EBC22" s="171"/>
      <c r="EBD22" s="171"/>
      <c r="EBE22" s="171"/>
      <c r="EBF22" s="171"/>
      <c r="EBG22" s="171"/>
      <c r="EBH22" s="171"/>
      <c r="EBI22" s="171"/>
      <c r="EBJ22" s="171"/>
      <c r="EBK22" s="171"/>
      <c r="EBL22" s="171"/>
      <c r="EBM22" s="171"/>
      <c r="EBN22" s="171"/>
      <c r="EBO22" s="171"/>
      <c r="EBP22" s="171"/>
      <c r="EBQ22" s="171"/>
      <c r="EBR22" s="171"/>
      <c r="EBS22" s="171"/>
      <c r="EBT22" s="171"/>
      <c r="EBU22" s="171"/>
      <c r="EBV22" s="171"/>
      <c r="EBW22" s="171"/>
      <c r="EBX22" s="171"/>
      <c r="EBY22" s="171"/>
      <c r="EBZ22" s="171"/>
      <c r="ECA22" s="171"/>
      <c r="ECB22" s="171"/>
      <c r="ECC22" s="171"/>
      <c r="ECD22" s="171"/>
      <c r="ECE22" s="171"/>
      <c r="ECF22" s="171"/>
      <c r="ECG22" s="171"/>
      <c r="ECH22" s="171"/>
      <c r="ECI22" s="171"/>
      <c r="ECJ22" s="171"/>
      <c r="ECK22" s="171"/>
      <c r="ECL22" s="171"/>
      <c r="ECM22" s="171"/>
      <c r="ECN22" s="171"/>
      <c r="ECO22" s="171"/>
      <c r="ECP22" s="171"/>
      <c r="ECQ22" s="171"/>
      <c r="ECR22" s="171"/>
      <c r="ECS22" s="171"/>
      <c r="ECT22" s="171"/>
      <c r="ECU22" s="171"/>
      <c r="ECV22" s="171"/>
      <c r="ECW22" s="171"/>
      <c r="ECX22" s="171"/>
      <c r="ECY22" s="171"/>
      <c r="ECZ22" s="171"/>
      <c r="EDA22" s="171"/>
      <c r="EDB22" s="171"/>
      <c r="EDC22" s="171"/>
      <c r="EDD22" s="171"/>
      <c r="EDE22" s="171"/>
      <c r="EDF22" s="171"/>
      <c r="EDG22" s="171"/>
      <c r="EDH22" s="171"/>
      <c r="EDI22" s="171"/>
      <c r="EDJ22" s="171"/>
      <c r="EDK22" s="171"/>
      <c r="EDL22" s="171"/>
      <c r="EDM22" s="171"/>
      <c r="EDN22" s="171"/>
      <c r="EDO22" s="171"/>
      <c r="EDP22" s="171"/>
      <c r="EDQ22" s="171"/>
      <c r="EDR22" s="171"/>
      <c r="EDS22" s="171"/>
      <c r="EDT22" s="171"/>
      <c r="EDU22" s="171"/>
      <c r="EDV22" s="171"/>
      <c r="EDW22" s="171"/>
      <c r="EDX22" s="171"/>
      <c r="EDY22" s="171"/>
      <c r="EDZ22" s="171"/>
      <c r="EEA22" s="171"/>
      <c r="EEB22" s="171"/>
      <c r="EEC22" s="171"/>
      <c r="EED22" s="171"/>
      <c r="EEE22" s="171"/>
      <c r="EEF22" s="171"/>
      <c r="EEG22" s="171"/>
      <c r="EEH22" s="171"/>
      <c r="EEI22" s="171"/>
      <c r="EEJ22" s="171"/>
      <c r="EEK22" s="171"/>
      <c r="EEL22" s="171"/>
      <c r="EEM22" s="171"/>
      <c r="EEN22" s="171"/>
      <c r="EEO22" s="171"/>
      <c r="EEP22" s="171"/>
      <c r="EEQ22" s="171"/>
      <c r="EER22" s="171"/>
      <c r="EES22" s="171"/>
      <c r="EET22" s="171"/>
      <c r="EEU22" s="171"/>
      <c r="EEV22" s="171"/>
      <c r="EEW22" s="171"/>
      <c r="EEX22" s="171"/>
      <c r="EEY22" s="171"/>
      <c r="EEZ22" s="171"/>
      <c r="EFA22" s="171"/>
      <c r="EFB22" s="171"/>
      <c r="EFC22" s="171"/>
      <c r="EFD22" s="171"/>
      <c r="EFE22" s="171"/>
      <c r="EFF22" s="171"/>
      <c r="EFG22" s="171"/>
      <c r="EFH22" s="171"/>
      <c r="EFI22" s="171"/>
      <c r="EFJ22" s="171"/>
      <c r="EFK22" s="171"/>
      <c r="EFL22" s="171"/>
      <c r="EFM22" s="171"/>
      <c r="EFN22" s="171"/>
      <c r="EFO22" s="171"/>
      <c r="EFP22" s="171"/>
      <c r="EFQ22" s="171"/>
      <c r="EFR22" s="171"/>
      <c r="EFS22" s="171"/>
      <c r="EFT22" s="171"/>
      <c r="EFU22" s="171"/>
      <c r="EFV22" s="171"/>
      <c r="EFW22" s="171"/>
      <c r="EFX22" s="171"/>
      <c r="EFY22" s="171"/>
      <c r="EFZ22" s="171"/>
      <c r="EGA22" s="171"/>
      <c r="EGB22" s="171"/>
      <c r="EGC22" s="171"/>
      <c r="EGD22" s="171"/>
      <c r="EGE22" s="171"/>
      <c r="EGF22" s="171"/>
      <c r="EGG22" s="171"/>
      <c r="EGH22" s="171"/>
      <c r="EGI22" s="171"/>
      <c r="EGJ22" s="171"/>
      <c r="EGK22" s="171"/>
      <c r="EGL22" s="171"/>
      <c r="EGM22" s="171"/>
      <c r="EGN22" s="171"/>
      <c r="EGO22" s="171"/>
      <c r="EGP22" s="171"/>
      <c r="EGQ22" s="171"/>
      <c r="EGR22" s="171"/>
      <c r="EGS22" s="171"/>
      <c r="EGT22" s="171"/>
      <c r="EGU22" s="171"/>
      <c r="EGV22" s="171"/>
      <c r="EGW22" s="171"/>
      <c r="EGX22" s="171"/>
      <c r="EGY22" s="171"/>
      <c r="EGZ22" s="171"/>
      <c r="EHA22" s="171"/>
      <c r="EHB22" s="171"/>
      <c r="EHC22" s="171"/>
      <c r="EHD22" s="171"/>
      <c r="EHE22" s="171"/>
      <c r="EHF22" s="171"/>
      <c r="EHG22" s="171"/>
      <c r="EHH22" s="171"/>
      <c r="EHI22" s="171"/>
      <c r="EHJ22" s="171"/>
      <c r="EHK22" s="171"/>
      <c r="EHL22" s="171"/>
      <c r="EHM22" s="171"/>
      <c r="EHN22" s="171"/>
      <c r="EHO22" s="171"/>
      <c r="EHP22" s="171"/>
      <c r="EHQ22" s="171"/>
      <c r="EHR22" s="171"/>
      <c r="EHS22" s="171"/>
      <c r="EHT22" s="171"/>
      <c r="EHU22" s="171"/>
      <c r="EHV22" s="171"/>
      <c r="EHW22" s="171"/>
      <c r="EHX22" s="171"/>
      <c r="EHY22" s="171"/>
      <c r="EHZ22" s="171"/>
      <c r="EIA22" s="171"/>
      <c r="EIB22" s="171"/>
      <c r="EIC22" s="171"/>
      <c r="EID22" s="171"/>
      <c r="EIE22" s="171"/>
      <c r="EIF22" s="171"/>
      <c r="EIG22" s="171"/>
      <c r="EIH22" s="171"/>
      <c r="EII22" s="171"/>
      <c r="EIJ22" s="171"/>
      <c r="EIK22" s="171"/>
      <c r="EIL22" s="171"/>
      <c r="EIM22" s="171"/>
      <c r="EIN22" s="171"/>
      <c r="EIO22" s="171"/>
      <c r="EIP22" s="171"/>
      <c r="EIQ22" s="171"/>
      <c r="EIR22" s="171"/>
      <c r="EIS22" s="171"/>
      <c r="EIT22" s="171"/>
      <c r="EIU22" s="171"/>
      <c r="EIV22" s="171"/>
      <c r="EIW22" s="171"/>
      <c r="EIX22" s="171"/>
      <c r="EIY22" s="171"/>
      <c r="EIZ22" s="171"/>
      <c r="EJA22" s="171"/>
      <c r="EJB22" s="171"/>
      <c r="EJC22" s="171"/>
      <c r="EJD22" s="171"/>
      <c r="EJE22" s="171"/>
      <c r="EJF22" s="171"/>
      <c r="EJG22" s="171"/>
      <c r="EJH22" s="171"/>
      <c r="EJI22" s="171"/>
      <c r="EJJ22" s="171"/>
      <c r="EJK22" s="171"/>
      <c r="EJL22" s="171"/>
      <c r="EJM22" s="171"/>
      <c r="EJN22" s="171"/>
      <c r="EJO22" s="171"/>
      <c r="EJP22" s="171"/>
      <c r="EJQ22" s="171"/>
      <c r="EJR22" s="171"/>
      <c r="EJS22" s="171"/>
      <c r="EJT22" s="171"/>
      <c r="EJU22" s="171"/>
      <c r="EJV22" s="171"/>
      <c r="EJW22" s="171"/>
      <c r="EJX22" s="171"/>
      <c r="EJY22" s="171"/>
      <c r="EJZ22" s="171"/>
      <c r="EKA22" s="171"/>
      <c r="EKB22" s="171"/>
      <c r="EKC22" s="171"/>
      <c r="EKD22" s="171"/>
      <c r="EKE22" s="171"/>
      <c r="EKF22" s="171"/>
      <c r="EKG22" s="171"/>
      <c r="EKH22" s="171"/>
      <c r="EKI22" s="171"/>
      <c r="EKJ22" s="171"/>
      <c r="EKK22" s="171"/>
      <c r="EKL22" s="171"/>
      <c r="EKM22" s="171"/>
      <c r="EKN22" s="171"/>
      <c r="EKO22" s="171"/>
      <c r="EKP22" s="171"/>
      <c r="EKQ22" s="171"/>
      <c r="EKR22" s="171"/>
      <c r="EKS22" s="171"/>
      <c r="EKT22" s="171"/>
      <c r="EKU22" s="171"/>
      <c r="EKV22" s="171"/>
      <c r="EKW22" s="171"/>
      <c r="EKX22" s="171"/>
      <c r="EKY22" s="171"/>
      <c r="EKZ22" s="171"/>
      <c r="ELA22" s="171"/>
      <c r="ELB22" s="171"/>
      <c r="ELC22" s="171"/>
      <c r="ELD22" s="171"/>
      <c r="ELE22" s="171"/>
      <c r="ELF22" s="171"/>
      <c r="ELG22" s="171"/>
      <c r="ELH22" s="171"/>
      <c r="ELI22" s="171"/>
      <c r="ELJ22" s="171"/>
      <c r="ELK22" s="171"/>
      <c r="ELL22" s="171"/>
      <c r="ELM22" s="171"/>
      <c r="ELN22" s="171"/>
      <c r="ELO22" s="171"/>
      <c r="ELP22" s="171"/>
      <c r="ELQ22" s="171"/>
      <c r="ELR22" s="171"/>
      <c r="ELS22" s="171"/>
      <c r="ELT22" s="171"/>
      <c r="ELU22" s="171"/>
      <c r="ELV22" s="171"/>
      <c r="ELW22" s="171"/>
      <c r="ELX22" s="171"/>
      <c r="ELY22" s="171"/>
      <c r="ELZ22" s="171"/>
      <c r="EMA22" s="171"/>
      <c r="EMB22" s="171"/>
      <c r="EMC22" s="171"/>
      <c r="EMD22" s="171"/>
      <c r="EME22" s="171"/>
      <c r="EMF22" s="171"/>
      <c r="EMG22" s="171"/>
      <c r="EMH22" s="171"/>
      <c r="EMI22" s="171"/>
      <c r="EMJ22" s="171"/>
      <c r="EMK22" s="171"/>
      <c r="EML22" s="171"/>
      <c r="EMM22" s="171"/>
      <c r="EMN22" s="171"/>
      <c r="EMO22" s="171"/>
      <c r="EMP22" s="171"/>
      <c r="EMQ22" s="171"/>
      <c r="EMR22" s="171"/>
      <c r="EMS22" s="171"/>
      <c r="EMT22" s="171"/>
      <c r="EMU22" s="171"/>
      <c r="EMV22" s="171"/>
      <c r="EMW22" s="171"/>
      <c r="EMX22" s="171"/>
      <c r="EMY22" s="171"/>
      <c r="EMZ22" s="171"/>
      <c r="ENA22" s="171"/>
      <c r="ENB22" s="171"/>
      <c r="ENC22" s="171"/>
      <c r="END22" s="171"/>
      <c r="ENE22" s="171"/>
      <c r="ENF22" s="171"/>
      <c r="ENG22" s="171"/>
      <c r="ENH22" s="171"/>
      <c r="ENI22" s="171"/>
      <c r="ENJ22" s="171"/>
      <c r="ENK22" s="171"/>
      <c r="ENL22" s="171"/>
      <c r="ENM22" s="171"/>
      <c r="ENN22" s="171"/>
      <c r="ENO22" s="171"/>
      <c r="ENP22" s="171"/>
      <c r="ENQ22" s="171"/>
      <c r="ENR22" s="171"/>
      <c r="ENS22" s="171"/>
      <c r="ENT22" s="171"/>
      <c r="ENU22" s="171"/>
      <c r="ENV22" s="171"/>
      <c r="ENW22" s="171"/>
      <c r="ENX22" s="171"/>
      <c r="ENY22" s="171"/>
      <c r="ENZ22" s="171"/>
      <c r="EOA22" s="171"/>
      <c r="EOB22" s="171"/>
      <c r="EOC22" s="171"/>
      <c r="EOD22" s="171"/>
      <c r="EOE22" s="171"/>
      <c r="EOF22" s="171"/>
      <c r="EOG22" s="171"/>
      <c r="EOH22" s="171"/>
      <c r="EOI22" s="171"/>
      <c r="EOJ22" s="171"/>
      <c r="EOK22" s="171"/>
      <c r="EOL22" s="171"/>
      <c r="EOM22" s="171"/>
      <c r="EON22" s="171"/>
      <c r="EOO22" s="171"/>
      <c r="EOP22" s="171"/>
      <c r="EOQ22" s="171"/>
      <c r="EOR22" s="171"/>
      <c r="EOS22" s="171"/>
      <c r="EOT22" s="171"/>
      <c r="EOU22" s="171"/>
      <c r="EOV22" s="171"/>
      <c r="EOW22" s="171"/>
      <c r="EOX22" s="171"/>
      <c r="EOY22" s="171"/>
      <c r="EOZ22" s="171"/>
      <c r="EPA22" s="171"/>
      <c r="EPB22" s="171"/>
      <c r="EPC22" s="171"/>
      <c r="EPD22" s="171"/>
      <c r="EPE22" s="171"/>
      <c r="EPF22" s="171"/>
      <c r="EPG22" s="171"/>
      <c r="EPH22" s="171"/>
      <c r="EPI22" s="171"/>
      <c r="EPJ22" s="171"/>
      <c r="EPK22" s="171"/>
      <c r="EPL22" s="171"/>
      <c r="EPM22" s="171"/>
      <c r="EPN22" s="171"/>
      <c r="EPO22" s="171"/>
      <c r="EPP22" s="171"/>
      <c r="EPQ22" s="171"/>
      <c r="EPR22" s="171"/>
      <c r="EPS22" s="171"/>
      <c r="EPT22" s="171"/>
      <c r="EPU22" s="171"/>
      <c r="EPV22" s="171"/>
      <c r="EPW22" s="171"/>
      <c r="EPX22" s="171"/>
      <c r="EPY22" s="171"/>
      <c r="EPZ22" s="171"/>
      <c r="EQA22" s="171"/>
      <c r="EQB22" s="171"/>
      <c r="EQC22" s="171"/>
      <c r="EQD22" s="171"/>
      <c r="EQE22" s="171"/>
      <c r="EQF22" s="171"/>
      <c r="EQG22" s="171"/>
      <c r="EQH22" s="171"/>
      <c r="EQI22" s="171"/>
      <c r="EQJ22" s="171"/>
      <c r="EQK22" s="171"/>
      <c r="EQL22" s="171"/>
      <c r="EQM22" s="171"/>
      <c r="EQN22" s="171"/>
      <c r="EQO22" s="171"/>
      <c r="EQP22" s="171"/>
      <c r="EQQ22" s="171"/>
      <c r="EQR22" s="171"/>
      <c r="EQS22" s="171"/>
      <c r="EQT22" s="171"/>
      <c r="EQU22" s="171"/>
      <c r="EQV22" s="171"/>
      <c r="EQW22" s="171"/>
      <c r="EQX22" s="171"/>
      <c r="EQY22" s="171"/>
      <c r="EQZ22" s="171"/>
      <c r="ERA22" s="171"/>
      <c r="ERB22" s="171"/>
      <c r="ERC22" s="171"/>
      <c r="ERD22" s="171"/>
      <c r="ERE22" s="171"/>
      <c r="ERF22" s="171"/>
      <c r="ERG22" s="171"/>
      <c r="ERH22" s="171"/>
      <c r="ERI22" s="171"/>
      <c r="ERJ22" s="171"/>
      <c r="ERK22" s="171"/>
      <c r="ERL22" s="171"/>
      <c r="ERM22" s="171"/>
      <c r="ERN22" s="171"/>
      <c r="ERO22" s="171"/>
      <c r="ERP22" s="171"/>
      <c r="ERQ22" s="171"/>
      <c r="ERR22" s="171"/>
      <c r="ERS22" s="171"/>
      <c r="ERT22" s="171"/>
      <c r="ERU22" s="171"/>
      <c r="ERV22" s="171"/>
      <c r="ERW22" s="171"/>
      <c r="ERX22" s="171"/>
      <c r="ERY22" s="171"/>
      <c r="ERZ22" s="171"/>
      <c r="ESA22" s="171"/>
      <c r="ESB22" s="171"/>
      <c r="ESC22" s="171"/>
      <c r="ESD22" s="171"/>
      <c r="ESE22" s="171"/>
      <c r="ESF22" s="171"/>
      <c r="ESG22" s="171"/>
      <c r="ESH22" s="171"/>
      <c r="ESI22" s="171"/>
      <c r="ESJ22" s="171"/>
      <c r="ESK22" s="171"/>
      <c r="ESL22" s="171"/>
      <c r="ESM22" s="171"/>
      <c r="ESN22" s="171"/>
      <c r="ESO22" s="171"/>
      <c r="ESP22" s="171"/>
      <c r="ESQ22" s="171"/>
      <c r="ESR22" s="171"/>
      <c r="ESS22" s="171"/>
      <c r="EST22" s="171"/>
      <c r="ESU22" s="171"/>
      <c r="ESV22" s="171"/>
      <c r="ESW22" s="171"/>
      <c r="ESX22" s="171"/>
      <c r="ESY22" s="171"/>
      <c r="ESZ22" s="171"/>
      <c r="ETA22" s="171"/>
      <c r="ETB22" s="171"/>
      <c r="ETC22" s="171"/>
      <c r="ETD22" s="171"/>
      <c r="ETE22" s="171"/>
      <c r="ETF22" s="171"/>
      <c r="ETG22" s="171"/>
      <c r="ETH22" s="171"/>
      <c r="ETI22" s="171"/>
      <c r="ETJ22" s="171"/>
      <c r="ETK22" s="171"/>
      <c r="ETL22" s="171"/>
      <c r="ETM22" s="171"/>
      <c r="ETN22" s="171"/>
      <c r="ETO22" s="171"/>
      <c r="ETP22" s="171"/>
      <c r="ETQ22" s="171"/>
      <c r="ETR22" s="171"/>
      <c r="ETS22" s="171"/>
      <c r="ETT22" s="171"/>
      <c r="ETU22" s="171"/>
      <c r="ETV22" s="171"/>
      <c r="ETW22" s="171"/>
      <c r="ETX22" s="171"/>
      <c r="ETY22" s="171"/>
      <c r="ETZ22" s="171"/>
      <c r="EUA22" s="171"/>
      <c r="EUB22" s="171"/>
      <c r="EUC22" s="171"/>
      <c r="EUD22" s="171"/>
      <c r="EUE22" s="171"/>
      <c r="EUF22" s="171"/>
      <c r="EUG22" s="171"/>
      <c r="EUH22" s="171"/>
      <c r="EUI22" s="171"/>
      <c r="EUJ22" s="171"/>
      <c r="EUK22" s="171"/>
      <c r="EUL22" s="171"/>
      <c r="EUM22" s="171"/>
      <c r="EUN22" s="171"/>
      <c r="EUO22" s="171"/>
      <c r="EUP22" s="171"/>
      <c r="EUQ22" s="171"/>
      <c r="EUR22" s="171"/>
      <c r="EUS22" s="171"/>
      <c r="EUT22" s="171"/>
      <c r="EUU22" s="171"/>
      <c r="EUV22" s="171"/>
      <c r="EUW22" s="171"/>
      <c r="EUX22" s="171"/>
      <c r="EUY22" s="171"/>
      <c r="EUZ22" s="171"/>
      <c r="EVA22" s="171"/>
      <c r="EVB22" s="171"/>
      <c r="EVC22" s="171"/>
      <c r="EVD22" s="171"/>
      <c r="EVE22" s="171"/>
      <c r="EVF22" s="171"/>
      <c r="EVG22" s="171"/>
      <c r="EVH22" s="171"/>
      <c r="EVI22" s="171"/>
      <c r="EVJ22" s="171"/>
      <c r="EVK22" s="171"/>
      <c r="EVL22" s="171"/>
      <c r="EVM22" s="171"/>
      <c r="EVN22" s="171"/>
      <c r="EVO22" s="171"/>
      <c r="EVP22" s="171"/>
      <c r="EVQ22" s="171"/>
      <c r="EVR22" s="171"/>
      <c r="EVS22" s="171"/>
      <c r="EVT22" s="171"/>
      <c r="EVU22" s="171"/>
      <c r="EVV22" s="171"/>
      <c r="EVW22" s="171"/>
      <c r="EVX22" s="171"/>
      <c r="EVY22" s="171"/>
      <c r="EVZ22" s="171"/>
      <c r="EWA22" s="171"/>
      <c r="EWB22" s="171"/>
      <c r="EWC22" s="171"/>
      <c r="EWD22" s="171"/>
      <c r="EWE22" s="171"/>
      <c r="EWF22" s="171"/>
      <c r="EWG22" s="171"/>
      <c r="EWH22" s="171"/>
      <c r="EWI22" s="171"/>
      <c r="EWJ22" s="171"/>
      <c r="EWK22" s="171"/>
      <c r="EWL22" s="171"/>
      <c r="EWM22" s="171"/>
      <c r="EWN22" s="171"/>
      <c r="EWO22" s="171"/>
      <c r="EWP22" s="171"/>
      <c r="EWQ22" s="171"/>
      <c r="EWR22" s="171"/>
      <c r="EWS22" s="171"/>
      <c r="EWT22" s="171"/>
      <c r="EWU22" s="171"/>
      <c r="EWV22" s="171"/>
      <c r="EWW22" s="171"/>
      <c r="EWX22" s="171"/>
      <c r="EWY22" s="171"/>
      <c r="EWZ22" s="171"/>
      <c r="EXA22" s="171"/>
      <c r="EXB22" s="171"/>
      <c r="EXC22" s="171"/>
      <c r="EXD22" s="171"/>
      <c r="EXE22" s="171"/>
      <c r="EXF22" s="171"/>
      <c r="EXG22" s="171"/>
      <c r="EXH22" s="171"/>
      <c r="EXI22" s="171"/>
      <c r="EXJ22" s="171"/>
      <c r="EXK22" s="171"/>
      <c r="EXL22" s="171"/>
      <c r="EXM22" s="171"/>
      <c r="EXN22" s="171"/>
      <c r="EXO22" s="171"/>
      <c r="EXP22" s="171"/>
      <c r="EXQ22" s="171"/>
      <c r="EXR22" s="171"/>
      <c r="EXS22" s="171"/>
      <c r="EXT22" s="171"/>
      <c r="EXU22" s="171"/>
      <c r="EXV22" s="171"/>
      <c r="EXW22" s="171"/>
      <c r="EXX22" s="171"/>
      <c r="EXY22" s="171"/>
      <c r="EXZ22" s="171"/>
      <c r="EYA22" s="171"/>
      <c r="EYB22" s="171"/>
      <c r="EYC22" s="171"/>
      <c r="EYD22" s="171"/>
      <c r="EYE22" s="171"/>
      <c r="EYF22" s="171"/>
      <c r="EYG22" s="171"/>
      <c r="EYH22" s="171"/>
      <c r="EYI22" s="171"/>
      <c r="EYJ22" s="171"/>
      <c r="EYK22" s="171"/>
      <c r="EYL22" s="171"/>
      <c r="EYM22" s="171"/>
      <c r="EYN22" s="171"/>
      <c r="EYO22" s="171"/>
      <c r="EYP22" s="171"/>
      <c r="EYQ22" s="171"/>
      <c r="EYR22" s="171"/>
      <c r="EYS22" s="171"/>
      <c r="EYT22" s="171"/>
      <c r="EYU22" s="171"/>
      <c r="EYV22" s="171"/>
      <c r="EYW22" s="171"/>
      <c r="EYX22" s="171"/>
      <c r="EYY22" s="171"/>
      <c r="EYZ22" s="171"/>
      <c r="EZA22" s="171"/>
      <c r="EZB22" s="171"/>
      <c r="EZC22" s="171"/>
      <c r="EZD22" s="171"/>
      <c r="EZE22" s="171"/>
      <c r="EZF22" s="171"/>
      <c r="EZG22" s="171"/>
      <c r="EZH22" s="171"/>
      <c r="EZI22" s="171"/>
      <c r="EZJ22" s="171"/>
      <c r="EZK22" s="171"/>
      <c r="EZL22" s="171"/>
      <c r="EZM22" s="171"/>
      <c r="EZN22" s="171"/>
      <c r="EZO22" s="171"/>
      <c r="EZP22" s="171"/>
      <c r="EZQ22" s="171"/>
      <c r="EZR22" s="171"/>
      <c r="EZS22" s="171"/>
      <c r="EZT22" s="171"/>
      <c r="EZU22" s="171"/>
      <c r="EZV22" s="171"/>
      <c r="EZW22" s="171"/>
      <c r="EZX22" s="171"/>
      <c r="EZY22" s="171"/>
      <c r="EZZ22" s="171"/>
      <c r="FAA22" s="171"/>
      <c r="FAB22" s="171"/>
      <c r="FAC22" s="171"/>
      <c r="FAD22" s="171"/>
      <c r="FAE22" s="171"/>
      <c r="FAF22" s="171"/>
      <c r="FAG22" s="171"/>
      <c r="FAH22" s="171"/>
      <c r="FAI22" s="171"/>
      <c r="FAJ22" s="171"/>
      <c r="FAK22" s="171"/>
      <c r="FAL22" s="171"/>
      <c r="FAM22" s="171"/>
      <c r="FAN22" s="171"/>
      <c r="FAO22" s="171"/>
      <c r="FAP22" s="171"/>
      <c r="FAQ22" s="171"/>
      <c r="FAR22" s="171"/>
      <c r="FAS22" s="171"/>
      <c r="FAT22" s="171"/>
      <c r="FAU22" s="171"/>
      <c r="FAV22" s="171"/>
      <c r="FAW22" s="171"/>
      <c r="FAX22" s="171"/>
      <c r="FAY22" s="171"/>
      <c r="FAZ22" s="171"/>
      <c r="FBA22" s="171"/>
      <c r="FBB22" s="171"/>
      <c r="FBC22" s="171"/>
      <c r="FBD22" s="171"/>
      <c r="FBE22" s="171"/>
      <c r="FBF22" s="171"/>
      <c r="FBG22" s="171"/>
      <c r="FBH22" s="171"/>
      <c r="FBI22" s="171"/>
      <c r="FBJ22" s="171"/>
      <c r="FBK22" s="171"/>
      <c r="FBL22" s="171"/>
      <c r="FBM22" s="171"/>
      <c r="FBN22" s="171"/>
      <c r="FBO22" s="171"/>
      <c r="FBP22" s="171"/>
      <c r="FBQ22" s="171"/>
      <c r="FBR22" s="171"/>
      <c r="FBS22" s="171"/>
      <c r="FBT22" s="171"/>
      <c r="FBU22" s="171"/>
      <c r="FBV22" s="171"/>
      <c r="FBW22" s="171"/>
      <c r="FBX22" s="171"/>
      <c r="FBY22" s="171"/>
      <c r="FBZ22" s="171"/>
      <c r="FCA22" s="171"/>
      <c r="FCB22" s="171"/>
      <c r="FCC22" s="171"/>
      <c r="FCD22" s="171"/>
      <c r="FCE22" s="171"/>
      <c r="FCF22" s="171"/>
      <c r="FCG22" s="171"/>
      <c r="FCH22" s="171"/>
      <c r="FCI22" s="171"/>
      <c r="FCJ22" s="171"/>
      <c r="FCK22" s="171"/>
      <c r="FCL22" s="171"/>
      <c r="FCM22" s="171"/>
      <c r="FCN22" s="171"/>
      <c r="FCO22" s="171"/>
      <c r="FCP22" s="171"/>
      <c r="FCQ22" s="171"/>
      <c r="FCR22" s="171"/>
      <c r="FCS22" s="171"/>
      <c r="FCT22" s="171"/>
      <c r="FCU22" s="171"/>
      <c r="FCV22" s="171"/>
      <c r="FCW22" s="171"/>
      <c r="FCX22" s="171"/>
      <c r="FCY22" s="171"/>
      <c r="FCZ22" s="171"/>
      <c r="FDA22" s="171"/>
      <c r="FDB22" s="171"/>
      <c r="FDC22" s="171"/>
      <c r="FDD22" s="171"/>
      <c r="FDE22" s="171"/>
      <c r="FDF22" s="171"/>
      <c r="FDG22" s="171"/>
      <c r="FDH22" s="171"/>
      <c r="FDI22" s="171"/>
      <c r="FDJ22" s="171"/>
      <c r="FDK22" s="171"/>
      <c r="FDL22" s="171"/>
      <c r="FDM22" s="171"/>
      <c r="FDN22" s="171"/>
      <c r="FDO22" s="171"/>
      <c r="FDP22" s="171"/>
      <c r="FDQ22" s="171"/>
      <c r="FDR22" s="171"/>
      <c r="FDS22" s="171"/>
      <c r="FDT22" s="171"/>
      <c r="FDU22" s="171"/>
      <c r="FDV22" s="171"/>
      <c r="FDW22" s="171"/>
      <c r="FDX22" s="171"/>
      <c r="FDY22" s="171"/>
      <c r="FDZ22" s="171"/>
      <c r="FEA22" s="171"/>
      <c r="FEB22" s="171"/>
      <c r="FEC22" s="171"/>
      <c r="FED22" s="171"/>
      <c r="FEE22" s="171"/>
      <c r="FEF22" s="171"/>
      <c r="FEG22" s="171"/>
      <c r="FEH22" s="171"/>
      <c r="FEI22" s="171"/>
      <c r="FEJ22" s="171"/>
      <c r="FEK22" s="171"/>
      <c r="FEL22" s="171"/>
      <c r="FEM22" s="171"/>
      <c r="FEN22" s="171"/>
      <c r="FEO22" s="171"/>
      <c r="FEP22" s="171"/>
      <c r="FEQ22" s="171"/>
      <c r="FER22" s="171"/>
      <c r="FES22" s="171"/>
      <c r="FET22" s="171"/>
      <c r="FEU22" s="171"/>
      <c r="FEV22" s="171"/>
      <c r="FEW22" s="171"/>
      <c r="FEX22" s="171"/>
      <c r="FEY22" s="171"/>
      <c r="FEZ22" s="171"/>
      <c r="FFA22" s="171"/>
      <c r="FFB22" s="171"/>
      <c r="FFC22" s="171"/>
      <c r="FFD22" s="171"/>
      <c r="FFE22" s="171"/>
      <c r="FFF22" s="171"/>
      <c r="FFG22" s="171"/>
      <c r="FFH22" s="171"/>
      <c r="FFI22" s="171"/>
      <c r="FFJ22" s="171"/>
      <c r="FFK22" s="171"/>
      <c r="FFL22" s="171"/>
      <c r="FFM22" s="171"/>
      <c r="FFN22" s="171"/>
      <c r="FFO22" s="171"/>
      <c r="FFP22" s="171"/>
      <c r="FFQ22" s="171"/>
      <c r="FFR22" s="171"/>
      <c r="FFS22" s="171"/>
      <c r="FFT22" s="171"/>
      <c r="FFU22" s="171"/>
      <c r="FFV22" s="171"/>
      <c r="FFW22" s="171"/>
      <c r="FFX22" s="171"/>
      <c r="FFY22" s="171"/>
      <c r="FFZ22" s="171"/>
      <c r="FGA22" s="171"/>
      <c r="FGB22" s="171"/>
      <c r="FGC22" s="171"/>
      <c r="FGD22" s="171"/>
      <c r="FGE22" s="171"/>
      <c r="FGF22" s="171"/>
      <c r="FGG22" s="171"/>
      <c r="FGH22" s="171"/>
      <c r="FGI22" s="171"/>
      <c r="FGJ22" s="171"/>
      <c r="FGK22" s="171"/>
      <c r="FGL22" s="171"/>
      <c r="FGM22" s="171"/>
      <c r="FGN22" s="171"/>
      <c r="FGO22" s="171"/>
      <c r="FGP22" s="171"/>
      <c r="FGQ22" s="171"/>
      <c r="FGR22" s="171"/>
      <c r="FGS22" s="171"/>
      <c r="FGT22" s="171"/>
      <c r="FGU22" s="171"/>
      <c r="FGV22" s="171"/>
      <c r="FGW22" s="171"/>
      <c r="FGX22" s="171"/>
      <c r="FGY22" s="171"/>
      <c r="FGZ22" s="171"/>
      <c r="FHA22" s="171"/>
      <c r="FHB22" s="171"/>
      <c r="FHC22" s="171"/>
      <c r="FHD22" s="171"/>
      <c r="FHE22" s="171"/>
      <c r="FHF22" s="171"/>
      <c r="FHG22" s="171"/>
      <c r="FHH22" s="171"/>
      <c r="FHI22" s="171"/>
      <c r="FHJ22" s="171"/>
      <c r="FHK22" s="171"/>
      <c r="FHL22" s="171"/>
      <c r="FHM22" s="171"/>
      <c r="FHN22" s="171"/>
      <c r="FHO22" s="171"/>
      <c r="FHP22" s="171"/>
      <c r="FHQ22" s="171"/>
      <c r="FHR22" s="171"/>
      <c r="FHS22" s="171"/>
      <c r="FHT22" s="171"/>
      <c r="FHU22" s="171"/>
      <c r="FHV22" s="171"/>
      <c r="FHW22" s="171"/>
      <c r="FHX22" s="171"/>
      <c r="FHY22" s="171"/>
      <c r="FHZ22" s="171"/>
      <c r="FIA22" s="171"/>
      <c r="FIB22" s="171"/>
      <c r="FIC22" s="171"/>
      <c r="FID22" s="171"/>
      <c r="FIE22" s="171"/>
      <c r="FIF22" s="171"/>
      <c r="FIG22" s="171"/>
      <c r="FIH22" s="171"/>
      <c r="FII22" s="171"/>
      <c r="FIJ22" s="171"/>
      <c r="FIK22" s="171"/>
      <c r="FIL22" s="171"/>
      <c r="FIM22" s="171"/>
      <c r="FIN22" s="171"/>
      <c r="FIO22" s="171"/>
      <c r="FIP22" s="171"/>
      <c r="FIQ22" s="171"/>
      <c r="FIR22" s="171"/>
      <c r="FIS22" s="171"/>
      <c r="FIT22" s="171"/>
      <c r="FIU22" s="171"/>
      <c r="FIV22" s="171"/>
      <c r="FIW22" s="171"/>
      <c r="FIX22" s="171"/>
      <c r="FIY22" s="171"/>
      <c r="FIZ22" s="171"/>
      <c r="FJA22" s="171"/>
      <c r="FJB22" s="171"/>
      <c r="FJC22" s="171"/>
      <c r="FJD22" s="171"/>
      <c r="FJE22" s="171"/>
      <c r="FJF22" s="171"/>
      <c r="FJG22" s="171"/>
      <c r="FJH22" s="171"/>
      <c r="FJI22" s="171"/>
      <c r="FJJ22" s="171"/>
      <c r="FJK22" s="171"/>
      <c r="FJL22" s="171"/>
      <c r="FJM22" s="171"/>
      <c r="FJN22" s="171"/>
      <c r="FJO22" s="171"/>
      <c r="FJP22" s="171"/>
      <c r="FJQ22" s="171"/>
      <c r="FJR22" s="171"/>
      <c r="FJS22" s="171"/>
      <c r="FJT22" s="171"/>
      <c r="FJU22" s="171"/>
      <c r="FJV22" s="171"/>
      <c r="FJW22" s="171"/>
      <c r="FJX22" s="171"/>
      <c r="FJY22" s="171"/>
      <c r="FJZ22" s="171"/>
      <c r="FKA22" s="171"/>
      <c r="FKB22" s="171"/>
      <c r="FKC22" s="171"/>
      <c r="FKD22" s="171"/>
      <c r="FKE22" s="171"/>
      <c r="FKF22" s="171"/>
      <c r="FKG22" s="171"/>
      <c r="FKH22" s="171"/>
      <c r="FKI22" s="171"/>
      <c r="FKJ22" s="171"/>
      <c r="FKK22" s="171"/>
      <c r="FKL22" s="171"/>
      <c r="FKM22" s="171"/>
      <c r="FKN22" s="171"/>
      <c r="FKO22" s="171"/>
      <c r="FKP22" s="171"/>
      <c r="FKQ22" s="171"/>
      <c r="FKR22" s="171"/>
      <c r="FKS22" s="171"/>
      <c r="FKT22" s="171"/>
      <c r="FKU22" s="171"/>
      <c r="FKV22" s="171"/>
      <c r="FKW22" s="171"/>
      <c r="FKX22" s="171"/>
      <c r="FKY22" s="171"/>
      <c r="FKZ22" s="171"/>
      <c r="FLA22" s="171"/>
      <c r="FLB22" s="171"/>
      <c r="FLC22" s="171"/>
      <c r="FLD22" s="171"/>
      <c r="FLE22" s="171"/>
      <c r="FLF22" s="171"/>
      <c r="FLG22" s="171"/>
      <c r="FLH22" s="171"/>
      <c r="FLI22" s="171"/>
      <c r="FLJ22" s="171"/>
      <c r="FLK22" s="171"/>
      <c r="FLL22" s="171"/>
      <c r="FLM22" s="171"/>
      <c r="FLN22" s="171"/>
      <c r="FLO22" s="171"/>
      <c r="FLP22" s="171"/>
      <c r="FLQ22" s="171"/>
      <c r="FLR22" s="171"/>
      <c r="FLS22" s="171"/>
      <c r="FLT22" s="171"/>
      <c r="FLU22" s="171"/>
      <c r="FLV22" s="171"/>
      <c r="FLW22" s="171"/>
      <c r="FLX22" s="171"/>
      <c r="FLY22" s="171"/>
      <c r="FLZ22" s="171"/>
      <c r="FMA22" s="171"/>
      <c r="FMB22" s="171"/>
      <c r="FMC22" s="171"/>
      <c r="FMD22" s="171"/>
      <c r="FME22" s="171"/>
      <c r="FMF22" s="171"/>
      <c r="FMG22" s="171"/>
      <c r="FMH22" s="171"/>
      <c r="FMI22" s="171"/>
      <c r="FMJ22" s="171"/>
      <c r="FMK22" s="171"/>
      <c r="FML22" s="171"/>
      <c r="FMM22" s="171"/>
      <c r="FMN22" s="171"/>
      <c r="FMO22" s="171"/>
      <c r="FMP22" s="171"/>
      <c r="FMQ22" s="171"/>
      <c r="FMR22" s="171"/>
      <c r="FMS22" s="171"/>
      <c r="FMT22" s="171"/>
      <c r="FMU22" s="171"/>
      <c r="FMV22" s="171"/>
      <c r="FMW22" s="171"/>
      <c r="FMX22" s="171"/>
      <c r="FMY22" s="171"/>
      <c r="FMZ22" s="171"/>
      <c r="FNA22" s="171"/>
      <c r="FNB22" s="171"/>
      <c r="FNC22" s="171"/>
      <c r="FND22" s="171"/>
      <c r="FNE22" s="171"/>
      <c r="FNF22" s="171"/>
      <c r="FNG22" s="171"/>
      <c r="FNH22" s="171"/>
      <c r="FNI22" s="171"/>
      <c r="FNJ22" s="171"/>
      <c r="FNK22" s="171"/>
      <c r="FNL22" s="171"/>
      <c r="FNM22" s="171"/>
      <c r="FNN22" s="171"/>
      <c r="FNO22" s="171"/>
      <c r="FNP22" s="171"/>
      <c r="FNQ22" s="171"/>
      <c r="FNR22" s="171"/>
      <c r="FNS22" s="171"/>
      <c r="FNT22" s="171"/>
      <c r="FNU22" s="171"/>
      <c r="FNV22" s="171"/>
      <c r="FNW22" s="171"/>
      <c r="FNX22" s="171"/>
      <c r="FNY22" s="171"/>
      <c r="FNZ22" s="171"/>
      <c r="FOA22" s="171"/>
      <c r="FOB22" s="171"/>
      <c r="FOC22" s="171"/>
      <c r="FOD22" s="171"/>
      <c r="FOE22" s="171"/>
      <c r="FOF22" s="171"/>
      <c r="FOG22" s="171"/>
      <c r="FOH22" s="171"/>
      <c r="FOI22" s="171"/>
      <c r="FOJ22" s="171"/>
      <c r="FOK22" s="171"/>
      <c r="FOL22" s="171"/>
      <c r="FOM22" s="171"/>
      <c r="FON22" s="171"/>
      <c r="FOO22" s="171"/>
      <c r="FOP22" s="171"/>
      <c r="FOQ22" s="171"/>
      <c r="FOR22" s="171"/>
      <c r="FOS22" s="171"/>
      <c r="FOT22" s="171"/>
      <c r="FOU22" s="171"/>
      <c r="FOV22" s="171"/>
      <c r="FOW22" s="171"/>
      <c r="FOX22" s="171"/>
      <c r="FOY22" s="171"/>
      <c r="FOZ22" s="171"/>
      <c r="FPA22" s="171"/>
      <c r="FPB22" s="171"/>
      <c r="FPC22" s="171"/>
      <c r="FPD22" s="171"/>
      <c r="FPE22" s="171"/>
      <c r="FPF22" s="171"/>
      <c r="FPG22" s="171"/>
      <c r="FPH22" s="171"/>
      <c r="FPI22" s="171"/>
      <c r="FPJ22" s="171"/>
      <c r="FPK22" s="171"/>
      <c r="FPL22" s="171"/>
      <c r="FPM22" s="171"/>
      <c r="FPN22" s="171"/>
      <c r="FPO22" s="171"/>
      <c r="FPP22" s="171"/>
      <c r="FPQ22" s="171"/>
      <c r="FPR22" s="171"/>
      <c r="FPS22" s="171"/>
      <c r="FPT22" s="171"/>
      <c r="FPU22" s="171"/>
      <c r="FPV22" s="171"/>
      <c r="FPW22" s="171"/>
      <c r="FPX22" s="171"/>
      <c r="FPY22" s="171"/>
      <c r="FPZ22" s="171"/>
      <c r="FQA22" s="171"/>
      <c r="FQB22" s="171"/>
      <c r="FQC22" s="171"/>
      <c r="FQD22" s="171"/>
      <c r="FQE22" s="171"/>
      <c r="FQF22" s="171"/>
      <c r="FQG22" s="171"/>
      <c r="FQH22" s="171"/>
      <c r="FQI22" s="171"/>
      <c r="FQJ22" s="171"/>
      <c r="FQK22" s="171"/>
      <c r="FQL22" s="171"/>
      <c r="FQM22" s="171"/>
      <c r="FQN22" s="171"/>
      <c r="FQO22" s="171"/>
      <c r="FQP22" s="171"/>
      <c r="FQQ22" s="171"/>
      <c r="FQR22" s="171"/>
      <c r="FQS22" s="171"/>
      <c r="FQT22" s="171"/>
      <c r="FQU22" s="171"/>
      <c r="FQV22" s="171"/>
      <c r="FQW22" s="171"/>
      <c r="FQX22" s="171"/>
      <c r="FQY22" s="171"/>
      <c r="FQZ22" s="171"/>
      <c r="FRA22" s="171"/>
      <c r="FRB22" s="171"/>
      <c r="FRC22" s="171"/>
      <c r="FRD22" s="171"/>
      <c r="FRE22" s="171"/>
      <c r="FRF22" s="171"/>
      <c r="FRG22" s="171"/>
      <c r="FRH22" s="171"/>
      <c r="FRI22" s="171"/>
      <c r="FRJ22" s="171"/>
      <c r="FRK22" s="171"/>
      <c r="FRL22" s="171"/>
      <c r="FRM22" s="171"/>
      <c r="FRN22" s="171"/>
      <c r="FRO22" s="171"/>
      <c r="FRP22" s="171"/>
      <c r="FRQ22" s="171"/>
      <c r="FRR22" s="171"/>
      <c r="FRS22" s="171"/>
      <c r="FRT22" s="171"/>
      <c r="FRU22" s="171"/>
      <c r="FRV22" s="171"/>
      <c r="FRW22" s="171"/>
      <c r="FRX22" s="171"/>
      <c r="FRY22" s="171"/>
      <c r="FRZ22" s="171"/>
      <c r="FSA22" s="171"/>
      <c r="FSB22" s="171"/>
      <c r="FSC22" s="171"/>
      <c r="FSD22" s="171"/>
      <c r="FSE22" s="171"/>
      <c r="FSF22" s="171"/>
      <c r="FSG22" s="171"/>
      <c r="FSH22" s="171"/>
      <c r="FSI22" s="171"/>
      <c r="FSJ22" s="171"/>
      <c r="FSK22" s="171"/>
      <c r="FSL22" s="171"/>
      <c r="FSM22" s="171"/>
      <c r="FSN22" s="171"/>
      <c r="FSO22" s="171"/>
      <c r="FSP22" s="171"/>
      <c r="FSQ22" s="171"/>
      <c r="FSR22" s="171"/>
      <c r="FSS22" s="171"/>
      <c r="FST22" s="171"/>
      <c r="FSU22" s="171"/>
      <c r="FSV22" s="171"/>
      <c r="FSW22" s="171"/>
      <c r="FSX22" s="171"/>
      <c r="FSY22" s="171"/>
      <c r="FSZ22" s="171"/>
      <c r="FTA22" s="171"/>
      <c r="FTB22" s="171"/>
      <c r="FTC22" s="171"/>
      <c r="FTD22" s="171"/>
      <c r="FTE22" s="171"/>
      <c r="FTF22" s="171"/>
      <c r="FTG22" s="171"/>
      <c r="FTH22" s="171"/>
      <c r="FTI22" s="171"/>
      <c r="FTJ22" s="171"/>
      <c r="FTK22" s="171"/>
      <c r="FTL22" s="171"/>
      <c r="FTM22" s="171"/>
      <c r="FTN22" s="171"/>
      <c r="FTO22" s="171"/>
      <c r="FTP22" s="171"/>
      <c r="FTQ22" s="171"/>
      <c r="FTR22" s="171"/>
      <c r="FTS22" s="171"/>
      <c r="FTT22" s="171"/>
      <c r="FTU22" s="171"/>
      <c r="FTV22" s="171"/>
      <c r="FTW22" s="171"/>
      <c r="FTX22" s="171"/>
      <c r="FTY22" s="171"/>
      <c r="FTZ22" s="171"/>
      <c r="FUA22" s="171"/>
      <c r="FUB22" s="171"/>
      <c r="FUC22" s="171"/>
      <c r="FUD22" s="171"/>
      <c r="FUE22" s="171"/>
      <c r="FUF22" s="171"/>
      <c r="FUG22" s="171"/>
      <c r="FUH22" s="171"/>
      <c r="FUI22" s="171"/>
      <c r="FUJ22" s="171"/>
      <c r="FUK22" s="171"/>
      <c r="FUL22" s="171"/>
      <c r="FUM22" s="171"/>
      <c r="FUN22" s="171"/>
      <c r="FUO22" s="171"/>
      <c r="FUP22" s="171"/>
      <c r="FUQ22" s="171"/>
      <c r="FUR22" s="171"/>
      <c r="FUS22" s="171"/>
      <c r="FUT22" s="171"/>
      <c r="FUU22" s="171"/>
      <c r="FUV22" s="171"/>
      <c r="FUW22" s="171"/>
      <c r="FUX22" s="171"/>
      <c r="FUY22" s="171"/>
      <c r="FUZ22" s="171"/>
      <c r="FVA22" s="171"/>
      <c r="FVB22" s="171"/>
      <c r="FVC22" s="171"/>
      <c r="FVD22" s="171"/>
      <c r="FVE22" s="171"/>
      <c r="FVF22" s="171"/>
      <c r="FVG22" s="171"/>
      <c r="FVH22" s="171"/>
      <c r="FVI22" s="171"/>
      <c r="FVJ22" s="171"/>
      <c r="FVK22" s="171"/>
      <c r="FVL22" s="171"/>
      <c r="FVM22" s="171"/>
      <c r="FVN22" s="171"/>
      <c r="FVO22" s="171"/>
      <c r="FVP22" s="171"/>
      <c r="FVQ22" s="171"/>
      <c r="FVR22" s="171"/>
      <c r="FVS22" s="171"/>
      <c r="FVT22" s="171"/>
      <c r="FVU22" s="171"/>
      <c r="FVV22" s="171"/>
      <c r="FVW22" s="171"/>
      <c r="FVX22" s="171"/>
      <c r="FVY22" s="171"/>
      <c r="FVZ22" s="171"/>
      <c r="FWA22" s="171"/>
      <c r="FWB22" s="171"/>
      <c r="FWC22" s="171"/>
      <c r="FWD22" s="171"/>
      <c r="FWE22" s="171"/>
      <c r="FWF22" s="171"/>
      <c r="FWG22" s="171"/>
      <c r="FWH22" s="171"/>
      <c r="FWI22" s="171"/>
      <c r="FWJ22" s="171"/>
      <c r="FWK22" s="171"/>
      <c r="FWL22" s="171"/>
      <c r="FWM22" s="171"/>
      <c r="FWN22" s="171"/>
      <c r="FWO22" s="171"/>
      <c r="FWP22" s="171"/>
      <c r="FWQ22" s="171"/>
      <c r="FWR22" s="171"/>
      <c r="FWS22" s="171"/>
      <c r="FWT22" s="171"/>
      <c r="FWU22" s="171"/>
      <c r="FWV22" s="171"/>
      <c r="FWW22" s="171"/>
      <c r="FWX22" s="171"/>
      <c r="FWY22" s="171"/>
      <c r="FWZ22" s="171"/>
      <c r="FXA22" s="171"/>
      <c r="FXB22" s="171"/>
      <c r="FXC22" s="171"/>
      <c r="FXD22" s="171"/>
      <c r="FXE22" s="171"/>
      <c r="FXF22" s="171"/>
      <c r="FXG22" s="171"/>
      <c r="FXH22" s="171"/>
      <c r="FXI22" s="171"/>
      <c r="FXJ22" s="171"/>
      <c r="FXK22" s="171"/>
      <c r="FXL22" s="171"/>
      <c r="FXM22" s="171"/>
      <c r="FXN22" s="171"/>
      <c r="FXO22" s="171"/>
      <c r="FXP22" s="171"/>
      <c r="FXQ22" s="171"/>
      <c r="FXR22" s="171"/>
      <c r="FXS22" s="171"/>
      <c r="FXT22" s="171"/>
      <c r="FXU22" s="171"/>
      <c r="FXV22" s="171"/>
      <c r="FXW22" s="171"/>
      <c r="FXX22" s="171"/>
      <c r="FXY22" s="171"/>
      <c r="FXZ22" s="171"/>
      <c r="FYA22" s="171"/>
      <c r="FYB22" s="171"/>
      <c r="FYC22" s="171"/>
      <c r="FYD22" s="171"/>
      <c r="FYE22" s="171"/>
      <c r="FYF22" s="171"/>
      <c r="FYG22" s="171"/>
      <c r="FYH22" s="171"/>
      <c r="FYI22" s="171"/>
      <c r="FYJ22" s="171"/>
      <c r="FYK22" s="171"/>
      <c r="FYL22" s="171"/>
      <c r="FYM22" s="171"/>
      <c r="FYN22" s="171"/>
      <c r="FYO22" s="171"/>
      <c r="FYP22" s="171"/>
      <c r="FYQ22" s="171"/>
      <c r="FYR22" s="171"/>
      <c r="FYS22" s="171"/>
      <c r="FYT22" s="171"/>
      <c r="FYU22" s="171"/>
      <c r="FYV22" s="171"/>
      <c r="FYW22" s="171"/>
      <c r="FYX22" s="171"/>
      <c r="FYY22" s="171"/>
      <c r="FYZ22" s="171"/>
      <c r="FZA22" s="171"/>
      <c r="FZB22" s="171"/>
      <c r="FZC22" s="171"/>
      <c r="FZD22" s="171"/>
      <c r="FZE22" s="171"/>
      <c r="FZF22" s="171"/>
      <c r="FZG22" s="171"/>
      <c r="FZH22" s="171"/>
      <c r="FZI22" s="171"/>
      <c r="FZJ22" s="171"/>
      <c r="FZK22" s="171"/>
      <c r="FZL22" s="171"/>
      <c r="FZM22" s="171"/>
      <c r="FZN22" s="171"/>
      <c r="FZO22" s="171"/>
      <c r="FZP22" s="171"/>
      <c r="FZQ22" s="171"/>
      <c r="FZR22" s="171"/>
      <c r="FZS22" s="171"/>
      <c r="FZT22" s="171"/>
      <c r="FZU22" s="171"/>
      <c r="FZV22" s="171"/>
      <c r="FZW22" s="171"/>
      <c r="FZX22" s="171"/>
      <c r="FZY22" s="171"/>
      <c r="FZZ22" s="171"/>
      <c r="GAA22" s="171"/>
      <c r="GAB22" s="171"/>
      <c r="GAC22" s="171"/>
      <c r="GAD22" s="171"/>
      <c r="GAE22" s="171"/>
      <c r="GAF22" s="171"/>
      <c r="GAG22" s="171"/>
      <c r="GAH22" s="171"/>
      <c r="GAI22" s="171"/>
      <c r="GAJ22" s="171"/>
      <c r="GAK22" s="171"/>
      <c r="GAL22" s="171"/>
      <c r="GAM22" s="171"/>
      <c r="GAN22" s="171"/>
      <c r="GAO22" s="171"/>
      <c r="GAP22" s="171"/>
      <c r="GAQ22" s="171"/>
      <c r="GAR22" s="171"/>
      <c r="GAS22" s="171"/>
      <c r="GAT22" s="171"/>
      <c r="GAU22" s="171"/>
      <c r="GAV22" s="171"/>
      <c r="GAW22" s="171"/>
      <c r="GAX22" s="171"/>
      <c r="GAY22" s="171"/>
      <c r="GAZ22" s="171"/>
      <c r="GBA22" s="171"/>
      <c r="GBB22" s="171"/>
      <c r="GBC22" s="171"/>
      <c r="GBD22" s="171"/>
      <c r="GBE22" s="171"/>
      <c r="GBF22" s="171"/>
      <c r="GBG22" s="171"/>
      <c r="GBH22" s="171"/>
      <c r="GBI22" s="171"/>
      <c r="GBJ22" s="171"/>
      <c r="GBK22" s="171"/>
      <c r="GBL22" s="171"/>
      <c r="GBM22" s="171"/>
      <c r="GBN22" s="171"/>
      <c r="GBO22" s="171"/>
      <c r="GBP22" s="171"/>
      <c r="GBQ22" s="171"/>
      <c r="GBR22" s="171"/>
      <c r="GBS22" s="171"/>
      <c r="GBT22" s="171"/>
      <c r="GBU22" s="171"/>
      <c r="GBV22" s="171"/>
      <c r="GBW22" s="171"/>
      <c r="GBX22" s="171"/>
      <c r="GBY22" s="171"/>
      <c r="GBZ22" s="171"/>
      <c r="GCA22" s="171"/>
      <c r="GCB22" s="171"/>
      <c r="GCC22" s="171"/>
      <c r="GCD22" s="171"/>
      <c r="GCE22" s="171"/>
      <c r="GCF22" s="171"/>
      <c r="GCG22" s="171"/>
      <c r="GCH22" s="171"/>
      <c r="GCI22" s="171"/>
      <c r="GCJ22" s="171"/>
      <c r="GCK22" s="171"/>
      <c r="GCL22" s="171"/>
      <c r="GCM22" s="171"/>
      <c r="GCN22" s="171"/>
      <c r="GCO22" s="171"/>
      <c r="GCP22" s="171"/>
      <c r="GCQ22" s="171"/>
      <c r="GCR22" s="171"/>
      <c r="GCS22" s="171"/>
      <c r="GCT22" s="171"/>
      <c r="GCU22" s="171"/>
      <c r="GCV22" s="171"/>
      <c r="GCW22" s="171"/>
      <c r="GCX22" s="171"/>
      <c r="GCY22" s="171"/>
      <c r="GCZ22" s="171"/>
      <c r="GDA22" s="171"/>
      <c r="GDB22" s="171"/>
      <c r="GDC22" s="171"/>
      <c r="GDD22" s="171"/>
      <c r="GDE22" s="171"/>
      <c r="GDF22" s="171"/>
      <c r="GDG22" s="171"/>
      <c r="GDH22" s="171"/>
      <c r="GDI22" s="171"/>
      <c r="GDJ22" s="171"/>
      <c r="GDK22" s="171"/>
      <c r="GDL22" s="171"/>
      <c r="GDM22" s="171"/>
      <c r="GDN22" s="171"/>
      <c r="GDO22" s="171"/>
      <c r="GDP22" s="171"/>
      <c r="GDQ22" s="171"/>
      <c r="GDR22" s="171"/>
      <c r="GDS22" s="171"/>
      <c r="GDT22" s="171"/>
      <c r="GDU22" s="171"/>
      <c r="GDV22" s="171"/>
      <c r="GDW22" s="171"/>
      <c r="GDX22" s="171"/>
      <c r="GDY22" s="171"/>
      <c r="GDZ22" s="171"/>
      <c r="GEA22" s="171"/>
      <c r="GEB22" s="171"/>
      <c r="GEC22" s="171"/>
      <c r="GED22" s="171"/>
      <c r="GEE22" s="171"/>
      <c r="GEF22" s="171"/>
      <c r="GEG22" s="171"/>
      <c r="GEH22" s="171"/>
      <c r="GEI22" s="171"/>
      <c r="GEJ22" s="171"/>
      <c r="GEK22" s="171"/>
      <c r="GEL22" s="171"/>
      <c r="GEM22" s="171"/>
      <c r="GEN22" s="171"/>
      <c r="GEO22" s="171"/>
      <c r="GEP22" s="171"/>
      <c r="GEQ22" s="171"/>
      <c r="GER22" s="171"/>
      <c r="GES22" s="171"/>
      <c r="GET22" s="171"/>
      <c r="GEU22" s="171"/>
      <c r="GEV22" s="171"/>
      <c r="GEW22" s="171"/>
      <c r="GEX22" s="171"/>
      <c r="GEY22" s="171"/>
      <c r="GEZ22" s="171"/>
      <c r="GFA22" s="171"/>
      <c r="GFB22" s="171"/>
      <c r="GFC22" s="171"/>
      <c r="GFD22" s="171"/>
      <c r="GFE22" s="171"/>
      <c r="GFF22" s="171"/>
      <c r="GFG22" s="171"/>
      <c r="GFH22" s="171"/>
      <c r="GFI22" s="171"/>
      <c r="GFJ22" s="171"/>
      <c r="GFK22" s="171"/>
      <c r="GFL22" s="171"/>
      <c r="GFM22" s="171"/>
      <c r="GFN22" s="171"/>
      <c r="GFO22" s="171"/>
      <c r="GFP22" s="171"/>
      <c r="GFQ22" s="171"/>
      <c r="GFR22" s="171"/>
      <c r="GFS22" s="171"/>
      <c r="GFT22" s="171"/>
      <c r="GFU22" s="171"/>
      <c r="GFV22" s="171"/>
      <c r="GFW22" s="171"/>
      <c r="GFX22" s="171"/>
      <c r="GFY22" s="171"/>
      <c r="GFZ22" s="171"/>
      <c r="GGA22" s="171"/>
      <c r="GGB22" s="171"/>
      <c r="GGC22" s="171"/>
      <c r="GGD22" s="171"/>
      <c r="GGE22" s="171"/>
      <c r="GGF22" s="171"/>
      <c r="GGG22" s="171"/>
      <c r="GGH22" s="171"/>
      <c r="GGI22" s="171"/>
      <c r="GGJ22" s="171"/>
      <c r="GGK22" s="171"/>
      <c r="GGL22" s="171"/>
      <c r="GGM22" s="171"/>
      <c r="GGN22" s="171"/>
      <c r="GGO22" s="171"/>
      <c r="GGP22" s="171"/>
      <c r="GGQ22" s="171"/>
      <c r="GGR22" s="171"/>
      <c r="GGS22" s="171"/>
      <c r="GGT22" s="171"/>
      <c r="GGU22" s="171"/>
      <c r="GGV22" s="171"/>
      <c r="GGW22" s="171"/>
      <c r="GGX22" s="171"/>
      <c r="GGY22" s="171"/>
      <c r="GGZ22" s="171"/>
      <c r="GHA22" s="171"/>
      <c r="GHB22" s="171"/>
      <c r="GHC22" s="171"/>
      <c r="GHD22" s="171"/>
      <c r="GHE22" s="171"/>
      <c r="GHF22" s="171"/>
      <c r="GHG22" s="171"/>
      <c r="GHH22" s="171"/>
      <c r="GHI22" s="171"/>
      <c r="GHJ22" s="171"/>
      <c r="GHK22" s="171"/>
      <c r="GHL22" s="171"/>
      <c r="GHM22" s="171"/>
      <c r="GHN22" s="171"/>
      <c r="GHO22" s="171"/>
      <c r="GHP22" s="171"/>
      <c r="GHQ22" s="171"/>
      <c r="GHR22" s="171"/>
      <c r="GHS22" s="171"/>
      <c r="GHT22" s="171"/>
      <c r="GHU22" s="171"/>
      <c r="GHV22" s="171"/>
      <c r="GHW22" s="171"/>
      <c r="GHX22" s="171"/>
      <c r="GHY22" s="171"/>
      <c r="GHZ22" s="171"/>
      <c r="GIA22" s="171"/>
      <c r="GIB22" s="171"/>
      <c r="GIC22" s="171"/>
      <c r="GID22" s="171"/>
      <c r="GIE22" s="171"/>
      <c r="GIF22" s="171"/>
      <c r="GIG22" s="171"/>
      <c r="GIH22" s="171"/>
      <c r="GII22" s="171"/>
      <c r="GIJ22" s="171"/>
      <c r="GIK22" s="171"/>
      <c r="GIL22" s="171"/>
      <c r="GIM22" s="171"/>
      <c r="GIN22" s="171"/>
      <c r="GIO22" s="171"/>
      <c r="GIP22" s="171"/>
      <c r="GIQ22" s="171"/>
      <c r="GIR22" s="171"/>
      <c r="GIS22" s="171"/>
      <c r="GIT22" s="171"/>
      <c r="GIU22" s="171"/>
      <c r="GIV22" s="171"/>
      <c r="GIW22" s="171"/>
      <c r="GIX22" s="171"/>
      <c r="GIY22" s="171"/>
      <c r="GIZ22" s="171"/>
      <c r="GJA22" s="171"/>
      <c r="GJB22" s="171"/>
      <c r="GJC22" s="171"/>
      <c r="GJD22" s="171"/>
      <c r="GJE22" s="171"/>
      <c r="GJF22" s="171"/>
      <c r="GJG22" s="171"/>
      <c r="GJH22" s="171"/>
      <c r="GJI22" s="171"/>
      <c r="GJJ22" s="171"/>
      <c r="GJK22" s="171"/>
      <c r="GJL22" s="171"/>
      <c r="GJM22" s="171"/>
      <c r="GJN22" s="171"/>
      <c r="GJO22" s="171"/>
      <c r="GJP22" s="171"/>
      <c r="GJQ22" s="171"/>
      <c r="GJR22" s="171"/>
      <c r="GJS22" s="171"/>
      <c r="GJT22" s="171"/>
      <c r="GJU22" s="171"/>
      <c r="GJV22" s="171"/>
      <c r="GJW22" s="171"/>
      <c r="GJX22" s="171"/>
      <c r="GJY22" s="171"/>
      <c r="GJZ22" s="171"/>
      <c r="GKA22" s="171"/>
      <c r="GKB22" s="171"/>
      <c r="GKC22" s="171"/>
      <c r="GKD22" s="171"/>
      <c r="GKE22" s="171"/>
      <c r="GKF22" s="171"/>
      <c r="GKG22" s="171"/>
      <c r="GKH22" s="171"/>
      <c r="GKI22" s="171"/>
      <c r="GKJ22" s="171"/>
      <c r="GKK22" s="171"/>
      <c r="GKL22" s="171"/>
      <c r="GKM22" s="171"/>
      <c r="GKN22" s="171"/>
      <c r="GKO22" s="171"/>
      <c r="GKP22" s="171"/>
      <c r="GKQ22" s="171"/>
      <c r="GKR22" s="171"/>
      <c r="GKS22" s="171"/>
      <c r="GKT22" s="171"/>
      <c r="GKU22" s="171"/>
      <c r="GKV22" s="171"/>
      <c r="GKW22" s="171"/>
      <c r="GKX22" s="171"/>
      <c r="GKY22" s="171"/>
      <c r="GKZ22" s="171"/>
      <c r="GLA22" s="171"/>
      <c r="GLB22" s="171"/>
      <c r="GLC22" s="171"/>
      <c r="GLD22" s="171"/>
      <c r="GLE22" s="171"/>
      <c r="GLF22" s="171"/>
      <c r="GLG22" s="171"/>
      <c r="GLH22" s="171"/>
      <c r="GLI22" s="171"/>
      <c r="GLJ22" s="171"/>
      <c r="GLK22" s="171"/>
      <c r="GLL22" s="171"/>
      <c r="GLM22" s="171"/>
      <c r="GLN22" s="171"/>
      <c r="GLO22" s="171"/>
      <c r="GLP22" s="171"/>
      <c r="GLQ22" s="171"/>
      <c r="GLR22" s="171"/>
      <c r="GLS22" s="171"/>
      <c r="GLT22" s="171"/>
      <c r="GLU22" s="171"/>
      <c r="GLV22" s="171"/>
      <c r="GLW22" s="171"/>
      <c r="GLX22" s="171"/>
      <c r="GLY22" s="171"/>
      <c r="GLZ22" s="171"/>
      <c r="GMA22" s="171"/>
      <c r="GMB22" s="171"/>
      <c r="GMC22" s="171"/>
      <c r="GMD22" s="171"/>
      <c r="GME22" s="171"/>
      <c r="GMF22" s="171"/>
      <c r="GMG22" s="171"/>
      <c r="GMH22" s="171"/>
      <c r="GMI22" s="171"/>
      <c r="GMJ22" s="171"/>
      <c r="GMK22" s="171"/>
      <c r="GML22" s="171"/>
      <c r="GMM22" s="171"/>
      <c r="GMN22" s="171"/>
      <c r="GMO22" s="171"/>
      <c r="GMP22" s="171"/>
      <c r="GMQ22" s="171"/>
      <c r="GMR22" s="171"/>
      <c r="GMS22" s="171"/>
      <c r="GMT22" s="171"/>
      <c r="GMU22" s="171"/>
      <c r="GMV22" s="171"/>
      <c r="GMW22" s="171"/>
      <c r="GMX22" s="171"/>
      <c r="GMY22" s="171"/>
      <c r="GMZ22" s="171"/>
      <c r="GNA22" s="171"/>
      <c r="GNB22" s="171"/>
      <c r="GNC22" s="171"/>
      <c r="GND22" s="171"/>
      <c r="GNE22" s="171"/>
      <c r="GNF22" s="171"/>
      <c r="GNG22" s="171"/>
      <c r="GNH22" s="171"/>
      <c r="GNI22" s="171"/>
      <c r="GNJ22" s="171"/>
      <c r="GNK22" s="171"/>
      <c r="GNL22" s="171"/>
      <c r="GNM22" s="171"/>
      <c r="GNN22" s="171"/>
      <c r="GNO22" s="171"/>
      <c r="GNP22" s="171"/>
      <c r="GNQ22" s="171"/>
      <c r="GNR22" s="171"/>
      <c r="GNS22" s="171"/>
      <c r="GNT22" s="171"/>
      <c r="GNU22" s="171"/>
      <c r="GNV22" s="171"/>
      <c r="GNW22" s="171"/>
      <c r="GNX22" s="171"/>
      <c r="GNY22" s="171"/>
      <c r="GNZ22" s="171"/>
      <c r="GOA22" s="171"/>
      <c r="GOB22" s="171"/>
      <c r="GOC22" s="171"/>
      <c r="GOD22" s="171"/>
      <c r="GOE22" s="171"/>
      <c r="GOF22" s="171"/>
      <c r="GOG22" s="171"/>
      <c r="GOH22" s="171"/>
      <c r="GOI22" s="171"/>
      <c r="GOJ22" s="171"/>
      <c r="GOK22" s="171"/>
      <c r="GOL22" s="171"/>
      <c r="GOM22" s="171"/>
      <c r="GON22" s="171"/>
      <c r="GOO22" s="171"/>
      <c r="GOP22" s="171"/>
      <c r="GOQ22" s="171"/>
      <c r="GOR22" s="171"/>
      <c r="GOS22" s="171"/>
      <c r="GOT22" s="171"/>
      <c r="GOU22" s="171"/>
      <c r="GOV22" s="171"/>
      <c r="GOW22" s="171"/>
      <c r="GOX22" s="171"/>
      <c r="GOY22" s="171"/>
      <c r="GOZ22" s="171"/>
      <c r="GPA22" s="171"/>
      <c r="GPB22" s="171"/>
      <c r="GPC22" s="171"/>
      <c r="GPD22" s="171"/>
      <c r="GPE22" s="171"/>
      <c r="GPF22" s="171"/>
      <c r="GPG22" s="171"/>
      <c r="GPH22" s="171"/>
      <c r="GPI22" s="171"/>
      <c r="GPJ22" s="171"/>
      <c r="GPK22" s="171"/>
      <c r="GPL22" s="171"/>
      <c r="GPM22" s="171"/>
      <c r="GPN22" s="171"/>
      <c r="GPO22" s="171"/>
      <c r="GPP22" s="171"/>
      <c r="GPQ22" s="171"/>
      <c r="GPR22" s="171"/>
      <c r="GPS22" s="171"/>
      <c r="GPT22" s="171"/>
      <c r="GPU22" s="171"/>
      <c r="GPV22" s="171"/>
      <c r="GPW22" s="171"/>
      <c r="GPX22" s="171"/>
      <c r="GPY22" s="171"/>
      <c r="GPZ22" s="171"/>
      <c r="GQA22" s="171"/>
      <c r="GQB22" s="171"/>
      <c r="GQC22" s="171"/>
      <c r="GQD22" s="171"/>
      <c r="GQE22" s="171"/>
      <c r="GQF22" s="171"/>
      <c r="GQG22" s="171"/>
      <c r="GQH22" s="171"/>
      <c r="GQI22" s="171"/>
      <c r="GQJ22" s="171"/>
      <c r="GQK22" s="171"/>
      <c r="GQL22" s="171"/>
      <c r="GQM22" s="171"/>
      <c r="GQN22" s="171"/>
      <c r="GQO22" s="171"/>
      <c r="GQP22" s="171"/>
      <c r="GQQ22" s="171"/>
      <c r="GQR22" s="171"/>
      <c r="GQS22" s="171"/>
      <c r="GQT22" s="171"/>
      <c r="GQU22" s="171"/>
      <c r="GQV22" s="171"/>
      <c r="GQW22" s="171"/>
      <c r="GQX22" s="171"/>
      <c r="GQY22" s="171"/>
      <c r="GQZ22" s="171"/>
      <c r="GRA22" s="171"/>
      <c r="GRB22" s="171"/>
      <c r="GRC22" s="171"/>
      <c r="GRD22" s="171"/>
      <c r="GRE22" s="171"/>
      <c r="GRF22" s="171"/>
      <c r="GRG22" s="171"/>
      <c r="GRH22" s="171"/>
      <c r="GRI22" s="171"/>
      <c r="GRJ22" s="171"/>
      <c r="GRK22" s="171"/>
      <c r="GRL22" s="171"/>
      <c r="GRM22" s="171"/>
      <c r="GRN22" s="171"/>
      <c r="GRO22" s="171"/>
      <c r="GRP22" s="171"/>
      <c r="GRQ22" s="171"/>
      <c r="GRR22" s="171"/>
      <c r="GRS22" s="171"/>
      <c r="GRT22" s="171"/>
      <c r="GRU22" s="171"/>
      <c r="GRV22" s="171"/>
      <c r="GRW22" s="171"/>
      <c r="GRX22" s="171"/>
      <c r="GRY22" s="171"/>
      <c r="GRZ22" s="171"/>
      <c r="GSA22" s="171"/>
      <c r="GSB22" s="171"/>
      <c r="GSC22" s="171"/>
      <c r="GSD22" s="171"/>
      <c r="GSE22" s="171"/>
      <c r="GSF22" s="171"/>
      <c r="GSG22" s="171"/>
      <c r="GSH22" s="171"/>
      <c r="GSI22" s="171"/>
      <c r="GSJ22" s="171"/>
      <c r="GSK22" s="171"/>
      <c r="GSL22" s="171"/>
      <c r="GSM22" s="171"/>
      <c r="GSN22" s="171"/>
      <c r="GSO22" s="171"/>
      <c r="GSP22" s="171"/>
      <c r="GSQ22" s="171"/>
      <c r="GSR22" s="171"/>
      <c r="GSS22" s="171"/>
      <c r="GST22" s="171"/>
      <c r="GSU22" s="171"/>
      <c r="GSV22" s="171"/>
      <c r="GSW22" s="171"/>
      <c r="GSX22" s="171"/>
      <c r="GSY22" s="171"/>
      <c r="GSZ22" s="171"/>
      <c r="GTA22" s="171"/>
      <c r="GTB22" s="171"/>
      <c r="GTC22" s="171"/>
      <c r="GTD22" s="171"/>
      <c r="GTE22" s="171"/>
      <c r="GTF22" s="171"/>
      <c r="GTG22" s="171"/>
      <c r="GTH22" s="171"/>
      <c r="GTI22" s="171"/>
      <c r="GTJ22" s="171"/>
      <c r="GTK22" s="171"/>
      <c r="GTL22" s="171"/>
      <c r="GTM22" s="171"/>
      <c r="GTN22" s="171"/>
      <c r="GTO22" s="171"/>
      <c r="GTP22" s="171"/>
      <c r="GTQ22" s="171"/>
      <c r="GTR22" s="171"/>
      <c r="GTS22" s="171"/>
      <c r="GTT22" s="171"/>
      <c r="GTU22" s="171"/>
      <c r="GTV22" s="171"/>
      <c r="GTW22" s="171"/>
      <c r="GTX22" s="171"/>
      <c r="GTY22" s="171"/>
      <c r="GTZ22" s="171"/>
      <c r="GUA22" s="171"/>
      <c r="GUB22" s="171"/>
      <c r="GUC22" s="171"/>
      <c r="GUD22" s="171"/>
      <c r="GUE22" s="171"/>
      <c r="GUF22" s="171"/>
      <c r="GUG22" s="171"/>
      <c r="GUH22" s="171"/>
      <c r="GUI22" s="171"/>
      <c r="GUJ22" s="171"/>
      <c r="GUK22" s="171"/>
      <c r="GUL22" s="171"/>
      <c r="GUM22" s="171"/>
      <c r="GUN22" s="171"/>
      <c r="GUO22" s="171"/>
      <c r="GUP22" s="171"/>
      <c r="GUQ22" s="171"/>
      <c r="GUR22" s="171"/>
      <c r="GUS22" s="171"/>
      <c r="GUT22" s="171"/>
      <c r="GUU22" s="171"/>
      <c r="GUV22" s="171"/>
      <c r="GUW22" s="171"/>
      <c r="GUX22" s="171"/>
      <c r="GUY22" s="171"/>
      <c r="GUZ22" s="171"/>
      <c r="GVA22" s="171"/>
      <c r="GVB22" s="171"/>
      <c r="GVC22" s="171"/>
      <c r="GVD22" s="171"/>
      <c r="GVE22" s="171"/>
      <c r="GVF22" s="171"/>
      <c r="GVG22" s="171"/>
      <c r="GVH22" s="171"/>
      <c r="GVI22" s="171"/>
      <c r="GVJ22" s="171"/>
      <c r="GVK22" s="171"/>
      <c r="GVL22" s="171"/>
      <c r="GVM22" s="171"/>
      <c r="GVN22" s="171"/>
      <c r="GVO22" s="171"/>
      <c r="GVP22" s="171"/>
      <c r="GVQ22" s="171"/>
      <c r="GVR22" s="171"/>
      <c r="GVS22" s="171"/>
      <c r="GVT22" s="171"/>
      <c r="GVU22" s="171"/>
      <c r="GVV22" s="171"/>
      <c r="GVW22" s="171"/>
      <c r="GVX22" s="171"/>
      <c r="GVY22" s="171"/>
      <c r="GVZ22" s="171"/>
      <c r="GWA22" s="171"/>
      <c r="GWB22" s="171"/>
      <c r="GWC22" s="171"/>
      <c r="GWD22" s="171"/>
      <c r="GWE22" s="171"/>
      <c r="GWF22" s="171"/>
      <c r="GWG22" s="171"/>
      <c r="GWH22" s="171"/>
      <c r="GWI22" s="171"/>
      <c r="GWJ22" s="171"/>
      <c r="GWK22" s="171"/>
      <c r="GWL22" s="171"/>
      <c r="GWM22" s="171"/>
      <c r="GWN22" s="171"/>
      <c r="GWO22" s="171"/>
      <c r="GWP22" s="171"/>
      <c r="GWQ22" s="171"/>
      <c r="GWR22" s="171"/>
      <c r="GWS22" s="171"/>
      <c r="GWT22" s="171"/>
      <c r="GWU22" s="171"/>
      <c r="GWV22" s="171"/>
      <c r="GWW22" s="171"/>
      <c r="GWX22" s="171"/>
      <c r="GWY22" s="171"/>
      <c r="GWZ22" s="171"/>
      <c r="GXA22" s="171"/>
      <c r="GXB22" s="171"/>
      <c r="GXC22" s="171"/>
      <c r="GXD22" s="171"/>
      <c r="GXE22" s="171"/>
      <c r="GXF22" s="171"/>
      <c r="GXG22" s="171"/>
      <c r="GXH22" s="171"/>
      <c r="GXI22" s="171"/>
      <c r="GXJ22" s="171"/>
      <c r="GXK22" s="171"/>
      <c r="GXL22" s="171"/>
      <c r="GXM22" s="171"/>
      <c r="GXN22" s="171"/>
      <c r="GXO22" s="171"/>
      <c r="GXP22" s="171"/>
      <c r="GXQ22" s="171"/>
      <c r="GXR22" s="171"/>
      <c r="GXS22" s="171"/>
      <c r="GXT22" s="171"/>
      <c r="GXU22" s="171"/>
      <c r="GXV22" s="171"/>
      <c r="GXW22" s="171"/>
      <c r="GXX22" s="171"/>
      <c r="GXY22" s="171"/>
      <c r="GXZ22" s="171"/>
      <c r="GYA22" s="171"/>
      <c r="GYB22" s="171"/>
      <c r="GYC22" s="171"/>
      <c r="GYD22" s="171"/>
      <c r="GYE22" s="171"/>
      <c r="GYF22" s="171"/>
      <c r="GYG22" s="171"/>
      <c r="GYH22" s="171"/>
      <c r="GYI22" s="171"/>
      <c r="GYJ22" s="171"/>
      <c r="GYK22" s="171"/>
      <c r="GYL22" s="171"/>
      <c r="GYM22" s="171"/>
      <c r="GYN22" s="171"/>
      <c r="GYO22" s="171"/>
      <c r="GYP22" s="171"/>
      <c r="GYQ22" s="171"/>
      <c r="GYR22" s="171"/>
      <c r="GYS22" s="171"/>
      <c r="GYT22" s="171"/>
      <c r="GYU22" s="171"/>
      <c r="GYV22" s="171"/>
      <c r="GYW22" s="171"/>
      <c r="GYX22" s="171"/>
      <c r="GYY22" s="171"/>
      <c r="GYZ22" s="171"/>
      <c r="GZA22" s="171"/>
      <c r="GZB22" s="171"/>
      <c r="GZC22" s="171"/>
      <c r="GZD22" s="171"/>
      <c r="GZE22" s="171"/>
      <c r="GZF22" s="171"/>
      <c r="GZG22" s="171"/>
      <c r="GZH22" s="171"/>
      <c r="GZI22" s="171"/>
      <c r="GZJ22" s="171"/>
      <c r="GZK22" s="171"/>
      <c r="GZL22" s="171"/>
      <c r="GZM22" s="171"/>
      <c r="GZN22" s="171"/>
      <c r="GZO22" s="171"/>
      <c r="GZP22" s="171"/>
      <c r="GZQ22" s="171"/>
      <c r="GZR22" s="171"/>
      <c r="GZS22" s="171"/>
      <c r="GZT22" s="171"/>
      <c r="GZU22" s="171"/>
      <c r="GZV22" s="171"/>
      <c r="GZW22" s="171"/>
      <c r="GZX22" s="171"/>
      <c r="GZY22" s="171"/>
      <c r="GZZ22" s="171"/>
      <c r="HAA22" s="171"/>
      <c r="HAB22" s="171"/>
      <c r="HAC22" s="171"/>
      <c r="HAD22" s="171"/>
      <c r="HAE22" s="171"/>
      <c r="HAF22" s="171"/>
      <c r="HAG22" s="171"/>
      <c r="HAH22" s="171"/>
      <c r="HAI22" s="171"/>
      <c r="HAJ22" s="171"/>
      <c r="HAK22" s="171"/>
      <c r="HAL22" s="171"/>
      <c r="HAM22" s="171"/>
      <c r="HAN22" s="171"/>
      <c r="HAO22" s="171"/>
      <c r="HAP22" s="171"/>
      <c r="HAQ22" s="171"/>
      <c r="HAR22" s="171"/>
      <c r="HAS22" s="171"/>
      <c r="HAT22" s="171"/>
      <c r="HAU22" s="171"/>
      <c r="HAV22" s="171"/>
      <c r="HAW22" s="171"/>
      <c r="HAX22" s="171"/>
      <c r="HAY22" s="171"/>
      <c r="HAZ22" s="171"/>
      <c r="HBA22" s="171"/>
      <c r="HBB22" s="171"/>
      <c r="HBC22" s="171"/>
      <c r="HBD22" s="171"/>
      <c r="HBE22" s="171"/>
      <c r="HBF22" s="171"/>
      <c r="HBG22" s="171"/>
      <c r="HBH22" s="171"/>
      <c r="HBI22" s="171"/>
      <c r="HBJ22" s="171"/>
      <c r="HBK22" s="171"/>
      <c r="HBL22" s="171"/>
      <c r="HBM22" s="171"/>
      <c r="HBN22" s="171"/>
      <c r="HBO22" s="171"/>
      <c r="HBP22" s="171"/>
      <c r="HBQ22" s="171"/>
      <c r="HBR22" s="171"/>
      <c r="HBS22" s="171"/>
      <c r="HBT22" s="171"/>
      <c r="HBU22" s="171"/>
      <c r="HBV22" s="171"/>
      <c r="HBW22" s="171"/>
      <c r="HBX22" s="171"/>
      <c r="HBY22" s="171"/>
      <c r="HBZ22" s="171"/>
      <c r="HCA22" s="171"/>
      <c r="HCB22" s="171"/>
      <c r="HCC22" s="171"/>
      <c r="HCD22" s="171"/>
      <c r="HCE22" s="171"/>
      <c r="HCF22" s="171"/>
      <c r="HCG22" s="171"/>
      <c r="HCH22" s="171"/>
      <c r="HCI22" s="171"/>
      <c r="HCJ22" s="171"/>
      <c r="HCK22" s="171"/>
      <c r="HCL22" s="171"/>
      <c r="HCM22" s="171"/>
      <c r="HCN22" s="171"/>
      <c r="HCO22" s="171"/>
      <c r="HCP22" s="171"/>
      <c r="HCQ22" s="171"/>
      <c r="HCR22" s="171"/>
      <c r="HCS22" s="171"/>
      <c r="HCT22" s="171"/>
      <c r="HCU22" s="171"/>
      <c r="HCV22" s="171"/>
      <c r="HCW22" s="171"/>
      <c r="HCX22" s="171"/>
      <c r="HCY22" s="171"/>
      <c r="HCZ22" s="171"/>
      <c r="HDA22" s="171"/>
      <c r="HDB22" s="171"/>
      <c r="HDC22" s="171"/>
      <c r="HDD22" s="171"/>
      <c r="HDE22" s="171"/>
      <c r="HDF22" s="171"/>
      <c r="HDG22" s="171"/>
      <c r="HDH22" s="171"/>
      <c r="HDI22" s="171"/>
      <c r="HDJ22" s="171"/>
      <c r="HDK22" s="171"/>
      <c r="HDL22" s="171"/>
      <c r="HDM22" s="171"/>
      <c r="HDN22" s="171"/>
      <c r="HDO22" s="171"/>
      <c r="HDP22" s="171"/>
      <c r="HDQ22" s="171"/>
      <c r="HDR22" s="171"/>
      <c r="HDS22" s="171"/>
      <c r="HDT22" s="171"/>
      <c r="HDU22" s="171"/>
      <c r="HDV22" s="171"/>
      <c r="HDW22" s="171"/>
      <c r="HDX22" s="171"/>
      <c r="HDY22" s="171"/>
      <c r="HDZ22" s="171"/>
      <c r="HEA22" s="171"/>
      <c r="HEB22" s="171"/>
      <c r="HEC22" s="171"/>
      <c r="HED22" s="171"/>
      <c r="HEE22" s="171"/>
      <c r="HEF22" s="171"/>
      <c r="HEG22" s="171"/>
      <c r="HEH22" s="171"/>
      <c r="HEI22" s="171"/>
      <c r="HEJ22" s="171"/>
      <c r="HEK22" s="171"/>
      <c r="HEL22" s="171"/>
      <c r="HEM22" s="171"/>
      <c r="HEN22" s="171"/>
      <c r="HEO22" s="171"/>
      <c r="HEP22" s="171"/>
      <c r="HEQ22" s="171"/>
      <c r="HER22" s="171"/>
      <c r="HES22" s="171"/>
      <c r="HET22" s="171"/>
      <c r="HEU22" s="171"/>
      <c r="HEV22" s="171"/>
      <c r="HEW22" s="171"/>
      <c r="HEX22" s="171"/>
      <c r="HEY22" s="171"/>
      <c r="HEZ22" s="171"/>
      <c r="HFA22" s="171"/>
      <c r="HFB22" s="171"/>
      <c r="HFC22" s="171"/>
      <c r="HFD22" s="171"/>
      <c r="HFE22" s="171"/>
      <c r="HFF22" s="171"/>
      <c r="HFG22" s="171"/>
      <c r="HFH22" s="171"/>
      <c r="HFI22" s="171"/>
      <c r="HFJ22" s="171"/>
      <c r="HFK22" s="171"/>
      <c r="HFL22" s="171"/>
      <c r="HFM22" s="171"/>
      <c r="HFN22" s="171"/>
      <c r="HFO22" s="171"/>
      <c r="HFP22" s="171"/>
      <c r="HFQ22" s="171"/>
      <c r="HFR22" s="171"/>
      <c r="HFS22" s="171"/>
      <c r="HFT22" s="171"/>
      <c r="HFU22" s="171"/>
      <c r="HFV22" s="171"/>
      <c r="HFW22" s="171"/>
      <c r="HFX22" s="171"/>
      <c r="HFY22" s="171"/>
      <c r="HFZ22" s="171"/>
      <c r="HGA22" s="171"/>
      <c r="HGB22" s="171"/>
      <c r="HGC22" s="171"/>
      <c r="HGD22" s="171"/>
      <c r="HGE22" s="171"/>
      <c r="HGF22" s="171"/>
      <c r="HGG22" s="171"/>
      <c r="HGH22" s="171"/>
      <c r="HGI22" s="171"/>
      <c r="HGJ22" s="171"/>
      <c r="HGK22" s="171"/>
      <c r="HGL22" s="171"/>
      <c r="HGM22" s="171"/>
      <c r="HGN22" s="171"/>
      <c r="HGO22" s="171"/>
      <c r="HGP22" s="171"/>
      <c r="HGQ22" s="171"/>
      <c r="HGR22" s="171"/>
      <c r="HGS22" s="171"/>
      <c r="HGT22" s="171"/>
      <c r="HGU22" s="171"/>
      <c r="HGV22" s="171"/>
      <c r="HGW22" s="171"/>
      <c r="HGX22" s="171"/>
      <c r="HGY22" s="171"/>
      <c r="HGZ22" s="171"/>
      <c r="HHA22" s="171"/>
      <c r="HHB22" s="171"/>
      <c r="HHC22" s="171"/>
      <c r="HHD22" s="171"/>
      <c r="HHE22" s="171"/>
      <c r="HHF22" s="171"/>
      <c r="HHG22" s="171"/>
      <c r="HHH22" s="171"/>
      <c r="HHI22" s="171"/>
      <c r="HHJ22" s="171"/>
      <c r="HHK22" s="171"/>
      <c r="HHL22" s="171"/>
      <c r="HHM22" s="171"/>
      <c r="HHN22" s="171"/>
      <c r="HHO22" s="171"/>
      <c r="HHP22" s="171"/>
      <c r="HHQ22" s="171"/>
      <c r="HHR22" s="171"/>
      <c r="HHS22" s="171"/>
      <c r="HHT22" s="171"/>
      <c r="HHU22" s="171"/>
      <c r="HHV22" s="171"/>
      <c r="HHW22" s="171"/>
      <c r="HHX22" s="171"/>
      <c r="HHY22" s="171"/>
      <c r="HHZ22" s="171"/>
      <c r="HIA22" s="171"/>
      <c r="HIB22" s="171"/>
      <c r="HIC22" s="171"/>
      <c r="HID22" s="171"/>
      <c r="HIE22" s="171"/>
      <c r="HIF22" s="171"/>
      <c r="HIG22" s="171"/>
      <c r="HIH22" s="171"/>
      <c r="HII22" s="171"/>
      <c r="HIJ22" s="171"/>
      <c r="HIK22" s="171"/>
      <c r="HIL22" s="171"/>
      <c r="HIM22" s="171"/>
      <c r="HIN22" s="171"/>
      <c r="HIO22" s="171"/>
      <c r="HIP22" s="171"/>
      <c r="HIQ22" s="171"/>
      <c r="HIR22" s="171"/>
      <c r="HIS22" s="171"/>
      <c r="HIT22" s="171"/>
      <c r="HIU22" s="171"/>
      <c r="HIV22" s="171"/>
      <c r="HIW22" s="171"/>
      <c r="HIX22" s="171"/>
      <c r="HIY22" s="171"/>
      <c r="HIZ22" s="171"/>
      <c r="HJA22" s="171"/>
      <c r="HJB22" s="171"/>
      <c r="HJC22" s="171"/>
      <c r="HJD22" s="171"/>
      <c r="HJE22" s="171"/>
      <c r="HJF22" s="171"/>
      <c r="HJG22" s="171"/>
      <c r="HJH22" s="171"/>
      <c r="HJI22" s="171"/>
      <c r="HJJ22" s="171"/>
      <c r="HJK22" s="171"/>
      <c r="HJL22" s="171"/>
      <c r="HJM22" s="171"/>
      <c r="HJN22" s="171"/>
      <c r="HJO22" s="171"/>
      <c r="HJP22" s="171"/>
      <c r="HJQ22" s="171"/>
      <c r="HJR22" s="171"/>
      <c r="HJS22" s="171"/>
      <c r="HJT22" s="171"/>
      <c r="HJU22" s="171"/>
      <c r="HJV22" s="171"/>
      <c r="HJW22" s="171"/>
      <c r="HJX22" s="171"/>
      <c r="HJY22" s="171"/>
      <c r="HJZ22" s="171"/>
      <c r="HKA22" s="171"/>
      <c r="HKB22" s="171"/>
      <c r="HKC22" s="171"/>
      <c r="HKD22" s="171"/>
      <c r="HKE22" s="171"/>
      <c r="HKF22" s="171"/>
      <c r="HKG22" s="171"/>
      <c r="HKH22" s="171"/>
      <c r="HKI22" s="171"/>
      <c r="HKJ22" s="171"/>
      <c r="HKK22" s="171"/>
      <c r="HKL22" s="171"/>
      <c r="HKM22" s="171"/>
      <c r="HKN22" s="171"/>
      <c r="HKO22" s="171"/>
      <c r="HKP22" s="171"/>
      <c r="HKQ22" s="171"/>
      <c r="HKR22" s="171"/>
      <c r="HKS22" s="171"/>
      <c r="HKT22" s="171"/>
      <c r="HKU22" s="171"/>
      <c r="HKV22" s="171"/>
      <c r="HKW22" s="171"/>
      <c r="HKX22" s="171"/>
      <c r="HKY22" s="171"/>
      <c r="HKZ22" s="171"/>
      <c r="HLA22" s="171"/>
      <c r="HLB22" s="171"/>
      <c r="HLC22" s="171"/>
      <c r="HLD22" s="171"/>
      <c r="HLE22" s="171"/>
      <c r="HLF22" s="171"/>
      <c r="HLG22" s="171"/>
      <c r="HLH22" s="171"/>
      <c r="HLI22" s="171"/>
      <c r="HLJ22" s="171"/>
      <c r="HLK22" s="171"/>
      <c r="HLL22" s="171"/>
      <c r="HLM22" s="171"/>
      <c r="HLN22" s="171"/>
      <c r="HLO22" s="171"/>
      <c r="HLP22" s="171"/>
      <c r="HLQ22" s="171"/>
      <c r="HLR22" s="171"/>
      <c r="HLS22" s="171"/>
      <c r="HLT22" s="171"/>
      <c r="HLU22" s="171"/>
      <c r="HLV22" s="171"/>
      <c r="HLW22" s="171"/>
      <c r="HLX22" s="171"/>
      <c r="HLY22" s="171"/>
      <c r="HLZ22" s="171"/>
      <c r="HMA22" s="171"/>
      <c r="HMB22" s="171"/>
      <c r="HMC22" s="171"/>
      <c r="HMD22" s="171"/>
      <c r="HME22" s="171"/>
      <c r="HMF22" s="171"/>
      <c r="HMG22" s="171"/>
      <c r="HMH22" s="171"/>
      <c r="HMI22" s="171"/>
      <c r="HMJ22" s="171"/>
      <c r="HMK22" s="171"/>
      <c r="HML22" s="171"/>
      <c r="HMM22" s="171"/>
      <c r="HMN22" s="171"/>
      <c r="HMO22" s="171"/>
      <c r="HMP22" s="171"/>
      <c r="HMQ22" s="171"/>
      <c r="HMR22" s="171"/>
      <c r="HMS22" s="171"/>
      <c r="HMT22" s="171"/>
      <c r="HMU22" s="171"/>
      <c r="HMV22" s="171"/>
      <c r="HMW22" s="171"/>
      <c r="HMX22" s="171"/>
      <c r="HMY22" s="171"/>
      <c r="HMZ22" s="171"/>
      <c r="HNA22" s="171"/>
      <c r="HNB22" s="171"/>
      <c r="HNC22" s="171"/>
      <c r="HND22" s="171"/>
      <c r="HNE22" s="171"/>
      <c r="HNF22" s="171"/>
      <c r="HNG22" s="171"/>
      <c r="HNH22" s="171"/>
      <c r="HNI22" s="171"/>
      <c r="HNJ22" s="171"/>
      <c r="HNK22" s="171"/>
      <c r="HNL22" s="171"/>
      <c r="HNM22" s="171"/>
      <c r="HNN22" s="171"/>
      <c r="HNO22" s="171"/>
      <c r="HNP22" s="171"/>
      <c r="HNQ22" s="171"/>
      <c r="HNR22" s="171"/>
      <c r="HNS22" s="171"/>
      <c r="HNT22" s="171"/>
      <c r="HNU22" s="171"/>
      <c r="HNV22" s="171"/>
      <c r="HNW22" s="171"/>
      <c r="HNX22" s="171"/>
      <c r="HNY22" s="171"/>
      <c r="HNZ22" s="171"/>
      <c r="HOA22" s="171"/>
      <c r="HOB22" s="171"/>
      <c r="HOC22" s="171"/>
      <c r="HOD22" s="171"/>
      <c r="HOE22" s="171"/>
      <c r="HOF22" s="171"/>
      <c r="HOG22" s="171"/>
      <c r="HOH22" s="171"/>
      <c r="HOI22" s="171"/>
      <c r="HOJ22" s="171"/>
      <c r="HOK22" s="171"/>
      <c r="HOL22" s="171"/>
      <c r="HOM22" s="171"/>
      <c r="HON22" s="171"/>
      <c r="HOO22" s="171"/>
      <c r="HOP22" s="171"/>
      <c r="HOQ22" s="171"/>
      <c r="HOR22" s="171"/>
      <c r="HOS22" s="171"/>
      <c r="HOT22" s="171"/>
      <c r="HOU22" s="171"/>
      <c r="HOV22" s="171"/>
      <c r="HOW22" s="171"/>
      <c r="HOX22" s="171"/>
      <c r="HOY22" s="171"/>
      <c r="HOZ22" s="171"/>
      <c r="HPA22" s="171"/>
      <c r="HPB22" s="171"/>
      <c r="HPC22" s="171"/>
      <c r="HPD22" s="171"/>
      <c r="HPE22" s="171"/>
      <c r="HPF22" s="171"/>
      <c r="HPG22" s="171"/>
      <c r="HPH22" s="171"/>
      <c r="HPI22" s="171"/>
      <c r="HPJ22" s="171"/>
      <c r="HPK22" s="171"/>
      <c r="HPL22" s="171"/>
      <c r="HPM22" s="171"/>
      <c r="HPN22" s="171"/>
      <c r="HPO22" s="171"/>
      <c r="HPP22" s="171"/>
      <c r="HPQ22" s="171"/>
      <c r="HPR22" s="171"/>
      <c r="HPS22" s="171"/>
      <c r="HPT22" s="171"/>
      <c r="HPU22" s="171"/>
      <c r="HPV22" s="171"/>
      <c r="HPW22" s="171"/>
      <c r="HPX22" s="171"/>
      <c r="HPY22" s="171"/>
      <c r="HPZ22" s="171"/>
      <c r="HQA22" s="171"/>
      <c r="HQB22" s="171"/>
      <c r="HQC22" s="171"/>
      <c r="HQD22" s="171"/>
      <c r="HQE22" s="171"/>
      <c r="HQF22" s="171"/>
      <c r="HQG22" s="171"/>
      <c r="HQH22" s="171"/>
      <c r="HQI22" s="171"/>
      <c r="HQJ22" s="171"/>
      <c r="HQK22" s="171"/>
      <c r="HQL22" s="171"/>
      <c r="HQM22" s="171"/>
      <c r="HQN22" s="171"/>
      <c r="HQO22" s="171"/>
      <c r="HQP22" s="171"/>
      <c r="HQQ22" s="171"/>
      <c r="HQR22" s="171"/>
      <c r="HQS22" s="171"/>
      <c r="HQT22" s="171"/>
      <c r="HQU22" s="171"/>
      <c r="HQV22" s="171"/>
      <c r="HQW22" s="171"/>
      <c r="HQX22" s="171"/>
      <c r="HQY22" s="171"/>
      <c r="HQZ22" s="171"/>
      <c r="HRA22" s="171"/>
      <c r="HRB22" s="171"/>
      <c r="HRC22" s="171"/>
      <c r="HRD22" s="171"/>
      <c r="HRE22" s="171"/>
      <c r="HRF22" s="171"/>
      <c r="HRG22" s="171"/>
      <c r="HRH22" s="171"/>
      <c r="HRI22" s="171"/>
      <c r="HRJ22" s="171"/>
      <c r="HRK22" s="171"/>
      <c r="HRL22" s="171"/>
      <c r="HRM22" s="171"/>
      <c r="HRN22" s="171"/>
      <c r="HRO22" s="171"/>
      <c r="HRP22" s="171"/>
      <c r="HRQ22" s="171"/>
      <c r="HRR22" s="171"/>
      <c r="HRS22" s="171"/>
      <c r="HRT22" s="171"/>
      <c r="HRU22" s="171"/>
      <c r="HRV22" s="171"/>
      <c r="HRW22" s="171"/>
      <c r="HRX22" s="171"/>
      <c r="HRY22" s="171"/>
      <c r="HRZ22" s="171"/>
      <c r="HSA22" s="171"/>
      <c r="HSB22" s="171"/>
      <c r="HSC22" s="171"/>
      <c r="HSD22" s="171"/>
      <c r="HSE22" s="171"/>
      <c r="HSF22" s="171"/>
      <c r="HSG22" s="171"/>
      <c r="HSH22" s="171"/>
      <c r="HSI22" s="171"/>
      <c r="HSJ22" s="171"/>
      <c r="HSK22" s="171"/>
      <c r="HSL22" s="171"/>
      <c r="HSM22" s="171"/>
      <c r="HSN22" s="171"/>
      <c r="HSO22" s="171"/>
      <c r="HSP22" s="171"/>
      <c r="HSQ22" s="171"/>
      <c r="HSR22" s="171"/>
      <c r="HSS22" s="171"/>
      <c r="HST22" s="171"/>
      <c r="HSU22" s="171"/>
      <c r="HSV22" s="171"/>
      <c r="HSW22" s="171"/>
      <c r="HSX22" s="171"/>
      <c r="HSY22" s="171"/>
      <c r="HSZ22" s="171"/>
      <c r="HTA22" s="171"/>
      <c r="HTB22" s="171"/>
      <c r="HTC22" s="171"/>
      <c r="HTD22" s="171"/>
      <c r="HTE22" s="171"/>
      <c r="HTF22" s="171"/>
      <c r="HTG22" s="171"/>
      <c r="HTH22" s="171"/>
      <c r="HTI22" s="171"/>
      <c r="HTJ22" s="171"/>
      <c r="HTK22" s="171"/>
      <c r="HTL22" s="171"/>
      <c r="HTM22" s="171"/>
      <c r="HTN22" s="171"/>
      <c r="HTO22" s="171"/>
      <c r="HTP22" s="171"/>
      <c r="HTQ22" s="171"/>
      <c r="HTR22" s="171"/>
      <c r="HTS22" s="171"/>
      <c r="HTT22" s="171"/>
      <c r="HTU22" s="171"/>
      <c r="HTV22" s="171"/>
      <c r="HTW22" s="171"/>
      <c r="HTX22" s="171"/>
      <c r="HTY22" s="171"/>
      <c r="HTZ22" s="171"/>
      <c r="HUA22" s="171"/>
      <c r="HUB22" s="171"/>
      <c r="HUC22" s="171"/>
      <c r="HUD22" s="171"/>
      <c r="HUE22" s="171"/>
      <c r="HUF22" s="171"/>
      <c r="HUG22" s="171"/>
      <c r="HUH22" s="171"/>
      <c r="HUI22" s="171"/>
      <c r="HUJ22" s="171"/>
      <c r="HUK22" s="171"/>
      <c r="HUL22" s="171"/>
      <c r="HUM22" s="171"/>
      <c r="HUN22" s="171"/>
      <c r="HUO22" s="171"/>
      <c r="HUP22" s="171"/>
      <c r="HUQ22" s="171"/>
      <c r="HUR22" s="171"/>
      <c r="HUS22" s="171"/>
      <c r="HUT22" s="171"/>
      <c r="HUU22" s="171"/>
      <c r="HUV22" s="171"/>
      <c r="HUW22" s="171"/>
      <c r="HUX22" s="171"/>
      <c r="HUY22" s="171"/>
      <c r="HUZ22" s="171"/>
      <c r="HVA22" s="171"/>
      <c r="HVB22" s="171"/>
      <c r="HVC22" s="171"/>
      <c r="HVD22" s="171"/>
      <c r="HVE22" s="171"/>
      <c r="HVF22" s="171"/>
      <c r="HVG22" s="171"/>
      <c r="HVH22" s="171"/>
      <c r="HVI22" s="171"/>
      <c r="HVJ22" s="171"/>
      <c r="HVK22" s="171"/>
      <c r="HVL22" s="171"/>
      <c r="HVM22" s="171"/>
      <c r="HVN22" s="171"/>
      <c r="HVO22" s="171"/>
      <c r="HVP22" s="171"/>
      <c r="HVQ22" s="171"/>
      <c r="HVR22" s="171"/>
      <c r="HVS22" s="171"/>
      <c r="HVT22" s="171"/>
      <c r="HVU22" s="171"/>
      <c r="HVV22" s="171"/>
      <c r="HVW22" s="171"/>
      <c r="HVX22" s="171"/>
      <c r="HVY22" s="171"/>
      <c r="HVZ22" s="171"/>
      <c r="HWA22" s="171"/>
      <c r="HWB22" s="171"/>
      <c r="HWC22" s="171"/>
      <c r="HWD22" s="171"/>
      <c r="HWE22" s="171"/>
      <c r="HWF22" s="171"/>
      <c r="HWG22" s="171"/>
      <c r="HWH22" s="171"/>
      <c r="HWI22" s="171"/>
      <c r="HWJ22" s="171"/>
      <c r="HWK22" s="171"/>
      <c r="HWL22" s="171"/>
      <c r="HWM22" s="171"/>
      <c r="HWN22" s="171"/>
      <c r="HWO22" s="171"/>
      <c r="HWP22" s="171"/>
      <c r="HWQ22" s="171"/>
      <c r="HWR22" s="171"/>
      <c r="HWS22" s="171"/>
      <c r="HWT22" s="171"/>
      <c r="HWU22" s="171"/>
      <c r="HWV22" s="171"/>
      <c r="HWW22" s="171"/>
      <c r="HWX22" s="171"/>
      <c r="HWY22" s="171"/>
      <c r="HWZ22" s="171"/>
      <c r="HXA22" s="171"/>
      <c r="HXB22" s="171"/>
      <c r="HXC22" s="171"/>
      <c r="HXD22" s="171"/>
      <c r="HXE22" s="171"/>
      <c r="HXF22" s="171"/>
      <c r="HXG22" s="171"/>
      <c r="HXH22" s="171"/>
      <c r="HXI22" s="171"/>
      <c r="HXJ22" s="171"/>
      <c r="HXK22" s="171"/>
      <c r="HXL22" s="171"/>
      <c r="HXM22" s="171"/>
      <c r="HXN22" s="171"/>
      <c r="HXO22" s="171"/>
      <c r="HXP22" s="171"/>
      <c r="HXQ22" s="171"/>
      <c r="HXR22" s="171"/>
      <c r="HXS22" s="171"/>
      <c r="HXT22" s="171"/>
      <c r="HXU22" s="171"/>
      <c r="HXV22" s="171"/>
      <c r="HXW22" s="171"/>
      <c r="HXX22" s="171"/>
      <c r="HXY22" s="171"/>
      <c r="HXZ22" s="171"/>
      <c r="HYA22" s="171"/>
      <c r="HYB22" s="171"/>
      <c r="HYC22" s="171"/>
      <c r="HYD22" s="171"/>
      <c r="HYE22" s="171"/>
      <c r="HYF22" s="171"/>
      <c r="HYG22" s="171"/>
      <c r="HYH22" s="171"/>
      <c r="HYI22" s="171"/>
      <c r="HYJ22" s="171"/>
      <c r="HYK22" s="171"/>
      <c r="HYL22" s="171"/>
      <c r="HYM22" s="171"/>
      <c r="HYN22" s="171"/>
      <c r="HYO22" s="171"/>
      <c r="HYP22" s="171"/>
      <c r="HYQ22" s="171"/>
      <c r="HYR22" s="171"/>
      <c r="HYS22" s="171"/>
      <c r="HYT22" s="171"/>
      <c r="HYU22" s="171"/>
      <c r="HYV22" s="171"/>
      <c r="HYW22" s="171"/>
      <c r="HYX22" s="171"/>
      <c r="HYY22" s="171"/>
      <c r="HYZ22" s="171"/>
      <c r="HZA22" s="171"/>
      <c r="HZB22" s="171"/>
      <c r="HZC22" s="171"/>
      <c r="HZD22" s="171"/>
      <c r="HZE22" s="171"/>
      <c r="HZF22" s="171"/>
      <c r="HZG22" s="171"/>
      <c r="HZH22" s="171"/>
      <c r="HZI22" s="171"/>
      <c r="HZJ22" s="171"/>
      <c r="HZK22" s="171"/>
      <c r="HZL22" s="171"/>
      <c r="HZM22" s="171"/>
      <c r="HZN22" s="171"/>
      <c r="HZO22" s="171"/>
      <c r="HZP22" s="171"/>
      <c r="HZQ22" s="171"/>
      <c r="HZR22" s="171"/>
      <c r="HZS22" s="171"/>
      <c r="HZT22" s="171"/>
      <c r="HZU22" s="171"/>
      <c r="HZV22" s="171"/>
      <c r="HZW22" s="171"/>
      <c r="HZX22" s="171"/>
      <c r="HZY22" s="171"/>
      <c r="HZZ22" s="171"/>
      <c r="IAA22" s="171"/>
      <c r="IAB22" s="171"/>
      <c r="IAC22" s="171"/>
      <c r="IAD22" s="171"/>
      <c r="IAE22" s="171"/>
      <c r="IAF22" s="171"/>
      <c r="IAG22" s="171"/>
      <c r="IAH22" s="171"/>
      <c r="IAI22" s="171"/>
      <c r="IAJ22" s="171"/>
      <c r="IAK22" s="171"/>
      <c r="IAL22" s="171"/>
      <c r="IAM22" s="171"/>
      <c r="IAN22" s="171"/>
      <c r="IAO22" s="171"/>
      <c r="IAP22" s="171"/>
      <c r="IAQ22" s="171"/>
      <c r="IAR22" s="171"/>
      <c r="IAS22" s="171"/>
      <c r="IAT22" s="171"/>
      <c r="IAU22" s="171"/>
      <c r="IAV22" s="171"/>
      <c r="IAW22" s="171"/>
      <c r="IAX22" s="171"/>
      <c r="IAY22" s="171"/>
      <c r="IAZ22" s="171"/>
      <c r="IBA22" s="171"/>
      <c r="IBB22" s="171"/>
      <c r="IBC22" s="171"/>
      <c r="IBD22" s="171"/>
      <c r="IBE22" s="171"/>
      <c r="IBF22" s="171"/>
      <c r="IBG22" s="171"/>
      <c r="IBH22" s="171"/>
      <c r="IBI22" s="171"/>
      <c r="IBJ22" s="171"/>
      <c r="IBK22" s="171"/>
      <c r="IBL22" s="171"/>
      <c r="IBM22" s="171"/>
      <c r="IBN22" s="171"/>
      <c r="IBO22" s="171"/>
      <c r="IBP22" s="171"/>
      <c r="IBQ22" s="171"/>
      <c r="IBR22" s="171"/>
      <c r="IBS22" s="171"/>
      <c r="IBT22" s="171"/>
      <c r="IBU22" s="171"/>
      <c r="IBV22" s="171"/>
      <c r="IBW22" s="171"/>
      <c r="IBX22" s="171"/>
      <c r="IBY22" s="171"/>
      <c r="IBZ22" s="171"/>
      <c r="ICA22" s="171"/>
      <c r="ICB22" s="171"/>
      <c r="ICC22" s="171"/>
      <c r="ICD22" s="171"/>
      <c r="ICE22" s="171"/>
      <c r="ICF22" s="171"/>
      <c r="ICG22" s="171"/>
      <c r="ICH22" s="171"/>
      <c r="ICI22" s="171"/>
      <c r="ICJ22" s="171"/>
      <c r="ICK22" s="171"/>
      <c r="ICL22" s="171"/>
      <c r="ICM22" s="171"/>
      <c r="ICN22" s="171"/>
      <c r="ICO22" s="171"/>
      <c r="ICP22" s="171"/>
      <c r="ICQ22" s="171"/>
      <c r="ICR22" s="171"/>
      <c r="ICS22" s="171"/>
      <c r="ICT22" s="171"/>
      <c r="ICU22" s="171"/>
      <c r="ICV22" s="171"/>
      <c r="ICW22" s="171"/>
      <c r="ICX22" s="171"/>
      <c r="ICY22" s="171"/>
      <c r="ICZ22" s="171"/>
      <c r="IDA22" s="171"/>
      <c r="IDB22" s="171"/>
      <c r="IDC22" s="171"/>
      <c r="IDD22" s="171"/>
      <c r="IDE22" s="171"/>
      <c r="IDF22" s="171"/>
      <c r="IDG22" s="171"/>
      <c r="IDH22" s="171"/>
      <c r="IDI22" s="171"/>
      <c r="IDJ22" s="171"/>
      <c r="IDK22" s="171"/>
      <c r="IDL22" s="171"/>
      <c r="IDM22" s="171"/>
      <c r="IDN22" s="171"/>
      <c r="IDO22" s="171"/>
      <c r="IDP22" s="171"/>
      <c r="IDQ22" s="171"/>
      <c r="IDR22" s="171"/>
      <c r="IDS22" s="171"/>
      <c r="IDT22" s="171"/>
      <c r="IDU22" s="171"/>
      <c r="IDV22" s="171"/>
      <c r="IDW22" s="171"/>
      <c r="IDX22" s="171"/>
      <c r="IDY22" s="171"/>
      <c r="IDZ22" s="171"/>
      <c r="IEA22" s="171"/>
      <c r="IEB22" s="171"/>
      <c r="IEC22" s="171"/>
      <c r="IED22" s="171"/>
      <c r="IEE22" s="171"/>
      <c r="IEF22" s="171"/>
      <c r="IEG22" s="171"/>
      <c r="IEH22" s="171"/>
      <c r="IEI22" s="171"/>
      <c r="IEJ22" s="171"/>
      <c r="IEK22" s="171"/>
      <c r="IEL22" s="171"/>
      <c r="IEM22" s="171"/>
      <c r="IEN22" s="171"/>
      <c r="IEO22" s="171"/>
      <c r="IEP22" s="171"/>
      <c r="IEQ22" s="171"/>
      <c r="IER22" s="171"/>
      <c r="IES22" s="171"/>
      <c r="IET22" s="171"/>
      <c r="IEU22" s="171"/>
      <c r="IEV22" s="171"/>
      <c r="IEW22" s="171"/>
      <c r="IEX22" s="171"/>
      <c r="IEY22" s="171"/>
      <c r="IEZ22" s="171"/>
      <c r="IFA22" s="171"/>
      <c r="IFB22" s="171"/>
      <c r="IFC22" s="171"/>
      <c r="IFD22" s="171"/>
      <c r="IFE22" s="171"/>
      <c r="IFF22" s="171"/>
      <c r="IFG22" s="171"/>
      <c r="IFH22" s="171"/>
      <c r="IFI22" s="171"/>
      <c r="IFJ22" s="171"/>
      <c r="IFK22" s="171"/>
      <c r="IFL22" s="171"/>
      <c r="IFM22" s="171"/>
      <c r="IFN22" s="171"/>
      <c r="IFO22" s="171"/>
      <c r="IFP22" s="171"/>
      <c r="IFQ22" s="171"/>
      <c r="IFR22" s="171"/>
      <c r="IFS22" s="171"/>
      <c r="IFT22" s="171"/>
      <c r="IFU22" s="171"/>
      <c r="IFV22" s="171"/>
      <c r="IFW22" s="171"/>
      <c r="IFX22" s="171"/>
      <c r="IFY22" s="171"/>
      <c r="IFZ22" s="171"/>
      <c r="IGA22" s="171"/>
      <c r="IGB22" s="171"/>
      <c r="IGC22" s="171"/>
      <c r="IGD22" s="171"/>
      <c r="IGE22" s="171"/>
      <c r="IGF22" s="171"/>
      <c r="IGG22" s="171"/>
      <c r="IGH22" s="171"/>
      <c r="IGI22" s="171"/>
      <c r="IGJ22" s="171"/>
      <c r="IGK22" s="171"/>
      <c r="IGL22" s="171"/>
      <c r="IGM22" s="171"/>
      <c r="IGN22" s="171"/>
      <c r="IGO22" s="171"/>
      <c r="IGP22" s="171"/>
      <c r="IGQ22" s="171"/>
      <c r="IGR22" s="171"/>
      <c r="IGS22" s="171"/>
      <c r="IGT22" s="171"/>
      <c r="IGU22" s="171"/>
      <c r="IGV22" s="171"/>
      <c r="IGW22" s="171"/>
      <c r="IGX22" s="171"/>
      <c r="IGY22" s="171"/>
      <c r="IGZ22" s="171"/>
      <c r="IHA22" s="171"/>
      <c r="IHB22" s="171"/>
      <c r="IHC22" s="171"/>
      <c r="IHD22" s="171"/>
      <c r="IHE22" s="171"/>
      <c r="IHF22" s="171"/>
      <c r="IHG22" s="171"/>
      <c r="IHH22" s="171"/>
      <c r="IHI22" s="171"/>
      <c r="IHJ22" s="171"/>
      <c r="IHK22" s="171"/>
      <c r="IHL22" s="171"/>
      <c r="IHM22" s="171"/>
      <c r="IHN22" s="171"/>
      <c r="IHO22" s="171"/>
      <c r="IHP22" s="171"/>
      <c r="IHQ22" s="171"/>
      <c r="IHR22" s="171"/>
      <c r="IHS22" s="171"/>
      <c r="IHT22" s="171"/>
      <c r="IHU22" s="171"/>
      <c r="IHV22" s="171"/>
      <c r="IHW22" s="171"/>
      <c r="IHX22" s="171"/>
      <c r="IHY22" s="171"/>
      <c r="IHZ22" s="171"/>
      <c r="IIA22" s="171"/>
      <c r="IIB22" s="171"/>
      <c r="IIC22" s="171"/>
      <c r="IID22" s="171"/>
      <c r="IIE22" s="171"/>
      <c r="IIF22" s="171"/>
      <c r="IIG22" s="171"/>
      <c r="IIH22" s="171"/>
      <c r="III22" s="171"/>
      <c r="IIJ22" s="171"/>
      <c r="IIK22" s="171"/>
      <c r="IIL22" s="171"/>
      <c r="IIM22" s="171"/>
      <c r="IIN22" s="171"/>
      <c r="IIO22" s="171"/>
      <c r="IIP22" s="171"/>
      <c r="IIQ22" s="171"/>
      <c r="IIR22" s="171"/>
      <c r="IIS22" s="171"/>
      <c r="IIT22" s="171"/>
      <c r="IIU22" s="171"/>
      <c r="IIV22" s="171"/>
      <c r="IIW22" s="171"/>
      <c r="IIX22" s="171"/>
      <c r="IIY22" s="171"/>
      <c r="IIZ22" s="171"/>
      <c r="IJA22" s="171"/>
      <c r="IJB22" s="171"/>
      <c r="IJC22" s="171"/>
      <c r="IJD22" s="171"/>
      <c r="IJE22" s="171"/>
      <c r="IJF22" s="171"/>
      <c r="IJG22" s="171"/>
      <c r="IJH22" s="171"/>
      <c r="IJI22" s="171"/>
      <c r="IJJ22" s="171"/>
      <c r="IJK22" s="171"/>
      <c r="IJL22" s="171"/>
      <c r="IJM22" s="171"/>
      <c r="IJN22" s="171"/>
      <c r="IJO22" s="171"/>
      <c r="IJP22" s="171"/>
      <c r="IJQ22" s="171"/>
      <c r="IJR22" s="171"/>
      <c r="IJS22" s="171"/>
      <c r="IJT22" s="171"/>
      <c r="IJU22" s="171"/>
      <c r="IJV22" s="171"/>
      <c r="IJW22" s="171"/>
      <c r="IJX22" s="171"/>
      <c r="IJY22" s="171"/>
      <c r="IJZ22" s="171"/>
      <c r="IKA22" s="171"/>
      <c r="IKB22" s="171"/>
      <c r="IKC22" s="171"/>
      <c r="IKD22" s="171"/>
      <c r="IKE22" s="171"/>
      <c r="IKF22" s="171"/>
      <c r="IKG22" s="171"/>
      <c r="IKH22" s="171"/>
      <c r="IKI22" s="171"/>
      <c r="IKJ22" s="171"/>
      <c r="IKK22" s="171"/>
      <c r="IKL22" s="171"/>
      <c r="IKM22" s="171"/>
      <c r="IKN22" s="171"/>
      <c r="IKO22" s="171"/>
      <c r="IKP22" s="171"/>
      <c r="IKQ22" s="171"/>
      <c r="IKR22" s="171"/>
      <c r="IKS22" s="171"/>
      <c r="IKT22" s="171"/>
      <c r="IKU22" s="171"/>
      <c r="IKV22" s="171"/>
      <c r="IKW22" s="171"/>
      <c r="IKX22" s="171"/>
      <c r="IKY22" s="171"/>
      <c r="IKZ22" s="171"/>
      <c r="ILA22" s="171"/>
      <c r="ILB22" s="171"/>
      <c r="ILC22" s="171"/>
      <c r="ILD22" s="171"/>
      <c r="ILE22" s="171"/>
      <c r="ILF22" s="171"/>
      <c r="ILG22" s="171"/>
      <c r="ILH22" s="171"/>
      <c r="ILI22" s="171"/>
      <c r="ILJ22" s="171"/>
      <c r="ILK22" s="171"/>
      <c r="ILL22" s="171"/>
      <c r="ILM22" s="171"/>
      <c r="ILN22" s="171"/>
      <c r="ILO22" s="171"/>
      <c r="ILP22" s="171"/>
      <c r="ILQ22" s="171"/>
      <c r="ILR22" s="171"/>
      <c r="ILS22" s="171"/>
      <c r="ILT22" s="171"/>
      <c r="ILU22" s="171"/>
      <c r="ILV22" s="171"/>
      <c r="ILW22" s="171"/>
      <c r="ILX22" s="171"/>
      <c r="ILY22" s="171"/>
      <c r="ILZ22" s="171"/>
      <c r="IMA22" s="171"/>
      <c r="IMB22" s="171"/>
      <c r="IMC22" s="171"/>
      <c r="IMD22" s="171"/>
      <c r="IME22" s="171"/>
      <c r="IMF22" s="171"/>
      <c r="IMG22" s="171"/>
      <c r="IMH22" s="171"/>
      <c r="IMI22" s="171"/>
      <c r="IMJ22" s="171"/>
      <c r="IMK22" s="171"/>
      <c r="IML22" s="171"/>
      <c r="IMM22" s="171"/>
      <c r="IMN22" s="171"/>
      <c r="IMO22" s="171"/>
      <c r="IMP22" s="171"/>
      <c r="IMQ22" s="171"/>
      <c r="IMR22" s="171"/>
      <c r="IMS22" s="171"/>
      <c r="IMT22" s="171"/>
      <c r="IMU22" s="171"/>
      <c r="IMV22" s="171"/>
      <c r="IMW22" s="171"/>
      <c r="IMX22" s="171"/>
      <c r="IMY22" s="171"/>
      <c r="IMZ22" s="171"/>
      <c r="INA22" s="171"/>
      <c r="INB22" s="171"/>
      <c r="INC22" s="171"/>
      <c r="IND22" s="171"/>
      <c r="INE22" s="171"/>
      <c r="INF22" s="171"/>
      <c r="ING22" s="171"/>
      <c r="INH22" s="171"/>
      <c r="INI22" s="171"/>
      <c r="INJ22" s="171"/>
      <c r="INK22" s="171"/>
      <c r="INL22" s="171"/>
      <c r="INM22" s="171"/>
      <c r="INN22" s="171"/>
      <c r="INO22" s="171"/>
      <c r="INP22" s="171"/>
      <c r="INQ22" s="171"/>
      <c r="INR22" s="171"/>
      <c r="INS22" s="171"/>
      <c r="INT22" s="171"/>
      <c r="INU22" s="171"/>
      <c r="INV22" s="171"/>
      <c r="INW22" s="171"/>
      <c r="INX22" s="171"/>
      <c r="INY22" s="171"/>
      <c r="INZ22" s="171"/>
      <c r="IOA22" s="171"/>
      <c r="IOB22" s="171"/>
      <c r="IOC22" s="171"/>
      <c r="IOD22" s="171"/>
      <c r="IOE22" s="171"/>
      <c r="IOF22" s="171"/>
      <c r="IOG22" s="171"/>
      <c r="IOH22" s="171"/>
      <c r="IOI22" s="171"/>
      <c r="IOJ22" s="171"/>
      <c r="IOK22" s="171"/>
      <c r="IOL22" s="171"/>
      <c r="IOM22" s="171"/>
      <c r="ION22" s="171"/>
      <c r="IOO22" s="171"/>
      <c r="IOP22" s="171"/>
      <c r="IOQ22" s="171"/>
      <c r="IOR22" s="171"/>
      <c r="IOS22" s="171"/>
      <c r="IOT22" s="171"/>
      <c r="IOU22" s="171"/>
      <c r="IOV22" s="171"/>
      <c r="IOW22" s="171"/>
      <c r="IOX22" s="171"/>
      <c r="IOY22" s="171"/>
      <c r="IOZ22" s="171"/>
      <c r="IPA22" s="171"/>
      <c r="IPB22" s="171"/>
      <c r="IPC22" s="171"/>
      <c r="IPD22" s="171"/>
      <c r="IPE22" s="171"/>
      <c r="IPF22" s="171"/>
      <c r="IPG22" s="171"/>
      <c r="IPH22" s="171"/>
      <c r="IPI22" s="171"/>
      <c r="IPJ22" s="171"/>
      <c r="IPK22" s="171"/>
      <c r="IPL22" s="171"/>
      <c r="IPM22" s="171"/>
      <c r="IPN22" s="171"/>
      <c r="IPO22" s="171"/>
      <c r="IPP22" s="171"/>
      <c r="IPQ22" s="171"/>
      <c r="IPR22" s="171"/>
      <c r="IPS22" s="171"/>
      <c r="IPT22" s="171"/>
      <c r="IPU22" s="171"/>
      <c r="IPV22" s="171"/>
      <c r="IPW22" s="171"/>
      <c r="IPX22" s="171"/>
      <c r="IPY22" s="171"/>
      <c r="IPZ22" s="171"/>
      <c r="IQA22" s="171"/>
      <c r="IQB22" s="171"/>
      <c r="IQC22" s="171"/>
      <c r="IQD22" s="171"/>
      <c r="IQE22" s="171"/>
      <c r="IQF22" s="171"/>
      <c r="IQG22" s="171"/>
      <c r="IQH22" s="171"/>
      <c r="IQI22" s="171"/>
      <c r="IQJ22" s="171"/>
      <c r="IQK22" s="171"/>
      <c r="IQL22" s="171"/>
      <c r="IQM22" s="171"/>
      <c r="IQN22" s="171"/>
      <c r="IQO22" s="171"/>
      <c r="IQP22" s="171"/>
      <c r="IQQ22" s="171"/>
      <c r="IQR22" s="171"/>
      <c r="IQS22" s="171"/>
      <c r="IQT22" s="171"/>
      <c r="IQU22" s="171"/>
      <c r="IQV22" s="171"/>
      <c r="IQW22" s="171"/>
      <c r="IQX22" s="171"/>
      <c r="IQY22" s="171"/>
      <c r="IQZ22" s="171"/>
      <c r="IRA22" s="171"/>
      <c r="IRB22" s="171"/>
      <c r="IRC22" s="171"/>
      <c r="IRD22" s="171"/>
      <c r="IRE22" s="171"/>
      <c r="IRF22" s="171"/>
      <c r="IRG22" s="171"/>
      <c r="IRH22" s="171"/>
      <c r="IRI22" s="171"/>
      <c r="IRJ22" s="171"/>
      <c r="IRK22" s="171"/>
      <c r="IRL22" s="171"/>
      <c r="IRM22" s="171"/>
      <c r="IRN22" s="171"/>
      <c r="IRO22" s="171"/>
      <c r="IRP22" s="171"/>
      <c r="IRQ22" s="171"/>
      <c r="IRR22" s="171"/>
      <c r="IRS22" s="171"/>
      <c r="IRT22" s="171"/>
      <c r="IRU22" s="171"/>
      <c r="IRV22" s="171"/>
      <c r="IRW22" s="171"/>
      <c r="IRX22" s="171"/>
      <c r="IRY22" s="171"/>
      <c r="IRZ22" s="171"/>
      <c r="ISA22" s="171"/>
      <c r="ISB22" s="171"/>
      <c r="ISC22" s="171"/>
      <c r="ISD22" s="171"/>
      <c r="ISE22" s="171"/>
      <c r="ISF22" s="171"/>
      <c r="ISG22" s="171"/>
      <c r="ISH22" s="171"/>
      <c r="ISI22" s="171"/>
      <c r="ISJ22" s="171"/>
      <c r="ISK22" s="171"/>
      <c r="ISL22" s="171"/>
      <c r="ISM22" s="171"/>
      <c r="ISN22" s="171"/>
      <c r="ISO22" s="171"/>
      <c r="ISP22" s="171"/>
      <c r="ISQ22" s="171"/>
      <c r="ISR22" s="171"/>
      <c r="ISS22" s="171"/>
      <c r="IST22" s="171"/>
      <c r="ISU22" s="171"/>
      <c r="ISV22" s="171"/>
      <c r="ISW22" s="171"/>
      <c r="ISX22" s="171"/>
      <c r="ISY22" s="171"/>
      <c r="ISZ22" s="171"/>
      <c r="ITA22" s="171"/>
      <c r="ITB22" s="171"/>
      <c r="ITC22" s="171"/>
      <c r="ITD22" s="171"/>
      <c r="ITE22" s="171"/>
      <c r="ITF22" s="171"/>
      <c r="ITG22" s="171"/>
      <c r="ITH22" s="171"/>
      <c r="ITI22" s="171"/>
      <c r="ITJ22" s="171"/>
      <c r="ITK22" s="171"/>
      <c r="ITL22" s="171"/>
      <c r="ITM22" s="171"/>
      <c r="ITN22" s="171"/>
      <c r="ITO22" s="171"/>
      <c r="ITP22" s="171"/>
      <c r="ITQ22" s="171"/>
      <c r="ITR22" s="171"/>
      <c r="ITS22" s="171"/>
      <c r="ITT22" s="171"/>
      <c r="ITU22" s="171"/>
      <c r="ITV22" s="171"/>
      <c r="ITW22" s="171"/>
      <c r="ITX22" s="171"/>
      <c r="ITY22" s="171"/>
      <c r="ITZ22" s="171"/>
      <c r="IUA22" s="171"/>
      <c r="IUB22" s="171"/>
      <c r="IUC22" s="171"/>
      <c r="IUD22" s="171"/>
      <c r="IUE22" s="171"/>
      <c r="IUF22" s="171"/>
      <c r="IUG22" s="171"/>
      <c r="IUH22" s="171"/>
      <c r="IUI22" s="171"/>
      <c r="IUJ22" s="171"/>
      <c r="IUK22" s="171"/>
      <c r="IUL22" s="171"/>
      <c r="IUM22" s="171"/>
      <c r="IUN22" s="171"/>
      <c r="IUO22" s="171"/>
      <c r="IUP22" s="171"/>
      <c r="IUQ22" s="171"/>
      <c r="IUR22" s="171"/>
      <c r="IUS22" s="171"/>
      <c r="IUT22" s="171"/>
      <c r="IUU22" s="171"/>
      <c r="IUV22" s="171"/>
      <c r="IUW22" s="171"/>
      <c r="IUX22" s="171"/>
      <c r="IUY22" s="171"/>
      <c r="IUZ22" s="171"/>
      <c r="IVA22" s="171"/>
      <c r="IVB22" s="171"/>
      <c r="IVC22" s="171"/>
      <c r="IVD22" s="171"/>
      <c r="IVE22" s="171"/>
      <c r="IVF22" s="171"/>
      <c r="IVG22" s="171"/>
      <c r="IVH22" s="171"/>
      <c r="IVI22" s="171"/>
      <c r="IVJ22" s="171"/>
      <c r="IVK22" s="171"/>
      <c r="IVL22" s="171"/>
      <c r="IVM22" s="171"/>
      <c r="IVN22" s="171"/>
      <c r="IVO22" s="171"/>
      <c r="IVP22" s="171"/>
      <c r="IVQ22" s="171"/>
      <c r="IVR22" s="171"/>
      <c r="IVS22" s="171"/>
      <c r="IVT22" s="171"/>
      <c r="IVU22" s="171"/>
      <c r="IVV22" s="171"/>
      <c r="IVW22" s="171"/>
      <c r="IVX22" s="171"/>
      <c r="IVY22" s="171"/>
      <c r="IVZ22" s="171"/>
      <c r="IWA22" s="171"/>
      <c r="IWB22" s="171"/>
      <c r="IWC22" s="171"/>
      <c r="IWD22" s="171"/>
      <c r="IWE22" s="171"/>
      <c r="IWF22" s="171"/>
      <c r="IWG22" s="171"/>
      <c r="IWH22" s="171"/>
      <c r="IWI22" s="171"/>
      <c r="IWJ22" s="171"/>
      <c r="IWK22" s="171"/>
      <c r="IWL22" s="171"/>
      <c r="IWM22" s="171"/>
      <c r="IWN22" s="171"/>
      <c r="IWO22" s="171"/>
      <c r="IWP22" s="171"/>
      <c r="IWQ22" s="171"/>
      <c r="IWR22" s="171"/>
      <c r="IWS22" s="171"/>
      <c r="IWT22" s="171"/>
      <c r="IWU22" s="171"/>
      <c r="IWV22" s="171"/>
      <c r="IWW22" s="171"/>
      <c r="IWX22" s="171"/>
      <c r="IWY22" s="171"/>
      <c r="IWZ22" s="171"/>
      <c r="IXA22" s="171"/>
      <c r="IXB22" s="171"/>
      <c r="IXC22" s="171"/>
      <c r="IXD22" s="171"/>
      <c r="IXE22" s="171"/>
      <c r="IXF22" s="171"/>
      <c r="IXG22" s="171"/>
      <c r="IXH22" s="171"/>
      <c r="IXI22" s="171"/>
      <c r="IXJ22" s="171"/>
      <c r="IXK22" s="171"/>
      <c r="IXL22" s="171"/>
      <c r="IXM22" s="171"/>
      <c r="IXN22" s="171"/>
      <c r="IXO22" s="171"/>
      <c r="IXP22" s="171"/>
      <c r="IXQ22" s="171"/>
      <c r="IXR22" s="171"/>
      <c r="IXS22" s="171"/>
      <c r="IXT22" s="171"/>
      <c r="IXU22" s="171"/>
      <c r="IXV22" s="171"/>
      <c r="IXW22" s="171"/>
      <c r="IXX22" s="171"/>
      <c r="IXY22" s="171"/>
      <c r="IXZ22" s="171"/>
      <c r="IYA22" s="171"/>
      <c r="IYB22" s="171"/>
      <c r="IYC22" s="171"/>
      <c r="IYD22" s="171"/>
      <c r="IYE22" s="171"/>
      <c r="IYF22" s="171"/>
      <c r="IYG22" s="171"/>
      <c r="IYH22" s="171"/>
      <c r="IYI22" s="171"/>
      <c r="IYJ22" s="171"/>
      <c r="IYK22" s="171"/>
      <c r="IYL22" s="171"/>
      <c r="IYM22" s="171"/>
      <c r="IYN22" s="171"/>
      <c r="IYO22" s="171"/>
      <c r="IYP22" s="171"/>
      <c r="IYQ22" s="171"/>
      <c r="IYR22" s="171"/>
      <c r="IYS22" s="171"/>
      <c r="IYT22" s="171"/>
      <c r="IYU22" s="171"/>
      <c r="IYV22" s="171"/>
      <c r="IYW22" s="171"/>
      <c r="IYX22" s="171"/>
      <c r="IYY22" s="171"/>
      <c r="IYZ22" s="171"/>
      <c r="IZA22" s="171"/>
      <c r="IZB22" s="171"/>
      <c r="IZC22" s="171"/>
      <c r="IZD22" s="171"/>
      <c r="IZE22" s="171"/>
      <c r="IZF22" s="171"/>
      <c r="IZG22" s="171"/>
      <c r="IZH22" s="171"/>
      <c r="IZI22" s="171"/>
      <c r="IZJ22" s="171"/>
      <c r="IZK22" s="171"/>
      <c r="IZL22" s="171"/>
      <c r="IZM22" s="171"/>
      <c r="IZN22" s="171"/>
      <c r="IZO22" s="171"/>
      <c r="IZP22" s="171"/>
      <c r="IZQ22" s="171"/>
      <c r="IZR22" s="171"/>
      <c r="IZS22" s="171"/>
      <c r="IZT22" s="171"/>
      <c r="IZU22" s="171"/>
      <c r="IZV22" s="171"/>
      <c r="IZW22" s="171"/>
      <c r="IZX22" s="171"/>
      <c r="IZY22" s="171"/>
      <c r="IZZ22" s="171"/>
      <c r="JAA22" s="171"/>
      <c r="JAB22" s="171"/>
      <c r="JAC22" s="171"/>
      <c r="JAD22" s="171"/>
      <c r="JAE22" s="171"/>
      <c r="JAF22" s="171"/>
      <c r="JAG22" s="171"/>
      <c r="JAH22" s="171"/>
      <c r="JAI22" s="171"/>
      <c r="JAJ22" s="171"/>
      <c r="JAK22" s="171"/>
      <c r="JAL22" s="171"/>
      <c r="JAM22" s="171"/>
      <c r="JAN22" s="171"/>
      <c r="JAO22" s="171"/>
      <c r="JAP22" s="171"/>
      <c r="JAQ22" s="171"/>
      <c r="JAR22" s="171"/>
      <c r="JAS22" s="171"/>
      <c r="JAT22" s="171"/>
      <c r="JAU22" s="171"/>
      <c r="JAV22" s="171"/>
      <c r="JAW22" s="171"/>
      <c r="JAX22" s="171"/>
      <c r="JAY22" s="171"/>
      <c r="JAZ22" s="171"/>
      <c r="JBA22" s="171"/>
      <c r="JBB22" s="171"/>
      <c r="JBC22" s="171"/>
      <c r="JBD22" s="171"/>
      <c r="JBE22" s="171"/>
      <c r="JBF22" s="171"/>
      <c r="JBG22" s="171"/>
      <c r="JBH22" s="171"/>
      <c r="JBI22" s="171"/>
      <c r="JBJ22" s="171"/>
      <c r="JBK22" s="171"/>
      <c r="JBL22" s="171"/>
      <c r="JBM22" s="171"/>
      <c r="JBN22" s="171"/>
      <c r="JBO22" s="171"/>
      <c r="JBP22" s="171"/>
      <c r="JBQ22" s="171"/>
      <c r="JBR22" s="171"/>
      <c r="JBS22" s="171"/>
      <c r="JBT22" s="171"/>
      <c r="JBU22" s="171"/>
      <c r="JBV22" s="171"/>
      <c r="JBW22" s="171"/>
      <c r="JBX22" s="171"/>
      <c r="JBY22" s="171"/>
      <c r="JBZ22" s="171"/>
      <c r="JCA22" s="171"/>
      <c r="JCB22" s="171"/>
      <c r="JCC22" s="171"/>
      <c r="JCD22" s="171"/>
      <c r="JCE22" s="171"/>
      <c r="JCF22" s="171"/>
      <c r="JCG22" s="171"/>
      <c r="JCH22" s="171"/>
      <c r="JCI22" s="171"/>
      <c r="JCJ22" s="171"/>
      <c r="JCK22" s="171"/>
      <c r="JCL22" s="171"/>
      <c r="JCM22" s="171"/>
      <c r="JCN22" s="171"/>
      <c r="JCO22" s="171"/>
      <c r="JCP22" s="171"/>
      <c r="JCQ22" s="171"/>
      <c r="JCR22" s="171"/>
      <c r="JCS22" s="171"/>
      <c r="JCT22" s="171"/>
      <c r="JCU22" s="171"/>
      <c r="JCV22" s="171"/>
      <c r="JCW22" s="171"/>
      <c r="JCX22" s="171"/>
      <c r="JCY22" s="171"/>
      <c r="JCZ22" s="171"/>
      <c r="JDA22" s="171"/>
      <c r="JDB22" s="171"/>
      <c r="JDC22" s="171"/>
      <c r="JDD22" s="171"/>
      <c r="JDE22" s="171"/>
      <c r="JDF22" s="171"/>
      <c r="JDG22" s="171"/>
      <c r="JDH22" s="171"/>
      <c r="JDI22" s="171"/>
      <c r="JDJ22" s="171"/>
      <c r="JDK22" s="171"/>
      <c r="JDL22" s="171"/>
      <c r="JDM22" s="171"/>
      <c r="JDN22" s="171"/>
      <c r="JDO22" s="171"/>
      <c r="JDP22" s="171"/>
      <c r="JDQ22" s="171"/>
      <c r="JDR22" s="171"/>
      <c r="JDS22" s="171"/>
      <c r="JDT22" s="171"/>
      <c r="JDU22" s="171"/>
      <c r="JDV22" s="171"/>
      <c r="JDW22" s="171"/>
      <c r="JDX22" s="171"/>
      <c r="JDY22" s="171"/>
      <c r="JDZ22" s="171"/>
      <c r="JEA22" s="171"/>
      <c r="JEB22" s="171"/>
      <c r="JEC22" s="171"/>
      <c r="JED22" s="171"/>
      <c r="JEE22" s="171"/>
      <c r="JEF22" s="171"/>
      <c r="JEG22" s="171"/>
      <c r="JEH22" s="171"/>
      <c r="JEI22" s="171"/>
      <c r="JEJ22" s="171"/>
      <c r="JEK22" s="171"/>
      <c r="JEL22" s="171"/>
      <c r="JEM22" s="171"/>
      <c r="JEN22" s="171"/>
      <c r="JEO22" s="171"/>
      <c r="JEP22" s="171"/>
      <c r="JEQ22" s="171"/>
      <c r="JER22" s="171"/>
      <c r="JES22" s="171"/>
      <c r="JET22" s="171"/>
      <c r="JEU22" s="171"/>
      <c r="JEV22" s="171"/>
      <c r="JEW22" s="171"/>
      <c r="JEX22" s="171"/>
      <c r="JEY22" s="171"/>
      <c r="JEZ22" s="171"/>
      <c r="JFA22" s="171"/>
      <c r="JFB22" s="171"/>
      <c r="JFC22" s="171"/>
      <c r="JFD22" s="171"/>
      <c r="JFE22" s="171"/>
      <c r="JFF22" s="171"/>
      <c r="JFG22" s="171"/>
      <c r="JFH22" s="171"/>
      <c r="JFI22" s="171"/>
      <c r="JFJ22" s="171"/>
      <c r="JFK22" s="171"/>
      <c r="JFL22" s="171"/>
      <c r="JFM22" s="171"/>
      <c r="JFN22" s="171"/>
      <c r="JFO22" s="171"/>
      <c r="JFP22" s="171"/>
      <c r="JFQ22" s="171"/>
      <c r="JFR22" s="171"/>
      <c r="JFS22" s="171"/>
      <c r="JFT22" s="171"/>
      <c r="JFU22" s="171"/>
      <c r="JFV22" s="171"/>
      <c r="JFW22" s="171"/>
      <c r="JFX22" s="171"/>
      <c r="JFY22" s="171"/>
      <c r="JFZ22" s="171"/>
      <c r="JGA22" s="171"/>
      <c r="JGB22" s="171"/>
      <c r="JGC22" s="171"/>
      <c r="JGD22" s="171"/>
      <c r="JGE22" s="171"/>
      <c r="JGF22" s="171"/>
      <c r="JGG22" s="171"/>
      <c r="JGH22" s="171"/>
      <c r="JGI22" s="171"/>
      <c r="JGJ22" s="171"/>
      <c r="JGK22" s="171"/>
      <c r="JGL22" s="171"/>
      <c r="JGM22" s="171"/>
      <c r="JGN22" s="171"/>
      <c r="JGO22" s="171"/>
      <c r="JGP22" s="171"/>
      <c r="JGQ22" s="171"/>
      <c r="JGR22" s="171"/>
      <c r="JGS22" s="171"/>
      <c r="JGT22" s="171"/>
      <c r="JGU22" s="171"/>
      <c r="JGV22" s="171"/>
      <c r="JGW22" s="171"/>
      <c r="JGX22" s="171"/>
      <c r="JGY22" s="171"/>
      <c r="JGZ22" s="171"/>
      <c r="JHA22" s="171"/>
      <c r="JHB22" s="171"/>
      <c r="JHC22" s="171"/>
      <c r="JHD22" s="171"/>
      <c r="JHE22" s="171"/>
      <c r="JHF22" s="171"/>
      <c r="JHG22" s="171"/>
      <c r="JHH22" s="171"/>
      <c r="JHI22" s="171"/>
      <c r="JHJ22" s="171"/>
      <c r="JHK22" s="171"/>
      <c r="JHL22" s="171"/>
      <c r="JHM22" s="171"/>
      <c r="JHN22" s="171"/>
      <c r="JHO22" s="171"/>
      <c r="JHP22" s="171"/>
      <c r="JHQ22" s="171"/>
      <c r="JHR22" s="171"/>
      <c r="JHS22" s="171"/>
      <c r="JHT22" s="171"/>
      <c r="JHU22" s="171"/>
      <c r="JHV22" s="171"/>
      <c r="JHW22" s="171"/>
      <c r="JHX22" s="171"/>
      <c r="JHY22" s="171"/>
      <c r="JHZ22" s="171"/>
      <c r="JIA22" s="171"/>
      <c r="JIB22" s="171"/>
      <c r="JIC22" s="171"/>
      <c r="JID22" s="171"/>
      <c r="JIE22" s="171"/>
      <c r="JIF22" s="171"/>
      <c r="JIG22" s="171"/>
      <c r="JIH22" s="171"/>
      <c r="JII22" s="171"/>
      <c r="JIJ22" s="171"/>
      <c r="JIK22" s="171"/>
      <c r="JIL22" s="171"/>
      <c r="JIM22" s="171"/>
      <c r="JIN22" s="171"/>
      <c r="JIO22" s="171"/>
      <c r="JIP22" s="171"/>
      <c r="JIQ22" s="171"/>
      <c r="JIR22" s="171"/>
      <c r="JIS22" s="171"/>
      <c r="JIT22" s="171"/>
      <c r="JIU22" s="171"/>
      <c r="JIV22" s="171"/>
      <c r="JIW22" s="171"/>
      <c r="JIX22" s="171"/>
      <c r="JIY22" s="171"/>
      <c r="JIZ22" s="171"/>
      <c r="JJA22" s="171"/>
      <c r="JJB22" s="171"/>
      <c r="JJC22" s="171"/>
      <c r="JJD22" s="171"/>
      <c r="JJE22" s="171"/>
      <c r="JJF22" s="171"/>
      <c r="JJG22" s="171"/>
      <c r="JJH22" s="171"/>
      <c r="JJI22" s="171"/>
      <c r="JJJ22" s="171"/>
      <c r="JJK22" s="171"/>
      <c r="JJL22" s="171"/>
      <c r="JJM22" s="171"/>
      <c r="JJN22" s="171"/>
      <c r="JJO22" s="171"/>
      <c r="JJP22" s="171"/>
      <c r="JJQ22" s="171"/>
      <c r="JJR22" s="171"/>
      <c r="JJS22" s="171"/>
      <c r="JJT22" s="171"/>
      <c r="JJU22" s="171"/>
      <c r="JJV22" s="171"/>
      <c r="JJW22" s="171"/>
      <c r="JJX22" s="171"/>
      <c r="JJY22" s="171"/>
      <c r="JJZ22" s="171"/>
      <c r="JKA22" s="171"/>
      <c r="JKB22" s="171"/>
      <c r="JKC22" s="171"/>
      <c r="JKD22" s="171"/>
      <c r="JKE22" s="171"/>
      <c r="JKF22" s="171"/>
      <c r="JKG22" s="171"/>
      <c r="JKH22" s="171"/>
      <c r="JKI22" s="171"/>
      <c r="JKJ22" s="171"/>
      <c r="JKK22" s="171"/>
      <c r="JKL22" s="171"/>
      <c r="JKM22" s="171"/>
      <c r="JKN22" s="171"/>
      <c r="JKO22" s="171"/>
      <c r="JKP22" s="171"/>
      <c r="JKQ22" s="171"/>
      <c r="JKR22" s="171"/>
      <c r="JKS22" s="171"/>
      <c r="JKT22" s="171"/>
      <c r="JKU22" s="171"/>
      <c r="JKV22" s="171"/>
      <c r="JKW22" s="171"/>
      <c r="JKX22" s="171"/>
      <c r="JKY22" s="171"/>
      <c r="JKZ22" s="171"/>
      <c r="JLA22" s="171"/>
      <c r="JLB22" s="171"/>
      <c r="JLC22" s="171"/>
      <c r="JLD22" s="171"/>
      <c r="JLE22" s="171"/>
      <c r="JLF22" s="171"/>
      <c r="JLG22" s="171"/>
      <c r="JLH22" s="171"/>
      <c r="JLI22" s="171"/>
      <c r="JLJ22" s="171"/>
      <c r="JLK22" s="171"/>
      <c r="JLL22" s="171"/>
      <c r="JLM22" s="171"/>
      <c r="JLN22" s="171"/>
      <c r="JLO22" s="171"/>
      <c r="JLP22" s="171"/>
      <c r="JLQ22" s="171"/>
      <c r="JLR22" s="171"/>
      <c r="JLS22" s="171"/>
      <c r="JLT22" s="171"/>
      <c r="JLU22" s="171"/>
      <c r="JLV22" s="171"/>
      <c r="JLW22" s="171"/>
      <c r="JLX22" s="171"/>
      <c r="JLY22" s="171"/>
      <c r="JLZ22" s="171"/>
      <c r="JMA22" s="171"/>
      <c r="JMB22" s="171"/>
      <c r="JMC22" s="171"/>
      <c r="JMD22" s="171"/>
      <c r="JME22" s="171"/>
      <c r="JMF22" s="171"/>
      <c r="JMG22" s="171"/>
      <c r="JMH22" s="171"/>
      <c r="JMI22" s="171"/>
      <c r="JMJ22" s="171"/>
      <c r="JMK22" s="171"/>
      <c r="JML22" s="171"/>
      <c r="JMM22" s="171"/>
      <c r="JMN22" s="171"/>
      <c r="JMO22" s="171"/>
      <c r="JMP22" s="171"/>
      <c r="JMQ22" s="171"/>
      <c r="JMR22" s="171"/>
      <c r="JMS22" s="171"/>
      <c r="JMT22" s="171"/>
      <c r="JMU22" s="171"/>
      <c r="JMV22" s="171"/>
      <c r="JMW22" s="171"/>
      <c r="JMX22" s="171"/>
      <c r="JMY22" s="171"/>
      <c r="JMZ22" s="171"/>
      <c r="JNA22" s="171"/>
      <c r="JNB22" s="171"/>
      <c r="JNC22" s="171"/>
      <c r="JND22" s="171"/>
      <c r="JNE22" s="171"/>
      <c r="JNF22" s="171"/>
      <c r="JNG22" s="171"/>
      <c r="JNH22" s="171"/>
      <c r="JNI22" s="171"/>
      <c r="JNJ22" s="171"/>
      <c r="JNK22" s="171"/>
      <c r="JNL22" s="171"/>
      <c r="JNM22" s="171"/>
      <c r="JNN22" s="171"/>
      <c r="JNO22" s="171"/>
      <c r="JNP22" s="171"/>
      <c r="JNQ22" s="171"/>
      <c r="JNR22" s="171"/>
      <c r="JNS22" s="171"/>
      <c r="JNT22" s="171"/>
      <c r="JNU22" s="171"/>
      <c r="JNV22" s="171"/>
      <c r="JNW22" s="171"/>
      <c r="JNX22" s="171"/>
      <c r="JNY22" s="171"/>
      <c r="JNZ22" s="171"/>
      <c r="JOA22" s="171"/>
      <c r="JOB22" s="171"/>
      <c r="JOC22" s="171"/>
      <c r="JOD22" s="171"/>
      <c r="JOE22" s="171"/>
      <c r="JOF22" s="171"/>
      <c r="JOG22" s="171"/>
      <c r="JOH22" s="171"/>
      <c r="JOI22" s="171"/>
      <c r="JOJ22" s="171"/>
      <c r="JOK22" s="171"/>
      <c r="JOL22" s="171"/>
      <c r="JOM22" s="171"/>
      <c r="JON22" s="171"/>
      <c r="JOO22" s="171"/>
      <c r="JOP22" s="171"/>
      <c r="JOQ22" s="171"/>
      <c r="JOR22" s="171"/>
      <c r="JOS22" s="171"/>
      <c r="JOT22" s="171"/>
      <c r="JOU22" s="171"/>
      <c r="JOV22" s="171"/>
      <c r="JOW22" s="171"/>
      <c r="JOX22" s="171"/>
      <c r="JOY22" s="171"/>
      <c r="JOZ22" s="171"/>
      <c r="JPA22" s="171"/>
      <c r="JPB22" s="171"/>
      <c r="JPC22" s="171"/>
      <c r="JPD22" s="171"/>
      <c r="JPE22" s="171"/>
      <c r="JPF22" s="171"/>
      <c r="JPG22" s="171"/>
      <c r="JPH22" s="171"/>
      <c r="JPI22" s="171"/>
      <c r="JPJ22" s="171"/>
      <c r="JPK22" s="171"/>
      <c r="JPL22" s="171"/>
      <c r="JPM22" s="171"/>
      <c r="JPN22" s="171"/>
      <c r="JPO22" s="171"/>
      <c r="JPP22" s="171"/>
      <c r="JPQ22" s="171"/>
      <c r="JPR22" s="171"/>
      <c r="JPS22" s="171"/>
      <c r="JPT22" s="171"/>
      <c r="JPU22" s="171"/>
      <c r="JPV22" s="171"/>
      <c r="JPW22" s="171"/>
      <c r="JPX22" s="171"/>
      <c r="JPY22" s="171"/>
      <c r="JPZ22" s="171"/>
      <c r="JQA22" s="171"/>
      <c r="JQB22" s="171"/>
      <c r="JQC22" s="171"/>
      <c r="JQD22" s="171"/>
      <c r="JQE22" s="171"/>
      <c r="JQF22" s="171"/>
      <c r="JQG22" s="171"/>
      <c r="JQH22" s="171"/>
      <c r="JQI22" s="171"/>
      <c r="JQJ22" s="171"/>
      <c r="JQK22" s="171"/>
      <c r="JQL22" s="171"/>
      <c r="JQM22" s="171"/>
      <c r="JQN22" s="171"/>
      <c r="JQO22" s="171"/>
      <c r="JQP22" s="171"/>
      <c r="JQQ22" s="171"/>
      <c r="JQR22" s="171"/>
      <c r="JQS22" s="171"/>
      <c r="JQT22" s="171"/>
      <c r="JQU22" s="171"/>
      <c r="JQV22" s="171"/>
      <c r="JQW22" s="171"/>
      <c r="JQX22" s="171"/>
      <c r="JQY22" s="171"/>
      <c r="JQZ22" s="171"/>
      <c r="JRA22" s="171"/>
      <c r="JRB22" s="171"/>
      <c r="JRC22" s="171"/>
      <c r="JRD22" s="171"/>
      <c r="JRE22" s="171"/>
      <c r="JRF22" s="171"/>
      <c r="JRG22" s="171"/>
      <c r="JRH22" s="171"/>
      <c r="JRI22" s="171"/>
      <c r="JRJ22" s="171"/>
      <c r="JRK22" s="171"/>
      <c r="JRL22" s="171"/>
      <c r="JRM22" s="171"/>
      <c r="JRN22" s="171"/>
      <c r="JRO22" s="171"/>
      <c r="JRP22" s="171"/>
      <c r="JRQ22" s="171"/>
      <c r="JRR22" s="171"/>
      <c r="JRS22" s="171"/>
      <c r="JRT22" s="171"/>
      <c r="JRU22" s="171"/>
      <c r="JRV22" s="171"/>
      <c r="JRW22" s="171"/>
      <c r="JRX22" s="171"/>
      <c r="JRY22" s="171"/>
      <c r="JRZ22" s="171"/>
      <c r="JSA22" s="171"/>
      <c r="JSB22" s="171"/>
      <c r="JSC22" s="171"/>
      <c r="JSD22" s="171"/>
      <c r="JSE22" s="171"/>
      <c r="JSF22" s="171"/>
      <c r="JSG22" s="171"/>
      <c r="JSH22" s="171"/>
      <c r="JSI22" s="171"/>
      <c r="JSJ22" s="171"/>
      <c r="JSK22" s="171"/>
      <c r="JSL22" s="171"/>
      <c r="JSM22" s="171"/>
      <c r="JSN22" s="171"/>
      <c r="JSO22" s="171"/>
      <c r="JSP22" s="171"/>
      <c r="JSQ22" s="171"/>
      <c r="JSR22" s="171"/>
      <c r="JSS22" s="171"/>
      <c r="JST22" s="171"/>
      <c r="JSU22" s="171"/>
      <c r="JSV22" s="171"/>
      <c r="JSW22" s="171"/>
      <c r="JSX22" s="171"/>
      <c r="JSY22" s="171"/>
      <c r="JSZ22" s="171"/>
      <c r="JTA22" s="171"/>
      <c r="JTB22" s="171"/>
      <c r="JTC22" s="171"/>
      <c r="JTD22" s="171"/>
      <c r="JTE22" s="171"/>
      <c r="JTF22" s="171"/>
      <c r="JTG22" s="171"/>
      <c r="JTH22" s="171"/>
      <c r="JTI22" s="171"/>
      <c r="JTJ22" s="171"/>
      <c r="JTK22" s="171"/>
      <c r="JTL22" s="171"/>
      <c r="JTM22" s="171"/>
      <c r="JTN22" s="171"/>
      <c r="JTO22" s="171"/>
      <c r="JTP22" s="171"/>
      <c r="JTQ22" s="171"/>
      <c r="JTR22" s="171"/>
      <c r="JTS22" s="171"/>
      <c r="JTT22" s="171"/>
      <c r="JTU22" s="171"/>
      <c r="JTV22" s="171"/>
      <c r="JTW22" s="171"/>
      <c r="JTX22" s="171"/>
      <c r="JTY22" s="171"/>
      <c r="JTZ22" s="171"/>
      <c r="JUA22" s="171"/>
      <c r="JUB22" s="171"/>
      <c r="JUC22" s="171"/>
      <c r="JUD22" s="171"/>
      <c r="JUE22" s="171"/>
      <c r="JUF22" s="171"/>
      <c r="JUG22" s="171"/>
      <c r="JUH22" s="171"/>
      <c r="JUI22" s="171"/>
      <c r="JUJ22" s="171"/>
      <c r="JUK22" s="171"/>
      <c r="JUL22" s="171"/>
      <c r="JUM22" s="171"/>
      <c r="JUN22" s="171"/>
      <c r="JUO22" s="171"/>
      <c r="JUP22" s="171"/>
      <c r="JUQ22" s="171"/>
      <c r="JUR22" s="171"/>
      <c r="JUS22" s="171"/>
      <c r="JUT22" s="171"/>
      <c r="JUU22" s="171"/>
      <c r="JUV22" s="171"/>
      <c r="JUW22" s="171"/>
      <c r="JUX22" s="171"/>
      <c r="JUY22" s="171"/>
      <c r="JUZ22" s="171"/>
      <c r="JVA22" s="171"/>
      <c r="JVB22" s="171"/>
      <c r="JVC22" s="171"/>
      <c r="JVD22" s="171"/>
      <c r="JVE22" s="171"/>
      <c r="JVF22" s="171"/>
      <c r="JVG22" s="171"/>
      <c r="JVH22" s="171"/>
      <c r="JVI22" s="171"/>
      <c r="JVJ22" s="171"/>
      <c r="JVK22" s="171"/>
      <c r="JVL22" s="171"/>
      <c r="JVM22" s="171"/>
      <c r="JVN22" s="171"/>
      <c r="JVO22" s="171"/>
      <c r="JVP22" s="171"/>
      <c r="JVQ22" s="171"/>
      <c r="JVR22" s="171"/>
      <c r="JVS22" s="171"/>
      <c r="JVT22" s="171"/>
      <c r="JVU22" s="171"/>
      <c r="JVV22" s="171"/>
      <c r="JVW22" s="171"/>
      <c r="JVX22" s="171"/>
      <c r="JVY22" s="171"/>
      <c r="JVZ22" s="171"/>
      <c r="JWA22" s="171"/>
      <c r="JWB22" s="171"/>
      <c r="JWC22" s="171"/>
      <c r="JWD22" s="171"/>
      <c r="JWE22" s="171"/>
      <c r="JWF22" s="171"/>
      <c r="JWG22" s="171"/>
      <c r="JWH22" s="171"/>
      <c r="JWI22" s="171"/>
      <c r="JWJ22" s="171"/>
      <c r="JWK22" s="171"/>
      <c r="JWL22" s="171"/>
      <c r="JWM22" s="171"/>
      <c r="JWN22" s="171"/>
      <c r="JWO22" s="171"/>
      <c r="JWP22" s="171"/>
      <c r="JWQ22" s="171"/>
      <c r="JWR22" s="171"/>
      <c r="JWS22" s="171"/>
      <c r="JWT22" s="171"/>
      <c r="JWU22" s="171"/>
      <c r="JWV22" s="171"/>
      <c r="JWW22" s="171"/>
      <c r="JWX22" s="171"/>
      <c r="JWY22" s="171"/>
      <c r="JWZ22" s="171"/>
      <c r="JXA22" s="171"/>
      <c r="JXB22" s="171"/>
      <c r="JXC22" s="171"/>
      <c r="JXD22" s="171"/>
      <c r="JXE22" s="171"/>
      <c r="JXF22" s="171"/>
      <c r="JXG22" s="171"/>
      <c r="JXH22" s="171"/>
      <c r="JXI22" s="171"/>
      <c r="JXJ22" s="171"/>
      <c r="JXK22" s="171"/>
      <c r="JXL22" s="171"/>
      <c r="JXM22" s="171"/>
      <c r="JXN22" s="171"/>
      <c r="JXO22" s="171"/>
      <c r="JXP22" s="171"/>
      <c r="JXQ22" s="171"/>
      <c r="JXR22" s="171"/>
      <c r="JXS22" s="171"/>
      <c r="JXT22" s="171"/>
      <c r="JXU22" s="171"/>
      <c r="JXV22" s="171"/>
      <c r="JXW22" s="171"/>
      <c r="JXX22" s="171"/>
      <c r="JXY22" s="171"/>
      <c r="JXZ22" s="171"/>
      <c r="JYA22" s="171"/>
      <c r="JYB22" s="171"/>
      <c r="JYC22" s="171"/>
      <c r="JYD22" s="171"/>
      <c r="JYE22" s="171"/>
      <c r="JYF22" s="171"/>
      <c r="JYG22" s="171"/>
      <c r="JYH22" s="171"/>
      <c r="JYI22" s="171"/>
      <c r="JYJ22" s="171"/>
      <c r="JYK22" s="171"/>
      <c r="JYL22" s="171"/>
      <c r="JYM22" s="171"/>
      <c r="JYN22" s="171"/>
      <c r="JYO22" s="171"/>
      <c r="JYP22" s="171"/>
      <c r="JYQ22" s="171"/>
      <c r="JYR22" s="171"/>
      <c r="JYS22" s="171"/>
      <c r="JYT22" s="171"/>
      <c r="JYU22" s="171"/>
      <c r="JYV22" s="171"/>
      <c r="JYW22" s="171"/>
      <c r="JYX22" s="171"/>
      <c r="JYY22" s="171"/>
      <c r="JYZ22" s="171"/>
      <c r="JZA22" s="171"/>
      <c r="JZB22" s="171"/>
      <c r="JZC22" s="171"/>
      <c r="JZD22" s="171"/>
      <c r="JZE22" s="171"/>
      <c r="JZF22" s="171"/>
      <c r="JZG22" s="171"/>
      <c r="JZH22" s="171"/>
      <c r="JZI22" s="171"/>
      <c r="JZJ22" s="171"/>
      <c r="JZK22" s="171"/>
      <c r="JZL22" s="171"/>
      <c r="JZM22" s="171"/>
      <c r="JZN22" s="171"/>
      <c r="JZO22" s="171"/>
      <c r="JZP22" s="171"/>
      <c r="JZQ22" s="171"/>
      <c r="JZR22" s="171"/>
      <c r="JZS22" s="171"/>
      <c r="JZT22" s="171"/>
      <c r="JZU22" s="171"/>
      <c r="JZV22" s="171"/>
      <c r="JZW22" s="171"/>
      <c r="JZX22" s="171"/>
      <c r="JZY22" s="171"/>
      <c r="JZZ22" s="171"/>
      <c r="KAA22" s="171"/>
      <c r="KAB22" s="171"/>
      <c r="KAC22" s="171"/>
      <c r="KAD22" s="171"/>
      <c r="KAE22" s="171"/>
      <c r="KAF22" s="171"/>
      <c r="KAG22" s="171"/>
      <c r="KAH22" s="171"/>
      <c r="KAI22" s="171"/>
      <c r="KAJ22" s="171"/>
      <c r="KAK22" s="171"/>
      <c r="KAL22" s="171"/>
      <c r="KAM22" s="171"/>
      <c r="KAN22" s="171"/>
      <c r="KAO22" s="171"/>
      <c r="KAP22" s="171"/>
      <c r="KAQ22" s="171"/>
      <c r="KAR22" s="171"/>
      <c r="KAS22" s="171"/>
      <c r="KAT22" s="171"/>
      <c r="KAU22" s="171"/>
      <c r="KAV22" s="171"/>
      <c r="KAW22" s="171"/>
      <c r="KAX22" s="171"/>
      <c r="KAY22" s="171"/>
      <c r="KAZ22" s="171"/>
      <c r="KBA22" s="171"/>
      <c r="KBB22" s="171"/>
      <c r="KBC22" s="171"/>
      <c r="KBD22" s="171"/>
      <c r="KBE22" s="171"/>
      <c r="KBF22" s="171"/>
      <c r="KBG22" s="171"/>
      <c r="KBH22" s="171"/>
      <c r="KBI22" s="171"/>
      <c r="KBJ22" s="171"/>
      <c r="KBK22" s="171"/>
      <c r="KBL22" s="171"/>
      <c r="KBM22" s="171"/>
      <c r="KBN22" s="171"/>
      <c r="KBO22" s="171"/>
      <c r="KBP22" s="171"/>
      <c r="KBQ22" s="171"/>
      <c r="KBR22" s="171"/>
      <c r="KBS22" s="171"/>
      <c r="KBT22" s="171"/>
      <c r="KBU22" s="171"/>
      <c r="KBV22" s="171"/>
      <c r="KBW22" s="171"/>
      <c r="KBX22" s="171"/>
      <c r="KBY22" s="171"/>
      <c r="KBZ22" s="171"/>
      <c r="KCA22" s="171"/>
      <c r="KCB22" s="171"/>
      <c r="KCC22" s="171"/>
      <c r="KCD22" s="171"/>
      <c r="KCE22" s="171"/>
      <c r="KCF22" s="171"/>
      <c r="KCG22" s="171"/>
      <c r="KCH22" s="171"/>
      <c r="KCI22" s="171"/>
      <c r="KCJ22" s="171"/>
      <c r="KCK22" s="171"/>
      <c r="KCL22" s="171"/>
      <c r="KCM22" s="171"/>
      <c r="KCN22" s="171"/>
      <c r="KCO22" s="171"/>
      <c r="KCP22" s="171"/>
      <c r="KCQ22" s="171"/>
      <c r="KCR22" s="171"/>
      <c r="KCS22" s="171"/>
      <c r="KCT22" s="171"/>
      <c r="KCU22" s="171"/>
      <c r="KCV22" s="171"/>
      <c r="KCW22" s="171"/>
      <c r="KCX22" s="171"/>
      <c r="KCY22" s="171"/>
      <c r="KCZ22" s="171"/>
      <c r="KDA22" s="171"/>
      <c r="KDB22" s="171"/>
      <c r="KDC22" s="171"/>
      <c r="KDD22" s="171"/>
      <c r="KDE22" s="171"/>
      <c r="KDF22" s="171"/>
      <c r="KDG22" s="171"/>
      <c r="KDH22" s="171"/>
      <c r="KDI22" s="171"/>
      <c r="KDJ22" s="171"/>
      <c r="KDK22" s="171"/>
      <c r="KDL22" s="171"/>
      <c r="KDM22" s="171"/>
      <c r="KDN22" s="171"/>
      <c r="KDO22" s="171"/>
      <c r="KDP22" s="171"/>
      <c r="KDQ22" s="171"/>
      <c r="KDR22" s="171"/>
      <c r="KDS22" s="171"/>
      <c r="KDT22" s="171"/>
      <c r="KDU22" s="171"/>
      <c r="KDV22" s="171"/>
      <c r="KDW22" s="171"/>
      <c r="KDX22" s="171"/>
      <c r="KDY22" s="171"/>
      <c r="KDZ22" s="171"/>
      <c r="KEA22" s="171"/>
      <c r="KEB22" s="171"/>
      <c r="KEC22" s="171"/>
      <c r="KED22" s="171"/>
      <c r="KEE22" s="171"/>
      <c r="KEF22" s="171"/>
      <c r="KEG22" s="171"/>
      <c r="KEH22" s="171"/>
      <c r="KEI22" s="171"/>
      <c r="KEJ22" s="171"/>
      <c r="KEK22" s="171"/>
      <c r="KEL22" s="171"/>
      <c r="KEM22" s="171"/>
      <c r="KEN22" s="171"/>
      <c r="KEO22" s="171"/>
      <c r="KEP22" s="171"/>
      <c r="KEQ22" s="171"/>
      <c r="KER22" s="171"/>
      <c r="KES22" s="171"/>
      <c r="KET22" s="171"/>
      <c r="KEU22" s="171"/>
      <c r="KEV22" s="171"/>
      <c r="KEW22" s="171"/>
      <c r="KEX22" s="171"/>
      <c r="KEY22" s="171"/>
      <c r="KEZ22" s="171"/>
      <c r="KFA22" s="171"/>
      <c r="KFB22" s="171"/>
      <c r="KFC22" s="171"/>
      <c r="KFD22" s="171"/>
      <c r="KFE22" s="171"/>
      <c r="KFF22" s="171"/>
      <c r="KFG22" s="171"/>
      <c r="KFH22" s="171"/>
      <c r="KFI22" s="171"/>
      <c r="KFJ22" s="171"/>
      <c r="KFK22" s="171"/>
      <c r="KFL22" s="171"/>
      <c r="KFM22" s="171"/>
      <c r="KFN22" s="171"/>
      <c r="KFO22" s="171"/>
      <c r="KFP22" s="171"/>
      <c r="KFQ22" s="171"/>
      <c r="KFR22" s="171"/>
      <c r="KFS22" s="171"/>
      <c r="KFT22" s="171"/>
      <c r="KFU22" s="171"/>
      <c r="KFV22" s="171"/>
      <c r="KFW22" s="171"/>
      <c r="KFX22" s="171"/>
      <c r="KFY22" s="171"/>
      <c r="KFZ22" s="171"/>
      <c r="KGA22" s="171"/>
      <c r="KGB22" s="171"/>
      <c r="KGC22" s="171"/>
      <c r="KGD22" s="171"/>
      <c r="KGE22" s="171"/>
      <c r="KGF22" s="171"/>
      <c r="KGG22" s="171"/>
      <c r="KGH22" s="171"/>
      <c r="KGI22" s="171"/>
      <c r="KGJ22" s="171"/>
      <c r="KGK22" s="171"/>
      <c r="KGL22" s="171"/>
      <c r="KGM22" s="171"/>
      <c r="KGN22" s="171"/>
      <c r="KGO22" s="171"/>
      <c r="KGP22" s="171"/>
      <c r="KGQ22" s="171"/>
      <c r="KGR22" s="171"/>
      <c r="KGS22" s="171"/>
      <c r="KGT22" s="171"/>
      <c r="KGU22" s="171"/>
      <c r="KGV22" s="171"/>
      <c r="KGW22" s="171"/>
      <c r="KGX22" s="171"/>
      <c r="KGY22" s="171"/>
      <c r="KGZ22" s="171"/>
      <c r="KHA22" s="171"/>
      <c r="KHB22" s="171"/>
      <c r="KHC22" s="171"/>
      <c r="KHD22" s="171"/>
      <c r="KHE22" s="171"/>
      <c r="KHF22" s="171"/>
      <c r="KHG22" s="171"/>
      <c r="KHH22" s="171"/>
      <c r="KHI22" s="171"/>
      <c r="KHJ22" s="171"/>
      <c r="KHK22" s="171"/>
      <c r="KHL22" s="171"/>
      <c r="KHM22" s="171"/>
      <c r="KHN22" s="171"/>
      <c r="KHO22" s="171"/>
      <c r="KHP22" s="171"/>
      <c r="KHQ22" s="171"/>
      <c r="KHR22" s="171"/>
      <c r="KHS22" s="171"/>
      <c r="KHT22" s="171"/>
      <c r="KHU22" s="171"/>
      <c r="KHV22" s="171"/>
      <c r="KHW22" s="171"/>
      <c r="KHX22" s="171"/>
      <c r="KHY22" s="171"/>
      <c r="KHZ22" s="171"/>
      <c r="KIA22" s="171"/>
      <c r="KIB22" s="171"/>
      <c r="KIC22" s="171"/>
      <c r="KID22" s="171"/>
      <c r="KIE22" s="171"/>
      <c r="KIF22" s="171"/>
      <c r="KIG22" s="171"/>
      <c r="KIH22" s="171"/>
      <c r="KII22" s="171"/>
      <c r="KIJ22" s="171"/>
      <c r="KIK22" s="171"/>
      <c r="KIL22" s="171"/>
      <c r="KIM22" s="171"/>
      <c r="KIN22" s="171"/>
      <c r="KIO22" s="171"/>
      <c r="KIP22" s="171"/>
      <c r="KIQ22" s="171"/>
      <c r="KIR22" s="171"/>
      <c r="KIS22" s="171"/>
      <c r="KIT22" s="171"/>
      <c r="KIU22" s="171"/>
      <c r="KIV22" s="171"/>
      <c r="KIW22" s="171"/>
      <c r="KIX22" s="171"/>
      <c r="KIY22" s="171"/>
      <c r="KIZ22" s="171"/>
      <c r="KJA22" s="171"/>
      <c r="KJB22" s="171"/>
      <c r="KJC22" s="171"/>
      <c r="KJD22" s="171"/>
      <c r="KJE22" s="171"/>
      <c r="KJF22" s="171"/>
      <c r="KJG22" s="171"/>
      <c r="KJH22" s="171"/>
      <c r="KJI22" s="171"/>
      <c r="KJJ22" s="171"/>
      <c r="KJK22" s="171"/>
      <c r="KJL22" s="171"/>
      <c r="KJM22" s="171"/>
      <c r="KJN22" s="171"/>
      <c r="KJO22" s="171"/>
      <c r="KJP22" s="171"/>
      <c r="KJQ22" s="171"/>
      <c r="KJR22" s="171"/>
      <c r="KJS22" s="171"/>
      <c r="KJT22" s="171"/>
      <c r="KJU22" s="171"/>
      <c r="KJV22" s="171"/>
      <c r="KJW22" s="171"/>
      <c r="KJX22" s="171"/>
      <c r="KJY22" s="171"/>
      <c r="KJZ22" s="171"/>
      <c r="KKA22" s="171"/>
      <c r="KKB22" s="171"/>
      <c r="KKC22" s="171"/>
      <c r="KKD22" s="171"/>
      <c r="KKE22" s="171"/>
      <c r="KKF22" s="171"/>
      <c r="KKG22" s="171"/>
      <c r="KKH22" s="171"/>
      <c r="KKI22" s="171"/>
      <c r="KKJ22" s="171"/>
      <c r="KKK22" s="171"/>
      <c r="KKL22" s="171"/>
      <c r="KKM22" s="171"/>
      <c r="KKN22" s="171"/>
      <c r="KKO22" s="171"/>
      <c r="KKP22" s="171"/>
      <c r="KKQ22" s="171"/>
      <c r="KKR22" s="171"/>
      <c r="KKS22" s="171"/>
      <c r="KKT22" s="171"/>
      <c r="KKU22" s="171"/>
      <c r="KKV22" s="171"/>
      <c r="KKW22" s="171"/>
      <c r="KKX22" s="171"/>
      <c r="KKY22" s="171"/>
      <c r="KKZ22" s="171"/>
      <c r="KLA22" s="171"/>
      <c r="KLB22" s="171"/>
      <c r="KLC22" s="171"/>
      <c r="KLD22" s="171"/>
      <c r="KLE22" s="171"/>
      <c r="KLF22" s="171"/>
      <c r="KLG22" s="171"/>
      <c r="KLH22" s="171"/>
      <c r="KLI22" s="171"/>
      <c r="KLJ22" s="171"/>
      <c r="KLK22" s="171"/>
      <c r="KLL22" s="171"/>
      <c r="KLM22" s="171"/>
      <c r="KLN22" s="171"/>
      <c r="KLO22" s="171"/>
      <c r="KLP22" s="171"/>
      <c r="KLQ22" s="171"/>
      <c r="KLR22" s="171"/>
      <c r="KLS22" s="171"/>
      <c r="KLT22" s="171"/>
      <c r="KLU22" s="171"/>
      <c r="KLV22" s="171"/>
      <c r="KLW22" s="171"/>
      <c r="KLX22" s="171"/>
      <c r="KLY22" s="171"/>
      <c r="KLZ22" s="171"/>
      <c r="KMA22" s="171"/>
      <c r="KMB22" s="171"/>
      <c r="KMC22" s="171"/>
      <c r="KMD22" s="171"/>
      <c r="KME22" s="171"/>
      <c r="KMF22" s="171"/>
      <c r="KMG22" s="171"/>
      <c r="KMH22" s="171"/>
      <c r="KMI22" s="171"/>
      <c r="KMJ22" s="171"/>
      <c r="KMK22" s="171"/>
      <c r="KML22" s="171"/>
      <c r="KMM22" s="171"/>
      <c r="KMN22" s="171"/>
      <c r="KMO22" s="171"/>
      <c r="KMP22" s="171"/>
      <c r="KMQ22" s="171"/>
      <c r="KMR22" s="171"/>
      <c r="KMS22" s="171"/>
      <c r="KMT22" s="171"/>
      <c r="KMU22" s="171"/>
      <c r="KMV22" s="171"/>
      <c r="KMW22" s="171"/>
      <c r="KMX22" s="171"/>
      <c r="KMY22" s="171"/>
      <c r="KMZ22" s="171"/>
      <c r="KNA22" s="171"/>
      <c r="KNB22" s="171"/>
      <c r="KNC22" s="171"/>
      <c r="KND22" s="171"/>
      <c r="KNE22" s="171"/>
      <c r="KNF22" s="171"/>
      <c r="KNG22" s="171"/>
      <c r="KNH22" s="171"/>
      <c r="KNI22" s="171"/>
      <c r="KNJ22" s="171"/>
      <c r="KNK22" s="171"/>
      <c r="KNL22" s="171"/>
      <c r="KNM22" s="171"/>
      <c r="KNN22" s="171"/>
      <c r="KNO22" s="171"/>
      <c r="KNP22" s="171"/>
      <c r="KNQ22" s="171"/>
      <c r="KNR22" s="171"/>
      <c r="KNS22" s="171"/>
      <c r="KNT22" s="171"/>
      <c r="KNU22" s="171"/>
      <c r="KNV22" s="171"/>
      <c r="KNW22" s="171"/>
      <c r="KNX22" s="171"/>
      <c r="KNY22" s="171"/>
      <c r="KNZ22" s="171"/>
      <c r="KOA22" s="171"/>
      <c r="KOB22" s="171"/>
      <c r="KOC22" s="171"/>
      <c r="KOD22" s="171"/>
      <c r="KOE22" s="171"/>
      <c r="KOF22" s="171"/>
      <c r="KOG22" s="171"/>
      <c r="KOH22" s="171"/>
      <c r="KOI22" s="171"/>
      <c r="KOJ22" s="171"/>
      <c r="KOK22" s="171"/>
      <c r="KOL22" s="171"/>
      <c r="KOM22" s="171"/>
      <c r="KON22" s="171"/>
      <c r="KOO22" s="171"/>
      <c r="KOP22" s="171"/>
      <c r="KOQ22" s="171"/>
      <c r="KOR22" s="171"/>
      <c r="KOS22" s="171"/>
      <c r="KOT22" s="171"/>
      <c r="KOU22" s="171"/>
      <c r="KOV22" s="171"/>
      <c r="KOW22" s="171"/>
      <c r="KOX22" s="171"/>
      <c r="KOY22" s="171"/>
      <c r="KOZ22" s="171"/>
      <c r="KPA22" s="171"/>
      <c r="KPB22" s="171"/>
      <c r="KPC22" s="171"/>
      <c r="KPD22" s="171"/>
      <c r="KPE22" s="171"/>
      <c r="KPF22" s="171"/>
      <c r="KPG22" s="171"/>
      <c r="KPH22" s="171"/>
      <c r="KPI22" s="171"/>
      <c r="KPJ22" s="171"/>
      <c r="KPK22" s="171"/>
      <c r="KPL22" s="171"/>
      <c r="KPM22" s="171"/>
      <c r="KPN22" s="171"/>
      <c r="KPO22" s="171"/>
      <c r="KPP22" s="171"/>
      <c r="KPQ22" s="171"/>
      <c r="KPR22" s="171"/>
      <c r="KPS22" s="171"/>
      <c r="KPT22" s="171"/>
      <c r="KPU22" s="171"/>
      <c r="KPV22" s="171"/>
      <c r="KPW22" s="171"/>
      <c r="KPX22" s="171"/>
      <c r="KPY22" s="171"/>
      <c r="KPZ22" s="171"/>
      <c r="KQA22" s="171"/>
      <c r="KQB22" s="171"/>
      <c r="KQC22" s="171"/>
      <c r="KQD22" s="171"/>
      <c r="KQE22" s="171"/>
      <c r="KQF22" s="171"/>
      <c r="KQG22" s="171"/>
      <c r="KQH22" s="171"/>
      <c r="KQI22" s="171"/>
      <c r="KQJ22" s="171"/>
      <c r="KQK22" s="171"/>
      <c r="KQL22" s="171"/>
      <c r="KQM22" s="171"/>
      <c r="KQN22" s="171"/>
      <c r="KQO22" s="171"/>
      <c r="KQP22" s="171"/>
      <c r="KQQ22" s="171"/>
      <c r="KQR22" s="171"/>
      <c r="KQS22" s="171"/>
      <c r="KQT22" s="171"/>
      <c r="KQU22" s="171"/>
      <c r="KQV22" s="171"/>
      <c r="KQW22" s="171"/>
      <c r="KQX22" s="171"/>
      <c r="KQY22" s="171"/>
      <c r="KQZ22" s="171"/>
      <c r="KRA22" s="171"/>
      <c r="KRB22" s="171"/>
      <c r="KRC22" s="171"/>
      <c r="KRD22" s="171"/>
      <c r="KRE22" s="171"/>
      <c r="KRF22" s="171"/>
      <c r="KRG22" s="171"/>
      <c r="KRH22" s="171"/>
      <c r="KRI22" s="171"/>
      <c r="KRJ22" s="171"/>
      <c r="KRK22" s="171"/>
      <c r="KRL22" s="171"/>
      <c r="KRM22" s="171"/>
      <c r="KRN22" s="171"/>
      <c r="KRO22" s="171"/>
      <c r="KRP22" s="171"/>
      <c r="KRQ22" s="171"/>
      <c r="KRR22" s="171"/>
      <c r="KRS22" s="171"/>
      <c r="KRT22" s="171"/>
      <c r="KRU22" s="171"/>
      <c r="KRV22" s="171"/>
      <c r="KRW22" s="171"/>
      <c r="KRX22" s="171"/>
      <c r="KRY22" s="171"/>
      <c r="KRZ22" s="171"/>
      <c r="KSA22" s="171"/>
      <c r="KSB22" s="171"/>
      <c r="KSC22" s="171"/>
      <c r="KSD22" s="171"/>
      <c r="KSE22" s="171"/>
      <c r="KSF22" s="171"/>
      <c r="KSG22" s="171"/>
      <c r="KSH22" s="171"/>
      <c r="KSI22" s="171"/>
      <c r="KSJ22" s="171"/>
      <c r="KSK22" s="171"/>
      <c r="KSL22" s="171"/>
      <c r="KSM22" s="171"/>
      <c r="KSN22" s="171"/>
      <c r="KSO22" s="171"/>
      <c r="KSP22" s="171"/>
      <c r="KSQ22" s="171"/>
      <c r="KSR22" s="171"/>
      <c r="KSS22" s="171"/>
      <c r="KST22" s="171"/>
      <c r="KSU22" s="171"/>
      <c r="KSV22" s="171"/>
      <c r="KSW22" s="171"/>
      <c r="KSX22" s="171"/>
      <c r="KSY22" s="171"/>
      <c r="KSZ22" s="171"/>
      <c r="KTA22" s="171"/>
      <c r="KTB22" s="171"/>
      <c r="KTC22" s="171"/>
      <c r="KTD22" s="171"/>
      <c r="KTE22" s="171"/>
      <c r="KTF22" s="171"/>
      <c r="KTG22" s="171"/>
      <c r="KTH22" s="171"/>
      <c r="KTI22" s="171"/>
      <c r="KTJ22" s="171"/>
      <c r="KTK22" s="171"/>
      <c r="KTL22" s="171"/>
      <c r="KTM22" s="171"/>
      <c r="KTN22" s="171"/>
      <c r="KTO22" s="171"/>
      <c r="KTP22" s="171"/>
      <c r="KTQ22" s="171"/>
      <c r="KTR22" s="171"/>
      <c r="KTS22" s="171"/>
      <c r="KTT22" s="171"/>
      <c r="KTU22" s="171"/>
      <c r="KTV22" s="171"/>
      <c r="KTW22" s="171"/>
      <c r="KTX22" s="171"/>
      <c r="KTY22" s="171"/>
      <c r="KTZ22" s="171"/>
      <c r="KUA22" s="171"/>
      <c r="KUB22" s="171"/>
      <c r="KUC22" s="171"/>
      <c r="KUD22" s="171"/>
      <c r="KUE22" s="171"/>
      <c r="KUF22" s="171"/>
      <c r="KUG22" s="171"/>
      <c r="KUH22" s="171"/>
      <c r="KUI22" s="171"/>
      <c r="KUJ22" s="171"/>
      <c r="KUK22" s="171"/>
      <c r="KUL22" s="171"/>
      <c r="KUM22" s="171"/>
      <c r="KUN22" s="171"/>
      <c r="KUO22" s="171"/>
      <c r="KUP22" s="171"/>
      <c r="KUQ22" s="171"/>
      <c r="KUR22" s="171"/>
      <c r="KUS22" s="171"/>
      <c r="KUT22" s="171"/>
      <c r="KUU22" s="171"/>
      <c r="KUV22" s="171"/>
      <c r="KUW22" s="171"/>
      <c r="KUX22" s="171"/>
      <c r="KUY22" s="171"/>
      <c r="KUZ22" s="171"/>
      <c r="KVA22" s="171"/>
      <c r="KVB22" s="171"/>
      <c r="KVC22" s="171"/>
      <c r="KVD22" s="171"/>
      <c r="KVE22" s="171"/>
      <c r="KVF22" s="171"/>
      <c r="KVG22" s="171"/>
      <c r="KVH22" s="171"/>
      <c r="KVI22" s="171"/>
      <c r="KVJ22" s="171"/>
      <c r="KVK22" s="171"/>
      <c r="KVL22" s="171"/>
      <c r="KVM22" s="171"/>
      <c r="KVN22" s="171"/>
      <c r="KVO22" s="171"/>
      <c r="KVP22" s="171"/>
      <c r="KVQ22" s="171"/>
      <c r="KVR22" s="171"/>
      <c r="KVS22" s="171"/>
      <c r="KVT22" s="171"/>
      <c r="KVU22" s="171"/>
      <c r="KVV22" s="171"/>
      <c r="KVW22" s="171"/>
      <c r="KVX22" s="171"/>
      <c r="KVY22" s="171"/>
      <c r="KVZ22" s="171"/>
      <c r="KWA22" s="171"/>
      <c r="KWB22" s="171"/>
      <c r="KWC22" s="171"/>
      <c r="KWD22" s="171"/>
      <c r="KWE22" s="171"/>
      <c r="KWF22" s="171"/>
      <c r="KWG22" s="171"/>
      <c r="KWH22" s="171"/>
      <c r="KWI22" s="171"/>
      <c r="KWJ22" s="171"/>
      <c r="KWK22" s="171"/>
      <c r="KWL22" s="171"/>
      <c r="KWM22" s="171"/>
      <c r="KWN22" s="171"/>
      <c r="KWO22" s="171"/>
      <c r="KWP22" s="171"/>
      <c r="KWQ22" s="171"/>
      <c r="KWR22" s="171"/>
      <c r="KWS22" s="171"/>
      <c r="KWT22" s="171"/>
      <c r="KWU22" s="171"/>
      <c r="KWV22" s="171"/>
      <c r="KWW22" s="171"/>
      <c r="KWX22" s="171"/>
      <c r="KWY22" s="171"/>
      <c r="KWZ22" s="171"/>
      <c r="KXA22" s="171"/>
      <c r="KXB22" s="171"/>
      <c r="KXC22" s="171"/>
      <c r="KXD22" s="171"/>
      <c r="KXE22" s="171"/>
      <c r="KXF22" s="171"/>
      <c r="KXG22" s="171"/>
      <c r="KXH22" s="171"/>
      <c r="KXI22" s="171"/>
      <c r="KXJ22" s="171"/>
      <c r="KXK22" s="171"/>
      <c r="KXL22" s="171"/>
      <c r="KXM22" s="171"/>
      <c r="KXN22" s="171"/>
      <c r="KXO22" s="171"/>
      <c r="KXP22" s="171"/>
      <c r="KXQ22" s="171"/>
      <c r="KXR22" s="171"/>
      <c r="KXS22" s="171"/>
      <c r="KXT22" s="171"/>
      <c r="KXU22" s="171"/>
      <c r="KXV22" s="171"/>
      <c r="KXW22" s="171"/>
      <c r="KXX22" s="171"/>
      <c r="KXY22" s="171"/>
      <c r="KXZ22" s="171"/>
      <c r="KYA22" s="171"/>
      <c r="KYB22" s="171"/>
      <c r="KYC22" s="171"/>
      <c r="KYD22" s="171"/>
      <c r="KYE22" s="171"/>
      <c r="KYF22" s="171"/>
      <c r="KYG22" s="171"/>
      <c r="KYH22" s="171"/>
      <c r="KYI22" s="171"/>
      <c r="KYJ22" s="171"/>
      <c r="KYK22" s="171"/>
      <c r="KYL22" s="171"/>
      <c r="KYM22" s="171"/>
      <c r="KYN22" s="171"/>
      <c r="KYO22" s="171"/>
      <c r="KYP22" s="171"/>
      <c r="KYQ22" s="171"/>
      <c r="KYR22" s="171"/>
      <c r="KYS22" s="171"/>
      <c r="KYT22" s="171"/>
      <c r="KYU22" s="171"/>
      <c r="KYV22" s="171"/>
      <c r="KYW22" s="171"/>
      <c r="KYX22" s="171"/>
      <c r="KYY22" s="171"/>
      <c r="KYZ22" s="171"/>
      <c r="KZA22" s="171"/>
      <c r="KZB22" s="171"/>
      <c r="KZC22" s="171"/>
      <c r="KZD22" s="171"/>
      <c r="KZE22" s="171"/>
      <c r="KZF22" s="171"/>
      <c r="KZG22" s="171"/>
      <c r="KZH22" s="171"/>
      <c r="KZI22" s="171"/>
      <c r="KZJ22" s="171"/>
      <c r="KZK22" s="171"/>
      <c r="KZL22" s="171"/>
      <c r="KZM22" s="171"/>
      <c r="KZN22" s="171"/>
      <c r="KZO22" s="171"/>
      <c r="KZP22" s="171"/>
      <c r="KZQ22" s="171"/>
      <c r="KZR22" s="171"/>
      <c r="KZS22" s="171"/>
      <c r="KZT22" s="171"/>
      <c r="KZU22" s="171"/>
      <c r="KZV22" s="171"/>
      <c r="KZW22" s="171"/>
      <c r="KZX22" s="171"/>
      <c r="KZY22" s="171"/>
      <c r="KZZ22" s="171"/>
      <c r="LAA22" s="171"/>
      <c r="LAB22" s="171"/>
      <c r="LAC22" s="171"/>
      <c r="LAD22" s="171"/>
      <c r="LAE22" s="171"/>
      <c r="LAF22" s="171"/>
      <c r="LAG22" s="171"/>
      <c r="LAH22" s="171"/>
      <c r="LAI22" s="171"/>
      <c r="LAJ22" s="171"/>
      <c r="LAK22" s="171"/>
      <c r="LAL22" s="171"/>
      <c r="LAM22" s="171"/>
      <c r="LAN22" s="171"/>
      <c r="LAO22" s="171"/>
      <c r="LAP22" s="171"/>
      <c r="LAQ22" s="171"/>
      <c r="LAR22" s="171"/>
      <c r="LAS22" s="171"/>
      <c r="LAT22" s="171"/>
      <c r="LAU22" s="171"/>
      <c r="LAV22" s="171"/>
      <c r="LAW22" s="171"/>
      <c r="LAX22" s="171"/>
      <c r="LAY22" s="171"/>
      <c r="LAZ22" s="171"/>
      <c r="LBA22" s="171"/>
      <c r="LBB22" s="171"/>
      <c r="LBC22" s="171"/>
      <c r="LBD22" s="171"/>
      <c r="LBE22" s="171"/>
      <c r="LBF22" s="171"/>
      <c r="LBG22" s="171"/>
      <c r="LBH22" s="171"/>
      <c r="LBI22" s="171"/>
      <c r="LBJ22" s="171"/>
      <c r="LBK22" s="171"/>
      <c r="LBL22" s="171"/>
      <c r="LBM22" s="171"/>
      <c r="LBN22" s="171"/>
      <c r="LBO22" s="171"/>
      <c r="LBP22" s="171"/>
      <c r="LBQ22" s="171"/>
      <c r="LBR22" s="171"/>
      <c r="LBS22" s="171"/>
      <c r="LBT22" s="171"/>
      <c r="LBU22" s="171"/>
      <c r="LBV22" s="171"/>
      <c r="LBW22" s="171"/>
      <c r="LBX22" s="171"/>
      <c r="LBY22" s="171"/>
      <c r="LBZ22" s="171"/>
      <c r="LCA22" s="171"/>
      <c r="LCB22" s="171"/>
      <c r="LCC22" s="171"/>
      <c r="LCD22" s="171"/>
      <c r="LCE22" s="171"/>
      <c r="LCF22" s="171"/>
      <c r="LCG22" s="171"/>
      <c r="LCH22" s="171"/>
      <c r="LCI22" s="171"/>
      <c r="LCJ22" s="171"/>
      <c r="LCK22" s="171"/>
      <c r="LCL22" s="171"/>
      <c r="LCM22" s="171"/>
      <c r="LCN22" s="171"/>
      <c r="LCO22" s="171"/>
      <c r="LCP22" s="171"/>
      <c r="LCQ22" s="171"/>
      <c r="LCR22" s="171"/>
      <c r="LCS22" s="171"/>
      <c r="LCT22" s="171"/>
      <c r="LCU22" s="171"/>
      <c r="LCV22" s="171"/>
      <c r="LCW22" s="171"/>
      <c r="LCX22" s="171"/>
      <c r="LCY22" s="171"/>
      <c r="LCZ22" s="171"/>
      <c r="LDA22" s="171"/>
      <c r="LDB22" s="171"/>
      <c r="LDC22" s="171"/>
      <c r="LDD22" s="171"/>
      <c r="LDE22" s="171"/>
      <c r="LDF22" s="171"/>
      <c r="LDG22" s="171"/>
      <c r="LDH22" s="171"/>
      <c r="LDI22" s="171"/>
      <c r="LDJ22" s="171"/>
      <c r="LDK22" s="171"/>
      <c r="LDL22" s="171"/>
      <c r="LDM22" s="171"/>
      <c r="LDN22" s="171"/>
      <c r="LDO22" s="171"/>
      <c r="LDP22" s="171"/>
      <c r="LDQ22" s="171"/>
      <c r="LDR22" s="171"/>
      <c r="LDS22" s="171"/>
      <c r="LDT22" s="171"/>
      <c r="LDU22" s="171"/>
      <c r="LDV22" s="171"/>
      <c r="LDW22" s="171"/>
      <c r="LDX22" s="171"/>
      <c r="LDY22" s="171"/>
      <c r="LDZ22" s="171"/>
      <c r="LEA22" s="171"/>
      <c r="LEB22" s="171"/>
      <c r="LEC22" s="171"/>
      <c r="LED22" s="171"/>
      <c r="LEE22" s="171"/>
      <c r="LEF22" s="171"/>
      <c r="LEG22" s="171"/>
      <c r="LEH22" s="171"/>
      <c r="LEI22" s="171"/>
      <c r="LEJ22" s="171"/>
      <c r="LEK22" s="171"/>
      <c r="LEL22" s="171"/>
      <c r="LEM22" s="171"/>
      <c r="LEN22" s="171"/>
      <c r="LEO22" s="171"/>
      <c r="LEP22" s="171"/>
      <c r="LEQ22" s="171"/>
      <c r="LER22" s="171"/>
      <c r="LES22" s="171"/>
      <c r="LET22" s="171"/>
      <c r="LEU22" s="171"/>
      <c r="LEV22" s="171"/>
      <c r="LEW22" s="171"/>
      <c r="LEX22" s="171"/>
      <c r="LEY22" s="171"/>
      <c r="LEZ22" s="171"/>
      <c r="LFA22" s="171"/>
      <c r="LFB22" s="171"/>
      <c r="LFC22" s="171"/>
      <c r="LFD22" s="171"/>
      <c r="LFE22" s="171"/>
      <c r="LFF22" s="171"/>
      <c r="LFG22" s="171"/>
      <c r="LFH22" s="171"/>
      <c r="LFI22" s="171"/>
      <c r="LFJ22" s="171"/>
      <c r="LFK22" s="171"/>
      <c r="LFL22" s="171"/>
      <c r="LFM22" s="171"/>
      <c r="LFN22" s="171"/>
      <c r="LFO22" s="171"/>
      <c r="LFP22" s="171"/>
      <c r="LFQ22" s="171"/>
      <c r="LFR22" s="171"/>
      <c r="LFS22" s="171"/>
      <c r="LFT22" s="171"/>
      <c r="LFU22" s="171"/>
      <c r="LFV22" s="171"/>
      <c r="LFW22" s="171"/>
      <c r="LFX22" s="171"/>
      <c r="LFY22" s="171"/>
      <c r="LFZ22" s="171"/>
      <c r="LGA22" s="171"/>
      <c r="LGB22" s="171"/>
      <c r="LGC22" s="171"/>
      <c r="LGD22" s="171"/>
      <c r="LGE22" s="171"/>
      <c r="LGF22" s="171"/>
      <c r="LGG22" s="171"/>
      <c r="LGH22" s="171"/>
      <c r="LGI22" s="171"/>
      <c r="LGJ22" s="171"/>
      <c r="LGK22" s="171"/>
      <c r="LGL22" s="171"/>
      <c r="LGM22" s="171"/>
      <c r="LGN22" s="171"/>
      <c r="LGO22" s="171"/>
      <c r="LGP22" s="171"/>
      <c r="LGQ22" s="171"/>
      <c r="LGR22" s="171"/>
      <c r="LGS22" s="171"/>
      <c r="LGT22" s="171"/>
      <c r="LGU22" s="171"/>
      <c r="LGV22" s="171"/>
      <c r="LGW22" s="171"/>
      <c r="LGX22" s="171"/>
      <c r="LGY22" s="171"/>
      <c r="LGZ22" s="171"/>
      <c r="LHA22" s="171"/>
      <c r="LHB22" s="171"/>
      <c r="LHC22" s="171"/>
      <c r="LHD22" s="171"/>
      <c r="LHE22" s="171"/>
      <c r="LHF22" s="171"/>
      <c r="LHG22" s="171"/>
      <c r="LHH22" s="171"/>
      <c r="LHI22" s="171"/>
      <c r="LHJ22" s="171"/>
      <c r="LHK22" s="171"/>
      <c r="LHL22" s="171"/>
      <c r="LHM22" s="171"/>
      <c r="LHN22" s="171"/>
      <c r="LHO22" s="171"/>
      <c r="LHP22" s="171"/>
      <c r="LHQ22" s="171"/>
      <c r="LHR22" s="171"/>
      <c r="LHS22" s="171"/>
      <c r="LHT22" s="171"/>
      <c r="LHU22" s="171"/>
      <c r="LHV22" s="171"/>
      <c r="LHW22" s="171"/>
      <c r="LHX22" s="171"/>
      <c r="LHY22" s="171"/>
      <c r="LHZ22" s="171"/>
      <c r="LIA22" s="171"/>
      <c r="LIB22" s="171"/>
      <c r="LIC22" s="171"/>
      <c r="LID22" s="171"/>
      <c r="LIE22" s="171"/>
      <c r="LIF22" s="171"/>
      <c r="LIG22" s="171"/>
      <c r="LIH22" s="171"/>
      <c r="LII22" s="171"/>
      <c r="LIJ22" s="171"/>
      <c r="LIK22" s="171"/>
      <c r="LIL22" s="171"/>
      <c r="LIM22" s="171"/>
      <c r="LIN22" s="171"/>
      <c r="LIO22" s="171"/>
      <c r="LIP22" s="171"/>
      <c r="LIQ22" s="171"/>
      <c r="LIR22" s="171"/>
      <c r="LIS22" s="171"/>
      <c r="LIT22" s="171"/>
      <c r="LIU22" s="171"/>
      <c r="LIV22" s="171"/>
      <c r="LIW22" s="171"/>
      <c r="LIX22" s="171"/>
      <c r="LIY22" s="171"/>
      <c r="LIZ22" s="171"/>
      <c r="LJA22" s="171"/>
      <c r="LJB22" s="171"/>
      <c r="LJC22" s="171"/>
      <c r="LJD22" s="171"/>
      <c r="LJE22" s="171"/>
      <c r="LJF22" s="171"/>
      <c r="LJG22" s="171"/>
      <c r="LJH22" s="171"/>
      <c r="LJI22" s="171"/>
      <c r="LJJ22" s="171"/>
      <c r="LJK22" s="171"/>
      <c r="LJL22" s="171"/>
      <c r="LJM22" s="171"/>
      <c r="LJN22" s="171"/>
      <c r="LJO22" s="171"/>
      <c r="LJP22" s="171"/>
      <c r="LJQ22" s="171"/>
      <c r="LJR22" s="171"/>
      <c r="LJS22" s="171"/>
      <c r="LJT22" s="171"/>
      <c r="LJU22" s="171"/>
      <c r="LJV22" s="171"/>
      <c r="LJW22" s="171"/>
      <c r="LJX22" s="171"/>
      <c r="LJY22" s="171"/>
      <c r="LJZ22" s="171"/>
      <c r="LKA22" s="171"/>
      <c r="LKB22" s="171"/>
      <c r="LKC22" s="171"/>
      <c r="LKD22" s="171"/>
      <c r="LKE22" s="171"/>
      <c r="LKF22" s="171"/>
      <c r="LKG22" s="171"/>
      <c r="LKH22" s="171"/>
      <c r="LKI22" s="171"/>
      <c r="LKJ22" s="171"/>
      <c r="LKK22" s="171"/>
      <c r="LKL22" s="171"/>
      <c r="LKM22" s="171"/>
      <c r="LKN22" s="171"/>
      <c r="LKO22" s="171"/>
      <c r="LKP22" s="171"/>
      <c r="LKQ22" s="171"/>
      <c r="LKR22" s="171"/>
      <c r="LKS22" s="171"/>
      <c r="LKT22" s="171"/>
      <c r="LKU22" s="171"/>
      <c r="LKV22" s="171"/>
      <c r="LKW22" s="171"/>
      <c r="LKX22" s="171"/>
      <c r="LKY22" s="171"/>
      <c r="LKZ22" s="171"/>
      <c r="LLA22" s="171"/>
      <c r="LLB22" s="171"/>
      <c r="LLC22" s="171"/>
      <c r="LLD22" s="171"/>
      <c r="LLE22" s="171"/>
      <c r="LLF22" s="171"/>
      <c r="LLG22" s="171"/>
      <c r="LLH22" s="171"/>
      <c r="LLI22" s="171"/>
      <c r="LLJ22" s="171"/>
      <c r="LLK22" s="171"/>
      <c r="LLL22" s="171"/>
      <c r="LLM22" s="171"/>
      <c r="LLN22" s="171"/>
      <c r="LLO22" s="171"/>
      <c r="LLP22" s="171"/>
      <c r="LLQ22" s="171"/>
      <c r="LLR22" s="171"/>
      <c r="LLS22" s="171"/>
      <c r="LLT22" s="171"/>
      <c r="LLU22" s="171"/>
      <c r="LLV22" s="171"/>
      <c r="LLW22" s="171"/>
      <c r="LLX22" s="171"/>
      <c r="LLY22" s="171"/>
      <c r="LLZ22" s="171"/>
      <c r="LMA22" s="171"/>
      <c r="LMB22" s="171"/>
      <c r="LMC22" s="171"/>
      <c r="LMD22" s="171"/>
      <c r="LME22" s="171"/>
      <c r="LMF22" s="171"/>
      <c r="LMG22" s="171"/>
      <c r="LMH22" s="171"/>
      <c r="LMI22" s="171"/>
      <c r="LMJ22" s="171"/>
      <c r="LMK22" s="171"/>
      <c r="LML22" s="171"/>
      <c r="LMM22" s="171"/>
      <c r="LMN22" s="171"/>
      <c r="LMO22" s="171"/>
      <c r="LMP22" s="171"/>
      <c r="LMQ22" s="171"/>
      <c r="LMR22" s="171"/>
      <c r="LMS22" s="171"/>
      <c r="LMT22" s="171"/>
      <c r="LMU22" s="171"/>
      <c r="LMV22" s="171"/>
      <c r="LMW22" s="171"/>
      <c r="LMX22" s="171"/>
      <c r="LMY22" s="171"/>
      <c r="LMZ22" s="171"/>
      <c r="LNA22" s="171"/>
      <c r="LNB22" s="171"/>
      <c r="LNC22" s="171"/>
      <c r="LND22" s="171"/>
      <c r="LNE22" s="171"/>
      <c r="LNF22" s="171"/>
      <c r="LNG22" s="171"/>
      <c r="LNH22" s="171"/>
      <c r="LNI22" s="171"/>
      <c r="LNJ22" s="171"/>
      <c r="LNK22" s="171"/>
      <c r="LNL22" s="171"/>
      <c r="LNM22" s="171"/>
      <c r="LNN22" s="171"/>
      <c r="LNO22" s="171"/>
      <c r="LNP22" s="171"/>
      <c r="LNQ22" s="171"/>
      <c r="LNR22" s="171"/>
      <c r="LNS22" s="171"/>
      <c r="LNT22" s="171"/>
      <c r="LNU22" s="171"/>
      <c r="LNV22" s="171"/>
      <c r="LNW22" s="171"/>
      <c r="LNX22" s="171"/>
      <c r="LNY22" s="171"/>
      <c r="LNZ22" s="171"/>
      <c r="LOA22" s="171"/>
      <c r="LOB22" s="171"/>
      <c r="LOC22" s="171"/>
      <c r="LOD22" s="171"/>
      <c r="LOE22" s="171"/>
      <c r="LOF22" s="171"/>
      <c r="LOG22" s="171"/>
      <c r="LOH22" s="171"/>
      <c r="LOI22" s="171"/>
      <c r="LOJ22" s="171"/>
      <c r="LOK22" s="171"/>
      <c r="LOL22" s="171"/>
      <c r="LOM22" s="171"/>
      <c r="LON22" s="171"/>
      <c r="LOO22" s="171"/>
      <c r="LOP22" s="171"/>
      <c r="LOQ22" s="171"/>
      <c r="LOR22" s="171"/>
      <c r="LOS22" s="171"/>
      <c r="LOT22" s="171"/>
      <c r="LOU22" s="171"/>
      <c r="LOV22" s="171"/>
      <c r="LOW22" s="171"/>
      <c r="LOX22" s="171"/>
      <c r="LOY22" s="171"/>
      <c r="LOZ22" s="171"/>
      <c r="LPA22" s="171"/>
      <c r="LPB22" s="171"/>
      <c r="LPC22" s="171"/>
      <c r="LPD22" s="171"/>
      <c r="LPE22" s="171"/>
      <c r="LPF22" s="171"/>
      <c r="LPG22" s="171"/>
      <c r="LPH22" s="171"/>
      <c r="LPI22" s="171"/>
      <c r="LPJ22" s="171"/>
      <c r="LPK22" s="171"/>
      <c r="LPL22" s="171"/>
      <c r="LPM22" s="171"/>
      <c r="LPN22" s="171"/>
      <c r="LPO22" s="171"/>
      <c r="LPP22" s="171"/>
      <c r="LPQ22" s="171"/>
      <c r="LPR22" s="171"/>
      <c r="LPS22" s="171"/>
      <c r="LPT22" s="171"/>
      <c r="LPU22" s="171"/>
      <c r="LPV22" s="171"/>
      <c r="LPW22" s="171"/>
      <c r="LPX22" s="171"/>
      <c r="LPY22" s="171"/>
      <c r="LPZ22" s="171"/>
      <c r="LQA22" s="171"/>
      <c r="LQB22" s="171"/>
      <c r="LQC22" s="171"/>
      <c r="LQD22" s="171"/>
      <c r="LQE22" s="171"/>
      <c r="LQF22" s="171"/>
      <c r="LQG22" s="171"/>
      <c r="LQH22" s="171"/>
      <c r="LQI22" s="171"/>
      <c r="LQJ22" s="171"/>
      <c r="LQK22" s="171"/>
      <c r="LQL22" s="171"/>
      <c r="LQM22" s="171"/>
      <c r="LQN22" s="171"/>
      <c r="LQO22" s="171"/>
      <c r="LQP22" s="171"/>
      <c r="LQQ22" s="171"/>
      <c r="LQR22" s="171"/>
      <c r="LQS22" s="171"/>
      <c r="LQT22" s="171"/>
      <c r="LQU22" s="171"/>
      <c r="LQV22" s="171"/>
      <c r="LQW22" s="171"/>
      <c r="LQX22" s="171"/>
      <c r="LQY22" s="171"/>
      <c r="LQZ22" s="171"/>
      <c r="LRA22" s="171"/>
      <c r="LRB22" s="171"/>
      <c r="LRC22" s="171"/>
      <c r="LRD22" s="171"/>
      <c r="LRE22" s="171"/>
      <c r="LRF22" s="171"/>
      <c r="LRG22" s="171"/>
      <c r="LRH22" s="171"/>
      <c r="LRI22" s="171"/>
      <c r="LRJ22" s="171"/>
      <c r="LRK22" s="171"/>
      <c r="LRL22" s="171"/>
      <c r="LRM22" s="171"/>
      <c r="LRN22" s="171"/>
      <c r="LRO22" s="171"/>
      <c r="LRP22" s="171"/>
      <c r="LRQ22" s="171"/>
      <c r="LRR22" s="171"/>
      <c r="LRS22" s="171"/>
      <c r="LRT22" s="171"/>
      <c r="LRU22" s="171"/>
      <c r="LRV22" s="171"/>
      <c r="LRW22" s="171"/>
      <c r="LRX22" s="171"/>
      <c r="LRY22" s="171"/>
      <c r="LRZ22" s="171"/>
      <c r="LSA22" s="171"/>
      <c r="LSB22" s="171"/>
      <c r="LSC22" s="171"/>
      <c r="LSD22" s="171"/>
      <c r="LSE22" s="171"/>
      <c r="LSF22" s="171"/>
      <c r="LSG22" s="171"/>
      <c r="LSH22" s="171"/>
      <c r="LSI22" s="171"/>
      <c r="LSJ22" s="171"/>
      <c r="LSK22" s="171"/>
      <c r="LSL22" s="171"/>
      <c r="LSM22" s="171"/>
      <c r="LSN22" s="171"/>
      <c r="LSO22" s="171"/>
      <c r="LSP22" s="171"/>
      <c r="LSQ22" s="171"/>
      <c r="LSR22" s="171"/>
      <c r="LSS22" s="171"/>
      <c r="LST22" s="171"/>
      <c r="LSU22" s="171"/>
      <c r="LSV22" s="171"/>
      <c r="LSW22" s="171"/>
      <c r="LSX22" s="171"/>
      <c r="LSY22" s="171"/>
      <c r="LSZ22" s="171"/>
      <c r="LTA22" s="171"/>
      <c r="LTB22" s="171"/>
      <c r="LTC22" s="171"/>
      <c r="LTD22" s="171"/>
      <c r="LTE22" s="171"/>
      <c r="LTF22" s="171"/>
      <c r="LTG22" s="171"/>
      <c r="LTH22" s="171"/>
      <c r="LTI22" s="171"/>
      <c r="LTJ22" s="171"/>
      <c r="LTK22" s="171"/>
      <c r="LTL22" s="171"/>
      <c r="LTM22" s="171"/>
      <c r="LTN22" s="171"/>
      <c r="LTO22" s="171"/>
      <c r="LTP22" s="171"/>
      <c r="LTQ22" s="171"/>
      <c r="LTR22" s="171"/>
      <c r="LTS22" s="171"/>
      <c r="LTT22" s="171"/>
      <c r="LTU22" s="171"/>
      <c r="LTV22" s="171"/>
      <c r="LTW22" s="171"/>
      <c r="LTX22" s="171"/>
      <c r="LTY22" s="171"/>
      <c r="LTZ22" s="171"/>
      <c r="LUA22" s="171"/>
      <c r="LUB22" s="171"/>
      <c r="LUC22" s="171"/>
      <c r="LUD22" s="171"/>
      <c r="LUE22" s="171"/>
      <c r="LUF22" s="171"/>
      <c r="LUG22" s="171"/>
      <c r="LUH22" s="171"/>
      <c r="LUI22" s="171"/>
      <c r="LUJ22" s="171"/>
      <c r="LUK22" s="171"/>
      <c r="LUL22" s="171"/>
      <c r="LUM22" s="171"/>
      <c r="LUN22" s="171"/>
      <c r="LUO22" s="171"/>
      <c r="LUP22" s="171"/>
      <c r="LUQ22" s="171"/>
      <c r="LUR22" s="171"/>
      <c r="LUS22" s="171"/>
      <c r="LUT22" s="171"/>
      <c r="LUU22" s="171"/>
      <c r="LUV22" s="171"/>
      <c r="LUW22" s="171"/>
      <c r="LUX22" s="171"/>
      <c r="LUY22" s="171"/>
      <c r="LUZ22" s="171"/>
      <c r="LVA22" s="171"/>
      <c r="LVB22" s="171"/>
      <c r="LVC22" s="171"/>
      <c r="LVD22" s="171"/>
      <c r="LVE22" s="171"/>
      <c r="LVF22" s="171"/>
      <c r="LVG22" s="171"/>
      <c r="LVH22" s="171"/>
      <c r="LVI22" s="171"/>
      <c r="LVJ22" s="171"/>
      <c r="LVK22" s="171"/>
      <c r="LVL22" s="171"/>
      <c r="LVM22" s="171"/>
      <c r="LVN22" s="171"/>
      <c r="LVO22" s="171"/>
      <c r="LVP22" s="171"/>
      <c r="LVQ22" s="171"/>
      <c r="LVR22" s="171"/>
      <c r="LVS22" s="171"/>
      <c r="LVT22" s="171"/>
      <c r="LVU22" s="171"/>
      <c r="LVV22" s="171"/>
      <c r="LVW22" s="171"/>
      <c r="LVX22" s="171"/>
      <c r="LVY22" s="171"/>
      <c r="LVZ22" s="171"/>
      <c r="LWA22" s="171"/>
      <c r="LWB22" s="171"/>
      <c r="LWC22" s="171"/>
      <c r="LWD22" s="171"/>
      <c r="LWE22" s="171"/>
      <c r="LWF22" s="171"/>
      <c r="LWG22" s="171"/>
      <c r="LWH22" s="171"/>
      <c r="LWI22" s="171"/>
      <c r="LWJ22" s="171"/>
      <c r="LWK22" s="171"/>
      <c r="LWL22" s="171"/>
      <c r="LWM22" s="171"/>
      <c r="LWN22" s="171"/>
      <c r="LWO22" s="171"/>
      <c r="LWP22" s="171"/>
      <c r="LWQ22" s="171"/>
      <c r="LWR22" s="171"/>
      <c r="LWS22" s="171"/>
      <c r="LWT22" s="171"/>
      <c r="LWU22" s="171"/>
      <c r="LWV22" s="171"/>
      <c r="LWW22" s="171"/>
      <c r="LWX22" s="171"/>
      <c r="LWY22" s="171"/>
      <c r="LWZ22" s="171"/>
      <c r="LXA22" s="171"/>
      <c r="LXB22" s="171"/>
      <c r="LXC22" s="171"/>
      <c r="LXD22" s="171"/>
      <c r="LXE22" s="171"/>
      <c r="LXF22" s="171"/>
      <c r="LXG22" s="171"/>
      <c r="LXH22" s="171"/>
      <c r="LXI22" s="171"/>
      <c r="LXJ22" s="171"/>
      <c r="LXK22" s="171"/>
      <c r="LXL22" s="171"/>
      <c r="LXM22" s="171"/>
      <c r="LXN22" s="171"/>
      <c r="LXO22" s="171"/>
      <c r="LXP22" s="171"/>
      <c r="LXQ22" s="171"/>
      <c r="LXR22" s="171"/>
      <c r="LXS22" s="171"/>
      <c r="LXT22" s="171"/>
      <c r="LXU22" s="171"/>
      <c r="LXV22" s="171"/>
      <c r="LXW22" s="171"/>
      <c r="LXX22" s="171"/>
      <c r="LXY22" s="171"/>
      <c r="LXZ22" s="171"/>
      <c r="LYA22" s="171"/>
      <c r="LYB22" s="171"/>
      <c r="LYC22" s="171"/>
      <c r="LYD22" s="171"/>
      <c r="LYE22" s="171"/>
      <c r="LYF22" s="171"/>
      <c r="LYG22" s="171"/>
      <c r="LYH22" s="171"/>
      <c r="LYI22" s="171"/>
      <c r="LYJ22" s="171"/>
      <c r="LYK22" s="171"/>
      <c r="LYL22" s="171"/>
      <c r="LYM22" s="171"/>
      <c r="LYN22" s="171"/>
      <c r="LYO22" s="171"/>
      <c r="LYP22" s="171"/>
      <c r="LYQ22" s="171"/>
      <c r="LYR22" s="171"/>
      <c r="LYS22" s="171"/>
      <c r="LYT22" s="171"/>
      <c r="LYU22" s="171"/>
      <c r="LYV22" s="171"/>
      <c r="LYW22" s="171"/>
      <c r="LYX22" s="171"/>
      <c r="LYY22" s="171"/>
      <c r="LYZ22" s="171"/>
      <c r="LZA22" s="171"/>
      <c r="LZB22" s="171"/>
      <c r="LZC22" s="171"/>
      <c r="LZD22" s="171"/>
      <c r="LZE22" s="171"/>
      <c r="LZF22" s="171"/>
      <c r="LZG22" s="171"/>
      <c r="LZH22" s="171"/>
      <c r="LZI22" s="171"/>
      <c r="LZJ22" s="171"/>
      <c r="LZK22" s="171"/>
      <c r="LZL22" s="171"/>
      <c r="LZM22" s="171"/>
      <c r="LZN22" s="171"/>
      <c r="LZO22" s="171"/>
      <c r="LZP22" s="171"/>
      <c r="LZQ22" s="171"/>
      <c r="LZR22" s="171"/>
      <c r="LZS22" s="171"/>
      <c r="LZT22" s="171"/>
      <c r="LZU22" s="171"/>
      <c r="LZV22" s="171"/>
      <c r="LZW22" s="171"/>
      <c r="LZX22" s="171"/>
      <c r="LZY22" s="171"/>
      <c r="LZZ22" s="171"/>
      <c r="MAA22" s="171"/>
      <c r="MAB22" s="171"/>
      <c r="MAC22" s="171"/>
      <c r="MAD22" s="171"/>
      <c r="MAE22" s="171"/>
      <c r="MAF22" s="171"/>
      <c r="MAG22" s="171"/>
      <c r="MAH22" s="171"/>
      <c r="MAI22" s="171"/>
      <c r="MAJ22" s="171"/>
      <c r="MAK22" s="171"/>
      <c r="MAL22" s="171"/>
      <c r="MAM22" s="171"/>
      <c r="MAN22" s="171"/>
      <c r="MAO22" s="171"/>
      <c r="MAP22" s="171"/>
      <c r="MAQ22" s="171"/>
      <c r="MAR22" s="171"/>
      <c r="MAS22" s="171"/>
      <c r="MAT22" s="171"/>
      <c r="MAU22" s="171"/>
      <c r="MAV22" s="171"/>
      <c r="MAW22" s="171"/>
      <c r="MAX22" s="171"/>
      <c r="MAY22" s="171"/>
      <c r="MAZ22" s="171"/>
      <c r="MBA22" s="171"/>
      <c r="MBB22" s="171"/>
      <c r="MBC22" s="171"/>
      <c r="MBD22" s="171"/>
      <c r="MBE22" s="171"/>
      <c r="MBF22" s="171"/>
      <c r="MBG22" s="171"/>
      <c r="MBH22" s="171"/>
      <c r="MBI22" s="171"/>
      <c r="MBJ22" s="171"/>
      <c r="MBK22" s="171"/>
      <c r="MBL22" s="171"/>
      <c r="MBM22" s="171"/>
      <c r="MBN22" s="171"/>
      <c r="MBO22" s="171"/>
      <c r="MBP22" s="171"/>
      <c r="MBQ22" s="171"/>
      <c r="MBR22" s="171"/>
      <c r="MBS22" s="171"/>
      <c r="MBT22" s="171"/>
      <c r="MBU22" s="171"/>
      <c r="MBV22" s="171"/>
      <c r="MBW22" s="171"/>
      <c r="MBX22" s="171"/>
      <c r="MBY22" s="171"/>
      <c r="MBZ22" s="171"/>
      <c r="MCA22" s="171"/>
      <c r="MCB22" s="171"/>
      <c r="MCC22" s="171"/>
      <c r="MCD22" s="171"/>
      <c r="MCE22" s="171"/>
      <c r="MCF22" s="171"/>
      <c r="MCG22" s="171"/>
      <c r="MCH22" s="171"/>
      <c r="MCI22" s="171"/>
      <c r="MCJ22" s="171"/>
      <c r="MCK22" s="171"/>
      <c r="MCL22" s="171"/>
      <c r="MCM22" s="171"/>
      <c r="MCN22" s="171"/>
      <c r="MCO22" s="171"/>
      <c r="MCP22" s="171"/>
      <c r="MCQ22" s="171"/>
      <c r="MCR22" s="171"/>
      <c r="MCS22" s="171"/>
      <c r="MCT22" s="171"/>
      <c r="MCU22" s="171"/>
      <c r="MCV22" s="171"/>
      <c r="MCW22" s="171"/>
      <c r="MCX22" s="171"/>
      <c r="MCY22" s="171"/>
      <c r="MCZ22" s="171"/>
      <c r="MDA22" s="171"/>
      <c r="MDB22" s="171"/>
      <c r="MDC22" s="171"/>
      <c r="MDD22" s="171"/>
      <c r="MDE22" s="171"/>
      <c r="MDF22" s="171"/>
      <c r="MDG22" s="171"/>
      <c r="MDH22" s="171"/>
      <c r="MDI22" s="171"/>
      <c r="MDJ22" s="171"/>
      <c r="MDK22" s="171"/>
      <c r="MDL22" s="171"/>
      <c r="MDM22" s="171"/>
      <c r="MDN22" s="171"/>
      <c r="MDO22" s="171"/>
      <c r="MDP22" s="171"/>
      <c r="MDQ22" s="171"/>
      <c r="MDR22" s="171"/>
      <c r="MDS22" s="171"/>
      <c r="MDT22" s="171"/>
      <c r="MDU22" s="171"/>
      <c r="MDV22" s="171"/>
      <c r="MDW22" s="171"/>
      <c r="MDX22" s="171"/>
      <c r="MDY22" s="171"/>
      <c r="MDZ22" s="171"/>
      <c r="MEA22" s="171"/>
      <c r="MEB22" s="171"/>
      <c r="MEC22" s="171"/>
      <c r="MED22" s="171"/>
      <c r="MEE22" s="171"/>
      <c r="MEF22" s="171"/>
      <c r="MEG22" s="171"/>
      <c r="MEH22" s="171"/>
      <c r="MEI22" s="171"/>
      <c r="MEJ22" s="171"/>
      <c r="MEK22" s="171"/>
      <c r="MEL22" s="171"/>
      <c r="MEM22" s="171"/>
      <c r="MEN22" s="171"/>
      <c r="MEO22" s="171"/>
      <c r="MEP22" s="171"/>
      <c r="MEQ22" s="171"/>
      <c r="MER22" s="171"/>
      <c r="MES22" s="171"/>
      <c r="MET22" s="171"/>
      <c r="MEU22" s="171"/>
      <c r="MEV22" s="171"/>
      <c r="MEW22" s="171"/>
      <c r="MEX22" s="171"/>
      <c r="MEY22" s="171"/>
      <c r="MEZ22" s="171"/>
      <c r="MFA22" s="171"/>
      <c r="MFB22" s="171"/>
      <c r="MFC22" s="171"/>
      <c r="MFD22" s="171"/>
      <c r="MFE22" s="171"/>
      <c r="MFF22" s="171"/>
      <c r="MFG22" s="171"/>
      <c r="MFH22" s="171"/>
      <c r="MFI22" s="171"/>
      <c r="MFJ22" s="171"/>
      <c r="MFK22" s="171"/>
      <c r="MFL22" s="171"/>
      <c r="MFM22" s="171"/>
      <c r="MFN22" s="171"/>
      <c r="MFO22" s="171"/>
      <c r="MFP22" s="171"/>
      <c r="MFQ22" s="171"/>
      <c r="MFR22" s="171"/>
      <c r="MFS22" s="171"/>
      <c r="MFT22" s="171"/>
      <c r="MFU22" s="171"/>
      <c r="MFV22" s="171"/>
      <c r="MFW22" s="171"/>
      <c r="MFX22" s="171"/>
      <c r="MFY22" s="171"/>
      <c r="MFZ22" s="171"/>
      <c r="MGA22" s="171"/>
      <c r="MGB22" s="171"/>
      <c r="MGC22" s="171"/>
      <c r="MGD22" s="171"/>
      <c r="MGE22" s="171"/>
      <c r="MGF22" s="171"/>
      <c r="MGG22" s="171"/>
      <c r="MGH22" s="171"/>
      <c r="MGI22" s="171"/>
      <c r="MGJ22" s="171"/>
      <c r="MGK22" s="171"/>
      <c r="MGL22" s="171"/>
      <c r="MGM22" s="171"/>
      <c r="MGN22" s="171"/>
      <c r="MGO22" s="171"/>
      <c r="MGP22" s="171"/>
      <c r="MGQ22" s="171"/>
      <c r="MGR22" s="171"/>
      <c r="MGS22" s="171"/>
      <c r="MGT22" s="171"/>
      <c r="MGU22" s="171"/>
      <c r="MGV22" s="171"/>
      <c r="MGW22" s="171"/>
      <c r="MGX22" s="171"/>
      <c r="MGY22" s="171"/>
      <c r="MGZ22" s="171"/>
      <c r="MHA22" s="171"/>
      <c r="MHB22" s="171"/>
      <c r="MHC22" s="171"/>
      <c r="MHD22" s="171"/>
      <c r="MHE22" s="171"/>
      <c r="MHF22" s="171"/>
      <c r="MHG22" s="171"/>
      <c r="MHH22" s="171"/>
      <c r="MHI22" s="171"/>
      <c r="MHJ22" s="171"/>
      <c r="MHK22" s="171"/>
      <c r="MHL22" s="171"/>
      <c r="MHM22" s="171"/>
      <c r="MHN22" s="171"/>
      <c r="MHO22" s="171"/>
      <c r="MHP22" s="171"/>
      <c r="MHQ22" s="171"/>
      <c r="MHR22" s="171"/>
      <c r="MHS22" s="171"/>
      <c r="MHT22" s="171"/>
      <c r="MHU22" s="171"/>
      <c r="MHV22" s="171"/>
      <c r="MHW22" s="171"/>
      <c r="MHX22" s="171"/>
      <c r="MHY22" s="171"/>
      <c r="MHZ22" s="171"/>
      <c r="MIA22" s="171"/>
      <c r="MIB22" s="171"/>
      <c r="MIC22" s="171"/>
      <c r="MID22" s="171"/>
      <c r="MIE22" s="171"/>
      <c r="MIF22" s="171"/>
      <c r="MIG22" s="171"/>
      <c r="MIH22" s="171"/>
      <c r="MII22" s="171"/>
      <c r="MIJ22" s="171"/>
      <c r="MIK22" s="171"/>
      <c r="MIL22" s="171"/>
      <c r="MIM22" s="171"/>
      <c r="MIN22" s="171"/>
      <c r="MIO22" s="171"/>
      <c r="MIP22" s="171"/>
      <c r="MIQ22" s="171"/>
      <c r="MIR22" s="171"/>
      <c r="MIS22" s="171"/>
      <c r="MIT22" s="171"/>
      <c r="MIU22" s="171"/>
      <c r="MIV22" s="171"/>
      <c r="MIW22" s="171"/>
      <c r="MIX22" s="171"/>
      <c r="MIY22" s="171"/>
      <c r="MIZ22" s="171"/>
      <c r="MJA22" s="171"/>
      <c r="MJB22" s="171"/>
      <c r="MJC22" s="171"/>
      <c r="MJD22" s="171"/>
      <c r="MJE22" s="171"/>
      <c r="MJF22" s="171"/>
      <c r="MJG22" s="171"/>
      <c r="MJH22" s="171"/>
      <c r="MJI22" s="171"/>
      <c r="MJJ22" s="171"/>
      <c r="MJK22" s="171"/>
      <c r="MJL22" s="171"/>
      <c r="MJM22" s="171"/>
      <c r="MJN22" s="171"/>
      <c r="MJO22" s="171"/>
      <c r="MJP22" s="171"/>
      <c r="MJQ22" s="171"/>
      <c r="MJR22" s="171"/>
      <c r="MJS22" s="171"/>
      <c r="MJT22" s="171"/>
      <c r="MJU22" s="171"/>
      <c r="MJV22" s="171"/>
      <c r="MJW22" s="171"/>
      <c r="MJX22" s="171"/>
      <c r="MJY22" s="171"/>
      <c r="MJZ22" s="171"/>
      <c r="MKA22" s="171"/>
      <c r="MKB22" s="171"/>
      <c r="MKC22" s="171"/>
      <c r="MKD22" s="171"/>
      <c r="MKE22" s="171"/>
      <c r="MKF22" s="171"/>
      <c r="MKG22" s="171"/>
      <c r="MKH22" s="171"/>
      <c r="MKI22" s="171"/>
      <c r="MKJ22" s="171"/>
      <c r="MKK22" s="171"/>
      <c r="MKL22" s="171"/>
      <c r="MKM22" s="171"/>
      <c r="MKN22" s="171"/>
      <c r="MKO22" s="171"/>
      <c r="MKP22" s="171"/>
      <c r="MKQ22" s="171"/>
      <c r="MKR22" s="171"/>
      <c r="MKS22" s="171"/>
      <c r="MKT22" s="171"/>
      <c r="MKU22" s="171"/>
      <c r="MKV22" s="171"/>
      <c r="MKW22" s="171"/>
      <c r="MKX22" s="171"/>
      <c r="MKY22" s="171"/>
      <c r="MKZ22" s="171"/>
      <c r="MLA22" s="171"/>
      <c r="MLB22" s="171"/>
      <c r="MLC22" s="171"/>
      <c r="MLD22" s="171"/>
      <c r="MLE22" s="171"/>
      <c r="MLF22" s="171"/>
      <c r="MLG22" s="171"/>
      <c r="MLH22" s="171"/>
      <c r="MLI22" s="171"/>
      <c r="MLJ22" s="171"/>
      <c r="MLK22" s="171"/>
      <c r="MLL22" s="171"/>
      <c r="MLM22" s="171"/>
      <c r="MLN22" s="171"/>
      <c r="MLO22" s="171"/>
      <c r="MLP22" s="171"/>
      <c r="MLQ22" s="171"/>
      <c r="MLR22" s="171"/>
      <c r="MLS22" s="171"/>
      <c r="MLT22" s="171"/>
      <c r="MLU22" s="171"/>
      <c r="MLV22" s="171"/>
      <c r="MLW22" s="171"/>
      <c r="MLX22" s="171"/>
      <c r="MLY22" s="171"/>
      <c r="MLZ22" s="171"/>
      <c r="MMA22" s="171"/>
      <c r="MMB22" s="171"/>
      <c r="MMC22" s="171"/>
      <c r="MMD22" s="171"/>
      <c r="MME22" s="171"/>
      <c r="MMF22" s="171"/>
      <c r="MMG22" s="171"/>
      <c r="MMH22" s="171"/>
      <c r="MMI22" s="171"/>
      <c r="MMJ22" s="171"/>
      <c r="MMK22" s="171"/>
      <c r="MML22" s="171"/>
      <c r="MMM22" s="171"/>
      <c r="MMN22" s="171"/>
      <c r="MMO22" s="171"/>
      <c r="MMP22" s="171"/>
      <c r="MMQ22" s="171"/>
      <c r="MMR22" s="171"/>
      <c r="MMS22" s="171"/>
      <c r="MMT22" s="171"/>
      <c r="MMU22" s="171"/>
      <c r="MMV22" s="171"/>
      <c r="MMW22" s="171"/>
      <c r="MMX22" s="171"/>
      <c r="MMY22" s="171"/>
      <c r="MMZ22" s="171"/>
      <c r="MNA22" s="171"/>
      <c r="MNB22" s="171"/>
      <c r="MNC22" s="171"/>
      <c r="MND22" s="171"/>
      <c r="MNE22" s="171"/>
      <c r="MNF22" s="171"/>
      <c r="MNG22" s="171"/>
      <c r="MNH22" s="171"/>
      <c r="MNI22" s="171"/>
      <c r="MNJ22" s="171"/>
      <c r="MNK22" s="171"/>
      <c r="MNL22" s="171"/>
      <c r="MNM22" s="171"/>
      <c r="MNN22" s="171"/>
      <c r="MNO22" s="171"/>
      <c r="MNP22" s="171"/>
      <c r="MNQ22" s="171"/>
      <c r="MNR22" s="171"/>
      <c r="MNS22" s="171"/>
      <c r="MNT22" s="171"/>
      <c r="MNU22" s="171"/>
      <c r="MNV22" s="171"/>
      <c r="MNW22" s="171"/>
      <c r="MNX22" s="171"/>
      <c r="MNY22" s="171"/>
      <c r="MNZ22" s="171"/>
      <c r="MOA22" s="171"/>
      <c r="MOB22" s="171"/>
      <c r="MOC22" s="171"/>
      <c r="MOD22" s="171"/>
      <c r="MOE22" s="171"/>
      <c r="MOF22" s="171"/>
      <c r="MOG22" s="171"/>
      <c r="MOH22" s="171"/>
      <c r="MOI22" s="171"/>
      <c r="MOJ22" s="171"/>
      <c r="MOK22" s="171"/>
      <c r="MOL22" s="171"/>
      <c r="MOM22" s="171"/>
      <c r="MON22" s="171"/>
      <c r="MOO22" s="171"/>
      <c r="MOP22" s="171"/>
      <c r="MOQ22" s="171"/>
      <c r="MOR22" s="171"/>
      <c r="MOS22" s="171"/>
      <c r="MOT22" s="171"/>
      <c r="MOU22" s="171"/>
      <c r="MOV22" s="171"/>
      <c r="MOW22" s="171"/>
      <c r="MOX22" s="171"/>
      <c r="MOY22" s="171"/>
      <c r="MOZ22" s="171"/>
      <c r="MPA22" s="171"/>
      <c r="MPB22" s="171"/>
      <c r="MPC22" s="171"/>
      <c r="MPD22" s="171"/>
      <c r="MPE22" s="171"/>
      <c r="MPF22" s="171"/>
      <c r="MPG22" s="171"/>
      <c r="MPH22" s="171"/>
      <c r="MPI22" s="171"/>
      <c r="MPJ22" s="171"/>
      <c r="MPK22" s="171"/>
      <c r="MPL22" s="171"/>
      <c r="MPM22" s="171"/>
      <c r="MPN22" s="171"/>
      <c r="MPO22" s="171"/>
      <c r="MPP22" s="171"/>
      <c r="MPQ22" s="171"/>
      <c r="MPR22" s="171"/>
      <c r="MPS22" s="171"/>
      <c r="MPT22" s="171"/>
      <c r="MPU22" s="171"/>
      <c r="MPV22" s="171"/>
      <c r="MPW22" s="171"/>
      <c r="MPX22" s="171"/>
      <c r="MPY22" s="171"/>
      <c r="MPZ22" s="171"/>
      <c r="MQA22" s="171"/>
      <c r="MQB22" s="171"/>
      <c r="MQC22" s="171"/>
      <c r="MQD22" s="171"/>
      <c r="MQE22" s="171"/>
      <c r="MQF22" s="171"/>
      <c r="MQG22" s="171"/>
      <c r="MQH22" s="171"/>
      <c r="MQI22" s="171"/>
      <c r="MQJ22" s="171"/>
      <c r="MQK22" s="171"/>
      <c r="MQL22" s="171"/>
      <c r="MQM22" s="171"/>
      <c r="MQN22" s="171"/>
      <c r="MQO22" s="171"/>
      <c r="MQP22" s="171"/>
      <c r="MQQ22" s="171"/>
      <c r="MQR22" s="171"/>
      <c r="MQS22" s="171"/>
      <c r="MQT22" s="171"/>
      <c r="MQU22" s="171"/>
      <c r="MQV22" s="171"/>
      <c r="MQW22" s="171"/>
      <c r="MQX22" s="171"/>
      <c r="MQY22" s="171"/>
      <c r="MQZ22" s="171"/>
      <c r="MRA22" s="171"/>
      <c r="MRB22" s="171"/>
      <c r="MRC22" s="171"/>
      <c r="MRD22" s="171"/>
      <c r="MRE22" s="171"/>
      <c r="MRF22" s="171"/>
      <c r="MRG22" s="171"/>
      <c r="MRH22" s="171"/>
      <c r="MRI22" s="171"/>
      <c r="MRJ22" s="171"/>
      <c r="MRK22" s="171"/>
      <c r="MRL22" s="171"/>
      <c r="MRM22" s="171"/>
      <c r="MRN22" s="171"/>
      <c r="MRO22" s="171"/>
      <c r="MRP22" s="171"/>
      <c r="MRQ22" s="171"/>
      <c r="MRR22" s="171"/>
      <c r="MRS22" s="171"/>
      <c r="MRT22" s="171"/>
      <c r="MRU22" s="171"/>
      <c r="MRV22" s="171"/>
      <c r="MRW22" s="171"/>
      <c r="MRX22" s="171"/>
      <c r="MRY22" s="171"/>
      <c r="MRZ22" s="171"/>
      <c r="MSA22" s="171"/>
      <c r="MSB22" s="171"/>
      <c r="MSC22" s="171"/>
      <c r="MSD22" s="171"/>
      <c r="MSE22" s="171"/>
      <c r="MSF22" s="171"/>
      <c r="MSG22" s="171"/>
      <c r="MSH22" s="171"/>
      <c r="MSI22" s="171"/>
      <c r="MSJ22" s="171"/>
      <c r="MSK22" s="171"/>
      <c r="MSL22" s="171"/>
      <c r="MSM22" s="171"/>
      <c r="MSN22" s="171"/>
      <c r="MSO22" s="171"/>
      <c r="MSP22" s="171"/>
      <c r="MSQ22" s="171"/>
      <c r="MSR22" s="171"/>
      <c r="MSS22" s="171"/>
      <c r="MST22" s="171"/>
      <c r="MSU22" s="171"/>
      <c r="MSV22" s="171"/>
      <c r="MSW22" s="171"/>
      <c r="MSX22" s="171"/>
      <c r="MSY22" s="171"/>
      <c r="MSZ22" s="171"/>
      <c r="MTA22" s="171"/>
      <c r="MTB22" s="171"/>
      <c r="MTC22" s="171"/>
      <c r="MTD22" s="171"/>
      <c r="MTE22" s="171"/>
      <c r="MTF22" s="171"/>
      <c r="MTG22" s="171"/>
      <c r="MTH22" s="171"/>
      <c r="MTI22" s="171"/>
      <c r="MTJ22" s="171"/>
      <c r="MTK22" s="171"/>
      <c r="MTL22" s="171"/>
      <c r="MTM22" s="171"/>
      <c r="MTN22" s="171"/>
      <c r="MTO22" s="171"/>
      <c r="MTP22" s="171"/>
      <c r="MTQ22" s="171"/>
      <c r="MTR22" s="171"/>
      <c r="MTS22" s="171"/>
      <c r="MTT22" s="171"/>
      <c r="MTU22" s="171"/>
      <c r="MTV22" s="171"/>
      <c r="MTW22" s="171"/>
      <c r="MTX22" s="171"/>
      <c r="MTY22" s="171"/>
      <c r="MTZ22" s="171"/>
      <c r="MUA22" s="171"/>
      <c r="MUB22" s="171"/>
      <c r="MUC22" s="171"/>
      <c r="MUD22" s="171"/>
      <c r="MUE22" s="171"/>
      <c r="MUF22" s="171"/>
      <c r="MUG22" s="171"/>
      <c r="MUH22" s="171"/>
      <c r="MUI22" s="171"/>
      <c r="MUJ22" s="171"/>
      <c r="MUK22" s="171"/>
      <c r="MUL22" s="171"/>
      <c r="MUM22" s="171"/>
      <c r="MUN22" s="171"/>
      <c r="MUO22" s="171"/>
      <c r="MUP22" s="171"/>
      <c r="MUQ22" s="171"/>
      <c r="MUR22" s="171"/>
      <c r="MUS22" s="171"/>
      <c r="MUT22" s="171"/>
      <c r="MUU22" s="171"/>
      <c r="MUV22" s="171"/>
      <c r="MUW22" s="171"/>
      <c r="MUX22" s="171"/>
      <c r="MUY22" s="171"/>
      <c r="MUZ22" s="171"/>
      <c r="MVA22" s="171"/>
      <c r="MVB22" s="171"/>
      <c r="MVC22" s="171"/>
      <c r="MVD22" s="171"/>
      <c r="MVE22" s="171"/>
      <c r="MVF22" s="171"/>
      <c r="MVG22" s="171"/>
      <c r="MVH22" s="171"/>
      <c r="MVI22" s="171"/>
      <c r="MVJ22" s="171"/>
      <c r="MVK22" s="171"/>
      <c r="MVL22" s="171"/>
      <c r="MVM22" s="171"/>
      <c r="MVN22" s="171"/>
      <c r="MVO22" s="171"/>
      <c r="MVP22" s="171"/>
      <c r="MVQ22" s="171"/>
      <c r="MVR22" s="171"/>
      <c r="MVS22" s="171"/>
      <c r="MVT22" s="171"/>
      <c r="MVU22" s="171"/>
      <c r="MVV22" s="171"/>
      <c r="MVW22" s="171"/>
      <c r="MVX22" s="171"/>
      <c r="MVY22" s="171"/>
      <c r="MVZ22" s="171"/>
      <c r="MWA22" s="171"/>
      <c r="MWB22" s="171"/>
      <c r="MWC22" s="171"/>
      <c r="MWD22" s="171"/>
      <c r="MWE22" s="171"/>
      <c r="MWF22" s="171"/>
      <c r="MWG22" s="171"/>
      <c r="MWH22" s="171"/>
      <c r="MWI22" s="171"/>
      <c r="MWJ22" s="171"/>
      <c r="MWK22" s="171"/>
      <c r="MWL22" s="171"/>
      <c r="MWM22" s="171"/>
      <c r="MWN22" s="171"/>
      <c r="MWO22" s="171"/>
      <c r="MWP22" s="171"/>
      <c r="MWQ22" s="171"/>
      <c r="MWR22" s="171"/>
      <c r="MWS22" s="171"/>
      <c r="MWT22" s="171"/>
      <c r="MWU22" s="171"/>
      <c r="MWV22" s="171"/>
      <c r="MWW22" s="171"/>
      <c r="MWX22" s="171"/>
      <c r="MWY22" s="171"/>
      <c r="MWZ22" s="171"/>
      <c r="MXA22" s="171"/>
      <c r="MXB22" s="171"/>
      <c r="MXC22" s="171"/>
      <c r="MXD22" s="171"/>
      <c r="MXE22" s="171"/>
      <c r="MXF22" s="171"/>
      <c r="MXG22" s="171"/>
      <c r="MXH22" s="171"/>
      <c r="MXI22" s="171"/>
      <c r="MXJ22" s="171"/>
      <c r="MXK22" s="171"/>
      <c r="MXL22" s="171"/>
      <c r="MXM22" s="171"/>
      <c r="MXN22" s="171"/>
      <c r="MXO22" s="171"/>
      <c r="MXP22" s="171"/>
      <c r="MXQ22" s="171"/>
      <c r="MXR22" s="171"/>
      <c r="MXS22" s="171"/>
      <c r="MXT22" s="171"/>
      <c r="MXU22" s="171"/>
      <c r="MXV22" s="171"/>
      <c r="MXW22" s="171"/>
      <c r="MXX22" s="171"/>
      <c r="MXY22" s="171"/>
      <c r="MXZ22" s="171"/>
      <c r="MYA22" s="171"/>
      <c r="MYB22" s="171"/>
      <c r="MYC22" s="171"/>
      <c r="MYD22" s="171"/>
      <c r="MYE22" s="171"/>
      <c r="MYF22" s="171"/>
      <c r="MYG22" s="171"/>
      <c r="MYH22" s="171"/>
      <c r="MYI22" s="171"/>
      <c r="MYJ22" s="171"/>
      <c r="MYK22" s="171"/>
      <c r="MYL22" s="171"/>
      <c r="MYM22" s="171"/>
      <c r="MYN22" s="171"/>
      <c r="MYO22" s="171"/>
      <c r="MYP22" s="171"/>
      <c r="MYQ22" s="171"/>
      <c r="MYR22" s="171"/>
      <c r="MYS22" s="171"/>
      <c r="MYT22" s="171"/>
      <c r="MYU22" s="171"/>
      <c r="MYV22" s="171"/>
      <c r="MYW22" s="171"/>
      <c r="MYX22" s="171"/>
      <c r="MYY22" s="171"/>
      <c r="MYZ22" s="171"/>
      <c r="MZA22" s="171"/>
      <c r="MZB22" s="171"/>
      <c r="MZC22" s="171"/>
      <c r="MZD22" s="171"/>
      <c r="MZE22" s="171"/>
      <c r="MZF22" s="171"/>
      <c r="MZG22" s="171"/>
      <c r="MZH22" s="171"/>
      <c r="MZI22" s="171"/>
      <c r="MZJ22" s="171"/>
      <c r="MZK22" s="171"/>
      <c r="MZL22" s="171"/>
      <c r="MZM22" s="171"/>
      <c r="MZN22" s="171"/>
      <c r="MZO22" s="171"/>
      <c r="MZP22" s="171"/>
      <c r="MZQ22" s="171"/>
      <c r="MZR22" s="171"/>
      <c r="MZS22" s="171"/>
      <c r="MZT22" s="171"/>
      <c r="MZU22" s="171"/>
      <c r="MZV22" s="171"/>
      <c r="MZW22" s="171"/>
      <c r="MZX22" s="171"/>
      <c r="MZY22" s="171"/>
      <c r="MZZ22" s="171"/>
      <c r="NAA22" s="171"/>
      <c r="NAB22" s="171"/>
      <c r="NAC22" s="171"/>
      <c r="NAD22" s="171"/>
      <c r="NAE22" s="171"/>
      <c r="NAF22" s="171"/>
      <c r="NAG22" s="171"/>
      <c r="NAH22" s="171"/>
      <c r="NAI22" s="171"/>
      <c r="NAJ22" s="171"/>
      <c r="NAK22" s="171"/>
      <c r="NAL22" s="171"/>
      <c r="NAM22" s="171"/>
      <c r="NAN22" s="171"/>
      <c r="NAO22" s="171"/>
      <c r="NAP22" s="171"/>
      <c r="NAQ22" s="171"/>
      <c r="NAR22" s="171"/>
      <c r="NAS22" s="171"/>
      <c r="NAT22" s="171"/>
      <c r="NAU22" s="171"/>
      <c r="NAV22" s="171"/>
      <c r="NAW22" s="171"/>
      <c r="NAX22" s="171"/>
      <c r="NAY22" s="171"/>
      <c r="NAZ22" s="171"/>
      <c r="NBA22" s="171"/>
      <c r="NBB22" s="171"/>
      <c r="NBC22" s="171"/>
      <c r="NBD22" s="171"/>
      <c r="NBE22" s="171"/>
      <c r="NBF22" s="171"/>
      <c r="NBG22" s="171"/>
      <c r="NBH22" s="171"/>
      <c r="NBI22" s="171"/>
      <c r="NBJ22" s="171"/>
      <c r="NBK22" s="171"/>
      <c r="NBL22" s="171"/>
      <c r="NBM22" s="171"/>
      <c r="NBN22" s="171"/>
      <c r="NBO22" s="171"/>
      <c r="NBP22" s="171"/>
      <c r="NBQ22" s="171"/>
      <c r="NBR22" s="171"/>
      <c r="NBS22" s="171"/>
      <c r="NBT22" s="171"/>
      <c r="NBU22" s="171"/>
      <c r="NBV22" s="171"/>
      <c r="NBW22" s="171"/>
      <c r="NBX22" s="171"/>
      <c r="NBY22" s="171"/>
      <c r="NBZ22" s="171"/>
      <c r="NCA22" s="171"/>
      <c r="NCB22" s="171"/>
      <c r="NCC22" s="171"/>
      <c r="NCD22" s="171"/>
      <c r="NCE22" s="171"/>
      <c r="NCF22" s="171"/>
      <c r="NCG22" s="171"/>
      <c r="NCH22" s="171"/>
      <c r="NCI22" s="171"/>
      <c r="NCJ22" s="171"/>
      <c r="NCK22" s="171"/>
      <c r="NCL22" s="171"/>
      <c r="NCM22" s="171"/>
      <c r="NCN22" s="171"/>
      <c r="NCO22" s="171"/>
      <c r="NCP22" s="171"/>
      <c r="NCQ22" s="171"/>
      <c r="NCR22" s="171"/>
      <c r="NCS22" s="171"/>
      <c r="NCT22" s="171"/>
      <c r="NCU22" s="171"/>
      <c r="NCV22" s="171"/>
      <c r="NCW22" s="171"/>
      <c r="NCX22" s="171"/>
      <c r="NCY22" s="171"/>
      <c r="NCZ22" s="171"/>
      <c r="NDA22" s="171"/>
      <c r="NDB22" s="171"/>
      <c r="NDC22" s="171"/>
      <c r="NDD22" s="171"/>
      <c r="NDE22" s="171"/>
      <c r="NDF22" s="171"/>
      <c r="NDG22" s="171"/>
      <c r="NDH22" s="171"/>
      <c r="NDI22" s="171"/>
      <c r="NDJ22" s="171"/>
      <c r="NDK22" s="171"/>
      <c r="NDL22" s="171"/>
      <c r="NDM22" s="171"/>
      <c r="NDN22" s="171"/>
      <c r="NDO22" s="171"/>
      <c r="NDP22" s="171"/>
      <c r="NDQ22" s="171"/>
      <c r="NDR22" s="171"/>
      <c r="NDS22" s="171"/>
      <c r="NDT22" s="171"/>
      <c r="NDU22" s="171"/>
      <c r="NDV22" s="171"/>
      <c r="NDW22" s="171"/>
      <c r="NDX22" s="171"/>
      <c r="NDY22" s="171"/>
      <c r="NDZ22" s="171"/>
      <c r="NEA22" s="171"/>
      <c r="NEB22" s="171"/>
      <c r="NEC22" s="171"/>
      <c r="NED22" s="171"/>
      <c r="NEE22" s="171"/>
      <c r="NEF22" s="171"/>
      <c r="NEG22" s="171"/>
      <c r="NEH22" s="171"/>
      <c r="NEI22" s="171"/>
      <c r="NEJ22" s="171"/>
      <c r="NEK22" s="171"/>
      <c r="NEL22" s="171"/>
      <c r="NEM22" s="171"/>
      <c r="NEN22" s="171"/>
      <c r="NEO22" s="171"/>
      <c r="NEP22" s="171"/>
      <c r="NEQ22" s="171"/>
      <c r="NER22" s="171"/>
      <c r="NES22" s="171"/>
      <c r="NET22" s="171"/>
      <c r="NEU22" s="171"/>
      <c r="NEV22" s="171"/>
      <c r="NEW22" s="171"/>
      <c r="NEX22" s="171"/>
      <c r="NEY22" s="171"/>
      <c r="NEZ22" s="171"/>
      <c r="NFA22" s="171"/>
      <c r="NFB22" s="171"/>
      <c r="NFC22" s="171"/>
      <c r="NFD22" s="171"/>
      <c r="NFE22" s="171"/>
      <c r="NFF22" s="171"/>
      <c r="NFG22" s="171"/>
      <c r="NFH22" s="171"/>
      <c r="NFI22" s="171"/>
      <c r="NFJ22" s="171"/>
      <c r="NFK22" s="171"/>
      <c r="NFL22" s="171"/>
      <c r="NFM22" s="171"/>
      <c r="NFN22" s="171"/>
      <c r="NFO22" s="171"/>
      <c r="NFP22" s="171"/>
      <c r="NFQ22" s="171"/>
      <c r="NFR22" s="171"/>
      <c r="NFS22" s="171"/>
      <c r="NFT22" s="171"/>
      <c r="NFU22" s="171"/>
      <c r="NFV22" s="171"/>
      <c r="NFW22" s="171"/>
      <c r="NFX22" s="171"/>
      <c r="NFY22" s="171"/>
      <c r="NFZ22" s="171"/>
      <c r="NGA22" s="171"/>
      <c r="NGB22" s="171"/>
      <c r="NGC22" s="171"/>
      <c r="NGD22" s="171"/>
      <c r="NGE22" s="171"/>
      <c r="NGF22" s="171"/>
      <c r="NGG22" s="171"/>
      <c r="NGH22" s="171"/>
      <c r="NGI22" s="171"/>
      <c r="NGJ22" s="171"/>
      <c r="NGK22" s="171"/>
      <c r="NGL22" s="171"/>
      <c r="NGM22" s="171"/>
      <c r="NGN22" s="171"/>
      <c r="NGO22" s="171"/>
      <c r="NGP22" s="171"/>
      <c r="NGQ22" s="171"/>
      <c r="NGR22" s="171"/>
      <c r="NGS22" s="171"/>
      <c r="NGT22" s="171"/>
      <c r="NGU22" s="171"/>
      <c r="NGV22" s="171"/>
      <c r="NGW22" s="171"/>
      <c r="NGX22" s="171"/>
      <c r="NGY22" s="171"/>
      <c r="NGZ22" s="171"/>
      <c r="NHA22" s="171"/>
      <c r="NHB22" s="171"/>
      <c r="NHC22" s="171"/>
      <c r="NHD22" s="171"/>
      <c r="NHE22" s="171"/>
      <c r="NHF22" s="171"/>
      <c r="NHG22" s="171"/>
      <c r="NHH22" s="171"/>
      <c r="NHI22" s="171"/>
      <c r="NHJ22" s="171"/>
      <c r="NHK22" s="171"/>
      <c r="NHL22" s="171"/>
      <c r="NHM22" s="171"/>
      <c r="NHN22" s="171"/>
      <c r="NHO22" s="171"/>
      <c r="NHP22" s="171"/>
      <c r="NHQ22" s="171"/>
      <c r="NHR22" s="171"/>
      <c r="NHS22" s="171"/>
      <c r="NHT22" s="171"/>
      <c r="NHU22" s="171"/>
      <c r="NHV22" s="171"/>
      <c r="NHW22" s="171"/>
      <c r="NHX22" s="171"/>
      <c r="NHY22" s="171"/>
      <c r="NHZ22" s="171"/>
      <c r="NIA22" s="171"/>
      <c r="NIB22" s="171"/>
      <c r="NIC22" s="171"/>
      <c r="NID22" s="171"/>
      <c r="NIE22" s="171"/>
      <c r="NIF22" s="171"/>
      <c r="NIG22" s="171"/>
      <c r="NIH22" s="171"/>
      <c r="NII22" s="171"/>
      <c r="NIJ22" s="171"/>
      <c r="NIK22" s="171"/>
      <c r="NIL22" s="171"/>
      <c r="NIM22" s="171"/>
      <c r="NIN22" s="171"/>
      <c r="NIO22" s="171"/>
      <c r="NIP22" s="171"/>
      <c r="NIQ22" s="171"/>
      <c r="NIR22" s="171"/>
      <c r="NIS22" s="171"/>
      <c r="NIT22" s="171"/>
      <c r="NIU22" s="171"/>
      <c r="NIV22" s="171"/>
      <c r="NIW22" s="171"/>
      <c r="NIX22" s="171"/>
      <c r="NIY22" s="171"/>
      <c r="NIZ22" s="171"/>
      <c r="NJA22" s="171"/>
      <c r="NJB22" s="171"/>
      <c r="NJC22" s="171"/>
      <c r="NJD22" s="171"/>
      <c r="NJE22" s="171"/>
      <c r="NJF22" s="171"/>
      <c r="NJG22" s="171"/>
      <c r="NJH22" s="171"/>
      <c r="NJI22" s="171"/>
      <c r="NJJ22" s="171"/>
      <c r="NJK22" s="171"/>
      <c r="NJL22" s="171"/>
      <c r="NJM22" s="171"/>
      <c r="NJN22" s="171"/>
      <c r="NJO22" s="171"/>
      <c r="NJP22" s="171"/>
      <c r="NJQ22" s="171"/>
      <c r="NJR22" s="171"/>
      <c r="NJS22" s="171"/>
      <c r="NJT22" s="171"/>
      <c r="NJU22" s="171"/>
      <c r="NJV22" s="171"/>
      <c r="NJW22" s="171"/>
      <c r="NJX22" s="171"/>
      <c r="NJY22" s="171"/>
      <c r="NJZ22" s="171"/>
      <c r="NKA22" s="171"/>
      <c r="NKB22" s="171"/>
      <c r="NKC22" s="171"/>
      <c r="NKD22" s="171"/>
      <c r="NKE22" s="171"/>
      <c r="NKF22" s="171"/>
      <c r="NKG22" s="171"/>
      <c r="NKH22" s="171"/>
      <c r="NKI22" s="171"/>
      <c r="NKJ22" s="171"/>
      <c r="NKK22" s="171"/>
      <c r="NKL22" s="171"/>
      <c r="NKM22" s="171"/>
      <c r="NKN22" s="171"/>
      <c r="NKO22" s="171"/>
      <c r="NKP22" s="171"/>
      <c r="NKQ22" s="171"/>
      <c r="NKR22" s="171"/>
      <c r="NKS22" s="171"/>
      <c r="NKT22" s="171"/>
      <c r="NKU22" s="171"/>
      <c r="NKV22" s="171"/>
      <c r="NKW22" s="171"/>
      <c r="NKX22" s="171"/>
      <c r="NKY22" s="171"/>
      <c r="NKZ22" s="171"/>
      <c r="NLA22" s="171"/>
      <c r="NLB22" s="171"/>
      <c r="NLC22" s="171"/>
      <c r="NLD22" s="171"/>
      <c r="NLE22" s="171"/>
      <c r="NLF22" s="171"/>
      <c r="NLG22" s="171"/>
      <c r="NLH22" s="171"/>
      <c r="NLI22" s="171"/>
      <c r="NLJ22" s="171"/>
      <c r="NLK22" s="171"/>
      <c r="NLL22" s="171"/>
      <c r="NLM22" s="171"/>
      <c r="NLN22" s="171"/>
      <c r="NLO22" s="171"/>
      <c r="NLP22" s="171"/>
      <c r="NLQ22" s="171"/>
      <c r="NLR22" s="171"/>
      <c r="NLS22" s="171"/>
      <c r="NLT22" s="171"/>
      <c r="NLU22" s="171"/>
      <c r="NLV22" s="171"/>
      <c r="NLW22" s="171"/>
      <c r="NLX22" s="171"/>
      <c r="NLY22" s="171"/>
      <c r="NLZ22" s="171"/>
      <c r="NMA22" s="171"/>
      <c r="NMB22" s="171"/>
      <c r="NMC22" s="171"/>
      <c r="NMD22" s="171"/>
      <c r="NME22" s="171"/>
      <c r="NMF22" s="171"/>
      <c r="NMG22" s="171"/>
      <c r="NMH22" s="171"/>
      <c r="NMI22" s="171"/>
      <c r="NMJ22" s="171"/>
      <c r="NMK22" s="171"/>
      <c r="NML22" s="171"/>
      <c r="NMM22" s="171"/>
      <c r="NMN22" s="171"/>
      <c r="NMO22" s="171"/>
      <c r="NMP22" s="171"/>
      <c r="NMQ22" s="171"/>
      <c r="NMR22" s="171"/>
      <c r="NMS22" s="171"/>
      <c r="NMT22" s="171"/>
      <c r="NMU22" s="171"/>
      <c r="NMV22" s="171"/>
      <c r="NMW22" s="171"/>
      <c r="NMX22" s="171"/>
      <c r="NMY22" s="171"/>
      <c r="NMZ22" s="171"/>
      <c r="NNA22" s="171"/>
      <c r="NNB22" s="171"/>
      <c r="NNC22" s="171"/>
      <c r="NND22" s="171"/>
      <c r="NNE22" s="171"/>
      <c r="NNF22" s="171"/>
      <c r="NNG22" s="171"/>
      <c r="NNH22" s="171"/>
      <c r="NNI22" s="171"/>
      <c r="NNJ22" s="171"/>
      <c r="NNK22" s="171"/>
      <c r="NNL22" s="171"/>
      <c r="NNM22" s="171"/>
      <c r="NNN22" s="171"/>
      <c r="NNO22" s="171"/>
      <c r="NNP22" s="171"/>
      <c r="NNQ22" s="171"/>
      <c r="NNR22" s="171"/>
      <c r="NNS22" s="171"/>
      <c r="NNT22" s="171"/>
      <c r="NNU22" s="171"/>
      <c r="NNV22" s="171"/>
      <c r="NNW22" s="171"/>
      <c r="NNX22" s="171"/>
      <c r="NNY22" s="171"/>
      <c r="NNZ22" s="171"/>
      <c r="NOA22" s="171"/>
      <c r="NOB22" s="171"/>
      <c r="NOC22" s="171"/>
      <c r="NOD22" s="171"/>
      <c r="NOE22" s="171"/>
      <c r="NOF22" s="171"/>
      <c r="NOG22" s="171"/>
      <c r="NOH22" s="171"/>
      <c r="NOI22" s="171"/>
      <c r="NOJ22" s="171"/>
      <c r="NOK22" s="171"/>
      <c r="NOL22" s="171"/>
      <c r="NOM22" s="171"/>
      <c r="NON22" s="171"/>
      <c r="NOO22" s="171"/>
      <c r="NOP22" s="171"/>
      <c r="NOQ22" s="171"/>
      <c r="NOR22" s="171"/>
      <c r="NOS22" s="171"/>
      <c r="NOT22" s="171"/>
      <c r="NOU22" s="171"/>
      <c r="NOV22" s="171"/>
      <c r="NOW22" s="171"/>
      <c r="NOX22" s="171"/>
      <c r="NOY22" s="171"/>
      <c r="NOZ22" s="171"/>
      <c r="NPA22" s="171"/>
      <c r="NPB22" s="171"/>
      <c r="NPC22" s="171"/>
      <c r="NPD22" s="171"/>
      <c r="NPE22" s="171"/>
      <c r="NPF22" s="171"/>
      <c r="NPG22" s="171"/>
      <c r="NPH22" s="171"/>
      <c r="NPI22" s="171"/>
      <c r="NPJ22" s="171"/>
      <c r="NPK22" s="171"/>
      <c r="NPL22" s="171"/>
      <c r="NPM22" s="171"/>
      <c r="NPN22" s="171"/>
      <c r="NPO22" s="171"/>
      <c r="NPP22" s="171"/>
      <c r="NPQ22" s="171"/>
      <c r="NPR22" s="171"/>
      <c r="NPS22" s="171"/>
      <c r="NPT22" s="171"/>
      <c r="NPU22" s="171"/>
      <c r="NPV22" s="171"/>
      <c r="NPW22" s="171"/>
      <c r="NPX22" s="171"/>
      <c r="NPY22" s="171"/>
      <c r="NPZ22" s="171"/>
      <c r="NQA22" s="171"/>
      <c r="NQB22" s="171"/>
      <c r="NQC22" s="171"/>
      <c r="NQD22" s="171"/>
      <c r="NQE22" s="171"/>
      <c r="NQF22" s="171"/>
      <c r="NQG22" s="171"/>
      <c r="NQH22" s="171"/>
      <c r="NQI22" s="171"/>
      <c r="NQJ22" s="171"/>
      <c r="NQK22" s="171"/>
      <c r="NQL22" s="171"/>
      <c r="NQM22" s="171"/>
      <c r="NQN22" s="171"/>
      <c r="NQO22" s="171"/>
      <c r="NQP22" s="171"/>
      <c r="NQQ22" s="171"/>
      <c r="NQR22" s="171"/>
      <c r="NQS22" s="171"/>
      <c r="NQT22" s="171"/>
      <c r="NQU22" s="171"/>
      <c r="NQV22" s="171"/>
      <c r="NQW22" s="171"/>
      <c r="NQX22" s="171"/>
      <c r="NQY22" s="171"/>
      <c r="NQZ22" s="171"/>
      <c r="NRA22" s="171"/>
      <c r="NRB22" s="171"/>
      <c r="NRC22" s="171"/>
      <c r="NRD22" s="171"/>
      <c r="NRE22" s="171"/>
      <c r="NRF22" s="171"/>
      <c r="NRG22" s="171"/>
      <c r="NRH22" s="171"/>
      <c r="NRI22" s="171"/>
      <c r="NRJ22" s="171"/>
      <c r="NRK22" s="171"/>
      <c r="NRL22" s="171"/>
      <c r="NRM22" s="171"/>
      <c r="NRN22" s="171"/>
      <c r="NRO22" s="171"/>
      <c r="NRP22" s="171"/>
      <c r="NRQ22" s="171"/>
      <c r="NRR22" s="171"/>
      <c r="NRS22" s="171"/>
      <c r="NRT22" s="171"/>
      <c r="NRU22" s="171"/>
      <c r="NRV22" s="171"/>
      <c r="NRW22" s="171"/>
      <c r="NRX22" s="171"/>
      <c r="NRY22" s="171"/>
      <c r="NRZ22" s="171"/>
      <c r="NSA22" s="171"/>
      <c r="NSB22" s="171"/>
      <c r="NSC22" s="171"/>
      <c r="NSD22" s="171"/>
      <c r="NSE22" s="171"/>
      <c r="NSF22" s="171"/>
      <c r="NSG22" s="171"/>
      <c r="NSH22" s="171"/>
      <c r="NSI22" s="171"/>
      <c r="NSJ22" s="171"/>
      <c r="NSK22" s="171"/>
      <c r="NSL22" s="171"/>
      <c r="NSM22" s="171"/>
      <c r="NSN22" s="171"/>
      <c r="NSO22" s="171"/>
      <c r="NSP22" s="171"/>
      <c r="NSQ22" s="171"/>
      <c r="NSR22" s="171"/>
      <c r="NSS22" s="171"/>
      <c r="NST22" s="171"/>
      <c r="NSU22" s="171"/>
      <c r="NSV22" s="171"/>
      <c r="NSW22" s="171"/>
      <c r="NSX22" s="171"/>
      <c r="NSY22" s="171"/>
      <c r="NSZ22" s="171"/>
      <c r="NTA22" s="171"/>
      <c r="NTB22" s="171"/>
      <c r="NTC22" s="171"/>
      <c r="NTD22" s="171"/>
      <c r="NTE22" s="171"/>
      <c r="NTF22" s="171"/>
      <c r="NTG22" s="171"/>
      <c r="NTH22" s="171"/>
      <c r="NTI22" s="171"/>
      <c r="NTJ22" s="171"/>
      <c r="NTK22" s="171"/>
      <c r="NTL22" s="171"/>
      <c r="NTM22" s="171"/>
      <c r="NTN22" s="171"/>
      <c r="NTO22" s="171"/>
      <c r="NTP22" s="171"/>
      <c r="NTQ22" s="171"/>
      <c r="NTR22" s="171"/>
      <c r="NTS22" s="171"/>
      <c r="NTT22" s="171"/>
      <c r="NTU22" s="171"/>
      <c r="NTV22" s="171"/>
      <c r="NTW22" s="171"/>
      <c r="NTX22" s="171"/>
      <c r="NTY22" s="171"/>
      <c r="NTZ22" s="171"/>
      <c r="NUA22" s="171"/>
      <c r="NUB22" s="171"/>
      <c r="NUC22" s="171"/>
      <c r="NUD22" s="171"/>
      <c r="NUE22" s="171"/>
      <c r="NUF22" s="171"/>
      <c r="NUG22" s="171"/>
      <c r="NUH22" s="171"/>
      <c r="NUI22" s="171"/>
      <c r="NUJ22" s="171"/>
      <c r="NUK22" s="171"/>
      <c r="NUL22" s="171"/>
      <c r="NUM22" s="171"/>
      <c r="NUN22" s="171"/>
      <c r="NUO22" s="171"/>
      <c r="NUP22" s="171"/>
      <c r="NUQ22" s="171"/>
      <c r="NUR22" s="171"/>
      <c r="NUS22" s="171"/>
      <c r="NUT22" s="171"/>
      <c r="NUU22" s="171"/>
      <c r="NUV22" s="171"/>
      <c r="NUW22" s="171"/>
      <c r="NUX22" s="171"/>
      <c r="NUY22" s="171"/>
      <c r="NUZ22" s="171"/>
      <c r="NVA22" s="171"/>
      <c r="NVB22" s="171"/>
      <c r="NVC22" s="171"/>
      <c r="NVD22" s="171"/>
      <c r="NVE22" s="171"/>
      <c r="NVF22" s="171"/>
      <c r="NVG22" s="171"/>
      <c r="NVH22" s="171"/>
      <c r="NVI22" s="171"/>
      <c r="NVJ22" s="171"/>
      <c r="NVK22" s="171"/>
      <c r="NVL22" s="171"/>
      <c r="NVM22" s="171"/>
      <c r="NVN22" s="171"/>
      <c r="NVO22" s="171"/>
      <c r="NVP22" s="171"/>
      <c r="NVQ22" s="171"/>
      <c r="NVR22" s="171"/>
      <c r="NVS22" s="171"/>
      <c r="NVT22" s="171"/>
      <c r="NVU22" s="171"/>
      <c r="NVV22" s="171"/>
      <c r="NVW22" s="171"/>
      <c r="NVX22" s="171"/>
      <c r="NVY22" s="171"/>
      <c r="NVZ22" s="171"/>
      <c r="NWA22" s="171"/>
      <c r="NWB22" s="171"/>
      <c r="NWC22" s="171"/>
      <c r="NWD22" s="171"/>
      <c r="NWE22" s="171"/>
      <c r="NWF22" s="171"/>
      <c r="NWG22" s="171"/>
      <c r="NWH22" s="171"/>
      <c r="NWI22" s="171"/>
      <c r="NWJ22" s="171"/>
      <c r="NWK22" s="171"/>
      <c r="NWL22" s="171"/>
      <c r="NWM22" s="171"/>
      <c r="NWN22" s="171"/>
      <c r="NWO22" s="171"/>
      <c r="NWP22" s="171"/>
      <c r="NWQ22" s="171"/>
      <c r="NWR22" s="171"/>
      <c r="NWS22" s="171"/>
      <c r="NWT22" s="171"/>
      <c r="NWU22" s="171"/>
      <c r="NWV22" s="171"/>
      <c r="NWW22" s="171"/>
      <c r="NWX22" s="171"/>
      <c r="NWY22" s="171"/>
      <c r="NWZ22" s="171"/>
      <c r="NXA22" s="171"/>
      <c r="NXB22" s="171"/>
      <c r="NXC22" s="171"/>
      <c r="NXD22" s="171"/>
      <c r="NXE22" s="171"/>
      <c r="NXF22" s="171"/>
      <c r="NXG22" s="171"/>
      <c r="NXH22" s="171"/>
      <c r="NXI22" s="171"/>
      <c r="NXJ22" s="171"/>
      <c r="NXK22" s="171"/>
      <c r="NXL22" s="171"/>
      <c r="NXM22" s="171"/>
      <c r="NXN22" s="171"/>
      <c r="NXO22" s="171"/>
      <c r="NXP22" s="171"/>
      <c r="NXQ22" s="171"/>
      <c r="NXR22" s="171"/>
      <c r="NXS22" s="171"/>
      <c r="NXT22" s="171"/>
      <c r="NXU22" s="171"/>
      <c r="NXV22" s="171"/>
      <c r="NXW22" s="171"/>
      <c r="NXX22" s="171"/>
      <c r="NXY22" s="171"/>
      <c r="NXZ22" s="171"/>
      <c r="NYA22" s="171"/>
      <c r="NYB22" s="171"/>
      <c r="NYC22" s="171"/>
      <c r="NYD22" s="171"/>
      <c r="NYE22" s="171"/>
      <c r="NYF22" s="171"/>
      <c r="NYG22" s="171"/>
      <c r="NYH22" s="171"/>
      <c r="NYI22" s="171"/>
      <c r="NYJ22" s="171"/>
      <c r="NYK22" s="171"/>
      <c r="NYL22" s="171"/>
      <c r="NYM22" s="171"/>
      <c r="NYN22" s="171"/>
      <c r="NYO22" s="171"/>
      <c r="NYP22" s="171"/>
      <c r="NYQ22" s="171"/>
      <c r="NYR22" s="171"/>
      <c r="NYS22" s="171"/>
      <c r="NYT22" s="171"/>
      <c r="NYU22" s="171"/>
      <c r="NYV22" s="171"/>
      <c r="NYW22" s="171"/>
      <c r="NYX22" s="171"/>
      <c r="NYY22" s="171"/>
      <c r="NYZ22" s="171"/>
      <c r="NZA22" s="171"/>
      <c r="NZB22" s="171"/>
      <c r="NZC22" s="171"/>
      <c r="NZD22" s="171"/>
      <c r="NZE22" s="171"/>
      <c r="NZF22" s="171"/>
      <c r="NZG22" s="171"/>
      <c r="NZH22" s="171"/>
      <c r="NZI22" s="171"/>
      <c r="NZJ22" s="171"/>
      <c r="NZK22" s="171"/>
      <c r="NZL22" s="171"/>
      <c r="NZM22" s="171"/>
      <c r="NZN22" s="171"/>
      <c r="NZO22" s="171"/>
      <c r="NZP22" s="171"/>
      <c r="NZQ22" s="171"/>
      <c r="NZR22" s="171"/>
      <c r="NZS22" s="171"/>
      <c r="NZT22" s="171"/>
      <c r="NZU22" s="171"/>
      <c r="NZV22" s="171"/>
      <c r="NZW22" s="171"/>
      <c r="NZX22" s="171"/>
      <c r="NZY22" s="171"/>
      <c r="NZZ22" s="171"/>
      <c r="OAA22" s="171"/>
      <c r="OAB22" s="171"/>
      <c r="OAC22" s="171"/>
      <c r="OAD22" s="171"/>
      <c r="OAE22" s="171"/>
      <c r="OAF22" s="171"/>
      <c r="OAG22" s="171"/>
      <c r="OAH22" s="171"/>
      <c r="OAI22" s="171"/>
      <c r="OAJ22" s="171"/>
      <c r="OAK22" s="171"/>
      <c r="OAL22" s="171"/>
      <c r="OAM22" s="171"/>
      <c r="OAN22" s="171"/>
      <c r="OAO22" s="171"/>
      <c r="OAP22" s="171"/>
      <c r="OAQ22" s="171"/>
      <c r="OAR22" s="171"/>
      <c r="OAS22" s="171"/>
      <c r="OAT22" s="171"/>
      <c r="OAU22" s="171"/>
      <c r="OAV22" s="171"/>
      <c r="OAW22" s="171"/>
      <c r="OAX22" s="171"/>
      <c r="OAY22" s="171"/>
      <c r="OAZ22" s="171"/>
      <c r="OBA22" s="171"/>
      <c r="OBB22" s="171"/>
      <c r="OBC22" s="171"/>
      <c r="OBD22" s="171"/>
      <c r="OBE22" s="171"/>
      <c r="OBF22" s="171"/>
      <c r="OBG22" s="171"/>
      <c r="OBH22" s="171"/>
      <c r="OBI22" s="171"/>
      <c r="OBJ22" s="171"/>
      <c r="OBK22" s="171"/>
      <c r="OBL22" s="171"/>
      <c r="OBM22" s="171"/>
      <c r="OBN22" s="171"/>
      <c r="OBO22" s="171"/>
      <c r="OBP22" s="171"/>
      <c r="OBQ22" s="171"/>
      <c r="OBR22" s="171"/>
      <c r="OBS22" s="171"/>
      <c r="OBT22" s="171"/>
      <c r="OBU22" s="171"/>
      <c r="OBV22" s="171"/>
      <c r="OBW22" s="171"/>
      <c r="OBX22" s="171"/>
      <c r="OBY22" s="171"/>
      <c r="OBZ22" s="171"/>
      <c r="OCA22" s="171"/>
      <c r="OCB22" s="171"/>
      <c r="OCC22" s="171"/>
      <c r="OCD22" s="171"/>
      <c r="OCE22" s="171"/>
      <c r="OCF22" s="171"/>
      <c r="OCG22" s="171"/>
      <c r="OCH22" s="171"/>
      <c r="OCI22" s="171"/>
      <c r="OCJ22" s="171"/>
      <c r="OCK22" s="171"/>
      <c r="OCL22" s="171"/>
      <c r="OCM22" s="171"/>
      <c r="OCN22" s="171"/>
      <c r="OCO22" s="171"/>
      <c r="OCP22" s="171"/>
      <c r="OCQ22" s="171"/>
      <c r="OCR22" s="171"/>
      <c r="OCS22" s="171"/>
      <c r="OCT22" s="171"/>
      <c r="OCU22" s="171"/>
      <c r="OCV22" s="171"/>
      <c r="OCW22" s="171"/>
      <c r="OCX22" s="171"/>
      <c r="OCY22" s="171"/>
      <c r="OCZ22" s="171"/>
      <c r="ODA22" s="171"/>
      <c r="ODB22" s="171"/>
      <c r="ODC22" s="171"/>
      <c r="ODD22" s="171"/>
      <c r="ODE22" s="171"/>
      <c r="ODF22" s="171"/>
      <c r="ODG22" s="171"/>
      <c r="ODH22" s="171"/>
      <c r="ODI22" s="171"/>
      <c r="ODJ22" s="171"/>
      <c r="ODK22" s="171"/>
      <c r="ODL22" s="171"/>
      <c r="ODM22" s="171"/>
      <c r="ODN22" s="171"/>
      <c r="ODO22" s="171"/>
      <c r="ODP22" s="171"/>
      <c r="ODQ22" s="171"/>
      <c r="ODR22" s="171"/>
      <c r="ODS22" s="171"/>
      <c r="ODT22" s="171"/>
      <c r="ODU22" s="171"/>
      <c r="ODV22" s="171"/>
      <c r="ODW22" s="171"/>
      <c r="ODX22" s="171"/>
      <c r="ODY22" s="171"/>
      <c r="ODZ22" s="171"/>
      <c r="OEA22" s="171"/>
      <c r="OEB22" s="171"/>
      <c r="OEC22" s="171"/>
      <c r="OED22" s="171"/>
      <c r="OEE22" s="171"/>
      <c r="OEF22" s="171"/>
      <c r="OEG22" s="171"/>
      <c r="OEH22" s="171"/>
      <c r="OEI22" s="171"/>
      <c r="OEJ22" s="171"/>
      <c r="OEK22" s="171"/>
      <c r="OEL22" s="171"/>
      <c r="OEM22" s="171"/>
      <c r="OEN22" s="171"/>
      <c r="OEO22" s="171"/>
      <c r="OEP22" s="171"/>
      <c r="OEQ22" s="171"/>
      <c r="OER22" s="171"/>
      <c r="OES22" s="171"/>
      <c r="OET22" s="171"/>
      <c r="OEU22" s="171"/>
      <c r="OEV22" s="171"/>
      <c r="OEW22" s="171"/>
      <c r="OEX22" s="171"/>
      <c r="OEY22" s="171"/>
      <c r="OEZ22" s="171"/>
      <c r="OFA22" s="171"/>
      <c r="OFB22" s="171"/>
      <c r="OFC22" s="171"/>
      <c r="OFD22" s="171"/>
      <c r="OFE22" s="171"/>
      <c r="OFF22" s="171"/>
      <c r="OFG22" s="171"/>
      <c r="OFH22" s="171"/>
      <c r="OFI22" s="171"/>
      <c r="OFJ22" s="171"/>
      <c r="OFK22" s="171"/>
      <c r="OFL22" s="171"/>
      <c r="OFM22" s="171"/>
      <c r="OFN22" s="171"/>
      <c r="OFO22" s="171"/>
      <c r="OFP22" s="171"/>
      <c r="OFQ22" s="171"/>
      <c r="OFR22" s="171"/>
      <c r="OFS22" s="171"/>
      <c r="OFT22" s="171"/>
      <c r="OFU22" s="171"/>
      <c r="OFV22" s="171"/>
      <c r="OFW22" s="171"/>
      <c r="OFX22" s="171"/>
      <c r="OFY22" s="171"/>
      <c r="OFZ22" s="171"/>
      <c r="OGA22" s="171"/>
      <c r="OGB22" s="171"/>
      <c r="OGC22" s="171"/>
      <c r="OGD22" s="171"/>
      <c r="OGE22" s="171"/>
      <c r="OGF22" s="171"/>
      <c r="OGG22" s="171"/>
      <c r="OGH22" s="171"/>
      <c r="OGI22" s="171"/>
      <c r="OGJ22" s="171"/>
      <c r="OGK22" s="171"/>
      <c r="OGL22" s="171"/>
      <c r="OGM22" s="171"/>
      <c r="OGN22" s="171"/>
      <c r="OGO22" s="171"/>
      <c r="OGP22" s="171"/>
      <c r="OGQ22" s="171"/>
      <c r="OGR22" s="171"/>
      <c r="OGS22" s="171"/>
      <c r="OGT22" s="171"/>
      <c r="OGU22" s="171"/>
      <c r="OGV22" s="171"/>
      <c r="OGW22" s="171"/>
      <c r="OGX22" s="171"/>
      <c r="OGY22" s="171"/>
      <c r="OGZ22" s="171"/>
      <c r="OHA22" s="171"/>
      <c r="OHB22" s="171"/>
      <c r="OHC22" s="171"/>
      <c r="OHD22" s="171"/>
      <c r="OHE22" s="171"/>
      <c r="OHF22" s="171"/>
      <c r="OHG22" s="171"/>
      <c r="OHH22" s="171"/>
      <c r="OHI22" s="171"/>
      <c r="OHJ22" s="171"/>
      <c r="OHK22" s="171"/>
      <c r="OHL22" s="171"/>
      <c r="OHM22" s="171"/>
      <c r="OHN22" s="171"/>
      <c r="OHO22" s="171"/>
      <c r="OHP22" s="171"/>
      <c r="OHQ22" s="171"/>
      <c r="OHR22" s="171"/>
      <c r="OHS22" s="171"/>
      <c r="OHT22" s="171"/>
      <c r="OHU22" s="171"/>
      <c r="OHV22" s="171"/>
      <c r="OHW22" s="171"/>
      <c r="OHX22" s="171"/>
      <c r="OHY22" s="171"/>
      <c r="OHZ22" s="171"/>
      <c r="OIA22" s="171"/>
      <c r="OIB22" s="171"/>
      <c r="OIC22" s="171"/>
      <c r="OID22" s="171"/>
      <c r="OIE22" s="171"/>
      <c r="OIF22" s="171"/>
      <c r="OIG22" s="171"/>
      <c r="OIH22" s="171"/>
      <c r="OII22" s="171"/>
      <c r="OIJ22" s="171"/>
      <c r="OIK22" s="171"/>
      <c r="OIL22" s="171"/>
      <c r="OIM22" s="171"/>
      <c r="OIN22" s="171"/>
      <c r="OIO22" s="171"/>
      <c r="OIP22" s="171"/>
      <c r="OIQ22" s="171"/>
      <c r="OIR22" s="171"/>
      <c r="OIS22" s="171"/>
      <c r="OIT22" s="171"/>
      <c r="OIU22" s="171"/>
      <c r="OIV22" s="171"/>
      <c r="OIW22" s="171"/>
      <c r="OIX22" s="171"/>
      <c r="OIY22" s="171"/>
      <c r="OIZ22" s="171"/>
      <c r="OJA22" s="171"/>
      <c r="OJB22" s="171"/>
      <c r="OJC22" s="171"/>
      <c r="OJD22" s="171"/>
      <c r="OJE22" s="171"/>
      <c r="OJF22" s="171"/>
      <c r="OJG22" s="171"/>
      <c r="OJH22" s="171"/>
      <c r="OJI22" s="171"/>
      <c r="OJJ22" s="171"/>
      <c r="OJK22" s="171"/>
      <c r="OJL22" s="171"/>
      <c r="OJM22" s="171"/>
      <c r="OJN22" s="171"/>
      <c r="OJO22" s="171"/>
      <c r="OJP22" s="171"/>
      <c r="OJQ22" s="171"/>
      <c r="OJR22" s="171"/>
      <c r="OJS22" s="171"/>
      <c r="OJT22" s="171"/>
      <c r="OJU22" s="171"/>
      <c r="OJV22" s="171"/>
      <c r="OJW22" s="171"/>
      <c r="OJX22" s="171"/>
      <c r="OJY22" s="171"/>
      <c r="OJZ22" s="171"/>
      <c r="OKA22" s="171"/>
      <c r="OKB22" s="171"/>
      <c r="OKC22" s="171"/>
      <c r="OKD22" s="171"/>
      <c r="OKE22" s="171"/>
      <c r="OKF22" s="171"/>
      <c r="OKG22" s="171"/>
      <c r="OKH22" s="171"/>
      <c r="OKI22" s="171"/>
      <c r="OKJ22" s="171"/>
      <c r="OKK22" s="171"/>
      <c r="OKL22" s="171"/>
      <c r="OKM22" s="171"/>
      <c r="OKN22" s="171"/>
      <c r="OKO22" s="171"/>
      <c r="OKP22" s="171"/>
      <c r="OKQ22" s="171"/>
      <c r="OKR22" s="171"/>
      <c r="OKS22" s="171"/>
      <c r="OKT22" s="171"/>
      <c r="OKU22" s="171"/>
      <c r="OKV22" s="171"/>
      <c r="OKW22" s="171"/>
      <c r="OKX22" s="171"/>
      <c r="OKY22" s="171"/>
      <c r="OKZ22" s="171"/>
      <c r="OLA22" s="171"/>
      <c r="OLB22" s="171"/>
      <c r="OLC22" s="171"/>
      <c r="OLD22" s="171"/>
      <c r="OLE22" s="171"/>
      <c r="OLF22" s="171"/>
      <c r="OLG22" s="171"/>
      <c r="OLH22" s="171"/>
      <c r="OLI22" s="171"/>
      <c r="OLJ22" s="171"/>
      <c r="OLK22" s="171"/>
      <c r="OLL22" s="171"/>
      <c r="OLM22" s="171"/>
      <c r="OLN22" s="171"/>
      <c r="OLO22" s="171"/>
      <c r="OLP22" s="171"/>
      <c r="OLQ22" s="171"/>
      <c r="OLR22" s="171"/>
      <c r="OLS22" s="171"/>
      <c r="OLT22" s="171"/>
      <c r="OLU22" s="171"/>
      <c r="OLV22" s="171"/>
      <c r="OLW22" s="171"/>
      <c r="OLX22" s="171"/>
      <c r="OLY22" s="171"/>
      <c r="OLZ22" s="171"/>
      <c r="OMA22" s="171"/>
      <c r="OMB22" s="171"/>
      <c r="OMC22" s="171"/>
      <c r="OMD22" s="171"/>
      <c r="OME22" s="171"/>
      <c r="OMF22" s="171"/>
      <c r="OMG22" s="171"/>
      <c r="OMH22" s="171"/>
      <c r="OMI22" s="171"/>
      <c r="OMJ22" s="171"/>
      <c r="OMK22" s="171"/>
      <c r="OML22" s="171"/>
      <c r="OMM22" s="171"/>
      <c r="OMN22" s="171"/>
      <c r="OMO22" s="171"/>
      <c r="OMP22" s="171"/>
      <c r="OMQ22" s="171"/>
      <c r="OMR22" s="171"/>
      <c r="OMS22" s="171"/>
      <c r="OMT22" s="171"/>
      <c r="OMU22" s="171"/>
      <c r="OMV22" s="171"/>
      <c r="OMW22" s="171"/>
      <c r="OMX22" s="171"/>
      <c r="OMY22" s="171"/>
      <c r="OMZ22" s="171"/>
      <c r="ONA22" s="171"/>
      <c r="ONB22" s="171"/>
      <c r="ONC22" s="171"/>
      <c r="OND22" s="171"/>
      <c r="ONE22" s="171"/>
      <c r="ONF22" s="171"/>
      <c r="ONG22" s="171"/>
      <c r="ONH22" s="171"/>
      <c r="ONI22" s="171"/>
      <c r="ONJ22" s="171"/>
      <c r="ONK22" s="171"/>
      <c r="ONL22" s="171"/>
      <c r="ONM22" s="171"/>
      <c r="ONN22" s="171"/>
      <c r="ONO22" s="171"/>
      <c r="ONP22" s="171"/>
      <c r="ONQ22" s="171"/>
      <c r="ONR22" s="171"/>
      <c r="ONS22" s="171"/>
      <c r="ONT22" s="171"/>
      <c r="ONU22" s="171"/>
      <c r="ONV22" s="171"/>
      <c r="ONW22" s="171"/>
      <c r="ONX22" s="171"/>
      <c r="ONY22" s="171"/>
      <c r="ONZ22" s="171"/>
      <c r="OOA22" s="171"/>
      <c r="OOB22" s="171"/>
      <c r="OOC22" s="171"/>
      <c r="OOD22" s="171"/>
      <c r="OOE22" s="171"/>
      <c r="OOF22" s="171"/>
      <c r="OOG22" s="171"/>
      <c r="OOH22" s="171"/>
      <c r="OOI22" s="171"/>
      <c r="OOJ22" s="171"/>
      <c r="OOK22" s="171"/>
      <c r="OOL22" s="171"/>
      <c r="OOM22" s="171"/>
      <c r="OON22" s="171"/>
      <c r="OOO22" s="171"/>
      <c r="OOP22" s="171"/>
      <c r="OOQ22" s="171"/>
      <c r="OOR22" s="171"/>
      <c r="OOS22" s="171"/>
      <c r="OOT22" s="171"/>
      <c r="OOU22" s="171"/>
      <c r="OOV22" s="171"/>
      <c r="OOW22" s="171"/>
      <c r="OOX22" s="171"/>
      <c r="OOY22" s="171"/>
      <c r="OOZ22" s="171"/>
      <c r="OPA22" s="171"/>
      <c r="OPB22" s="171"/>
      <c r="OPC22" s="171"/>
      <c r="OPD22" s="171"/>
      <c r="OPE22" s="171"/>
      <c r="OPF22" s="171"/>
      <c r="OPG22" s="171"/>
      <c r="OPH22" s="171"/>
      <c r="OPI22" s="171"/>
      <c r="OPJ22" s="171"/>
      <c r="OPK22" s="171"/>
      <c r="OPL22" s="171"/>
      <c r="OPM22" s="171"/>
      <c r="OPN22" s="171"/>
      <c r="OPO22" s="171"/>
      <c r="OPP22" s="171"/>
      <c r="OPQ22" s="171"/>
      <c r="OPR22" s="171"/>
      <c r="OPS22" s="171"/>
      <c r="OPT22" s="171"/>
      <c r="OPU22" s="171"/>
      <c r="OPV22" s="171"/>
      <c r="OPW22" s="171"/>
      <c r="OPX22" s="171"/>
      <c r="OPY22" s="171"/>
      <c r="OPZ22" s="171"/>
      <c r="OQA22" s="171"/>
      <c r="OQB22" s="171"/>
      <c r="OQC22" s="171"/>
      <c r="OQD22" s="171"/>
      <c r="OQE22" s="171"/>
      <c r="OQF22" s="171"/>
      <c r="OQG22" s="171"/>
      <c r="OQH22" s="171"/>
      <c r="OQI22" s="171"/>
      <c r="OQJ22" s="171"/>
      <c r="OQK22" s="171"/>
      <c r="OQL22" s="171"/>
      <c r="OQM22" s="171"/>
      <c r="OQN22" s="171"/>
      <c r="OQO22" s="171"/>
      <c r="OQP22" s="171"/>
      <c r="OQQ22" s="171"/>
      <c r="OQR22" s="171"/>
      <c r="OQS22" s="171"/>
      <c r="OQT22" s="171"/>
      <c r="OQU22" s="171"/>
      <c r="OQV22" s="171"/>
      <c r="OQW22" s="171"/>
      <c r="OQX22" s="171"/>
      <c r="OQY22" s="171"/>
      <c r="OQZ22" s="171"/>
      <c r="ORA22" s="171"/>
      <c r="ORB22" s="171"/>
      <c r="ORC22" s="171"/>
      <c r="ORD22" s="171"/>
      <c r="ORE22" s="171"/>
      <c r="ORF22" s="171"/>
      <c r="ORG22" s="171"/>
      <c r="ORH22" s="171"/>
      <c r="ORI22" s="171"/>
      <c r="ORJ22" s="171"/>
      <c r="ORK22" s="171"/>
      <c r="ORL22" s="171"/>
      <c r="ORM22" s="171"/>
      <c r="ORN22" s="171"/>
      <c r="ORO22" s="171"/>
      <c r="ORP22" s="171"/>
      <c r="ORQ22" s="171"/>
      <c r="ORR22" s="171"/>
      <c r="ORS22" s="171"/>
      <c r="ORT22" s="171"/>
      <c r="ORU22" s="171"/>
      <c r="ORV22" s="171"/>
      <c r="ORW22" s="171"/>
      <c r="ORX22" s="171"/>
      <c r="ORY22" s="171"/>
      <c r="ORZ22" s="171"/>
      <c r="OSA22" s="171"/>
      <c r="OSB22" s="171"/>
      <c r="OSC22" s="171"/>
      <c r="OSD22" s="171"/>
      <c r="OSE22" s="171"/>
      <c r="OSF22" s="171"/>
      <c r="OSG22" s="171"/>
      <c r="OSH22" s="171"/>
      <c r="OSI22" s="171"/>
      <c r="OSJ22" s="171"/>
      <c r="OSK22" s="171"/>
      <c r="OSL22" s="171"/>
      <c r="OSM22" s="171"/>
      <c r="OSN22" s="171"/>
      <c r="OSO22" s="171"/>
      <c r="OSP22" s="171"/>
      <c r="OSQ22" s="171"/>
      <c r="OSR22" s="171"/>
      <c r="OSS22" s="171"/>
      <c r="OST22" s="171"/>
      <c r="OSU22" s="171"/>
      <c r="OSV22" s="171"/>
      <c r="OSW22" s="171"/>
      <c r="OSX22" s="171"/>
      <c r="OSY22" s="171"/>
      <c r="OSZ22" s="171"/>
      <c r="OTA22" s="171"/>
      <c r="OTB22" s="171"/>
      <c r="OTC22" s="171"/>
      <c r="OTD22" s="171"/>
      <c r="OTE22" s="171"/>
      <c r="OTF22" s="171"/>
      <c r="OTG22" s="171"/>
      <c r="OTH22" s="171"/>
      <c r="OTI22" s="171"/>
      <c r="OTJ22" s="171"/>
      <c r="OTK22" s="171"/>
      <c r="OTL22" s="171"/>
      <c r="OTM22" s="171"/>
      <c r="OTN22" s="171"/>
      <c r="OTO22" s="171"/>
      <c r="OTP22" s="171"/>
      <c r="OTQ22" s="171"/>
      <c r="OTR22" s="171"/>
      <c r="OTS22" s="171"/>
      <c r="OTT22" s="171"/>
      <c r="OTU22" s="171"/>
      <c r="OTV22" s="171"/>
      <c r="OTW22" s="171"/>
      <c r="OTX22" s="171"/>
      <c r="OTY22" s="171"/>
      <c r="OTZ22" s="171"/>
      <c r="OUA22" s="171"/>
      <c r="OUB22" s="171"/>
      <c r="OUC22" s="171"/>
      <c r="OUD22" s="171"/>
      <c r="OUE22" s="171"/>
      <c r="OUF22" s="171"/>
      <c r="OUG22" s="171"/>
      <c r="OUH22" s="171"/>
      <c r="OUI22" s="171"/>
      <c r="OUJ22" s="171"/>
      <c r="OUK22" s="171"/>
      <c r="OUL22" s="171"/>
      <c r="OUM22" s="171"/>
      <c r="OUN22" s="171"/>
      <c r="OUO22" s="171"/>
      <c r="OUP22" s="171"/>
      <c r="OUQ22" s="171"/>
      <c r="OUR22" s="171"/>
      <c r="OUS22" s="171"/>
      <c r="OUT22" s="171"/>
      <c r="OUU22" s="171"/>
      <c r="OUV22" s="171"/>
      <c r="OUW22" s="171"/>
      <c r="OUX22" s="171"/>
      <c r="OUY22" s="171"/>
      <c r="OUZ22" s="171"/>
      <c r="OVA22" s="171"/>
      <c r="OVB22" s="171"/>
      <c r="OVC22" s="171"/>
      <c r="OVD22" s="171"/>
      <c r="OVE22" s="171"/>
      <c r="OVF22" s="171"/>
      <c r="OVG22" s="171"/>
      <c r="OVH22" s="171"/>
      <c r="OVI22" s="171"/>
      <c r="OVJ22" s="171"/>
      <c r="OVK22" s="171"/>
      <c r="OVL22" s="171"/>
      <c r="OVM22" s="171"/>
      <c r="OVN22" s="171"/>
      <c r="OVO22" s="171"/>
      <c r="OVP22" s="171"/>
      <c r="OVQ22" s="171"/>
      <c r="OVR22" s="171"/>
      <c r="OVS22" s="171"/>
      <c r="OVT22" s="171"/>
      <c r="OVU22" s="171"/>
      <c r="OVV22" s="171"/>
      <c r="OVW22" s="171"/>
      <c r="OVX22" s="171"/>
      <c r="OVY22" s="171"/>
      <c r="OVZ22" s="171"/>
      <c r="OWA22" s="171"/>
      <c r="OWB22" s="171"/>
      <c r="OWC22" s="171"/>
      <c r="OWD22" s="171"/>
      <c r="OWE22" s="171"/>
      <c r="OWF22" s="171"/>
      <c r="OWG22" s="171"/>
      <c r="OWH22" s="171"/>
      <c r="OWI22" s="171"/>
      <c r="OWJ22" s="171"/>
      <c r="OWK22" s="171"/>
      <c r="OWL22" s="171"/>
      <c r="OWM22" s="171"/>
      <c r="OWN22" s="171"/>
      <c r="OWO22" s="171"/>
      <c r="OWP22" s="171"/>
      <c r="OWQ22" s="171"/>
      <c r="OWR22" s="171"/>
      <c r="OWS22" s="171"/>
      <c r="OWT22" s="171"/>
      <c r="OWU22" s="171"/>
      <c r="OWV22" s="171"/>
      <c r="OWW22" s="171"/>
      <c r="OWX22" s="171"/>
      <c r="OWY22" s="171"/>
      <c r="OWZ22" s="171"/>
      <c r="OXA22" s="171"/>
      <c r="OXB22" s="171"/>
      <c r="OXC22" s="171"/>
      <c r="OXD22" s="171"/>
      <c r="OXE22" s="171"/>
      <c r="OXF22" s="171"/>
      <c r="OXG22" s="171"/>
      <c r="OXH22" s="171"/>
      <c r="OXI22" s="171"/>
      <c r="OXJ22" s="171"/>
      <c r="OXK22" s="171"/>
      <c r="OXL22" s="171"/>
      <c r="OXM22" s="171"/>
      <c r="OXN22" s="171"/>
      <c r="OXO22" s="171"/>
      <c r="OXP22" s="171"/>
      <c r="OXQ22" s="171"/>
      <c r="OXR22" s="171"/>
      <c r="OXS22" s="171"/>
      <c r="OXT22" s="171"/>
      <c r="OXU22" s="171"/>
      <c r="OXV22" s="171"/>
      <c r="OXW22" s="171"/>
      <c r="OXX22" s="171"/>
      <c r="OXY22" s="171"/>
      <c r="OXZ22" s="171"/>
      <c r="OYA22" s="171"/>
      <c r="OYB22" s="171"/>
      <c r="OYC22" s="171"/>
      <c r="OYD22" s="171"/>
      <c r="OYE22" s="171"/>
      <c r="OYF22" s="171"/>
      <c r="OYG22" s="171"/>
      <c r="OYH22" s="171"/>
      <c r="OYI22" s="171"/>
      <c r="OYJ22" s="171"/>
      <c r="OYK22" s="171"/>
      <c r="OYL22" s="171"/>
      <c r="OYM22" s="171"/>
      <c r="OYN22" s="171"/>
      <c r="OYO22" s="171"/>
      <c r="OYP22" s="171"/>
      <c r="OYQ22" s="171"/>
      <c r="OYR22" s="171"/>
      <c r="OYS22" s="171"/>
      <c r="OYT22" s="171"/>
      <c r="OYU22" s="171"/>
      <c r="OYV22" s="171"/>
      <c r="OYW22" s="171"/>
      <c r="OYX22" s="171"/>
      <c r="OYY22" s="171"/>
      <c r="OYZ22" s="171"/>
      <c r="OZA22" s="171"/>
      <c r="OZB22" s="171"/>
      <c r="OZC22" s="171"/>
      <c r="OZD22" s="171"/>
      <c r="OZE22" s="171"/>
      <c r="OZF22" s="171"/>
      <c r="OZG22" s="171"/>
      <c r="OZH22" s="171"/>
      <c r="OZI22" s="171"/>
      <c r="OZJ22" s="171"/>
      <c r="OZK22" s="171"/>
      <c r="OZL22" s="171"/>
      <c r="OZM22" s="171"/>
      <c r="OZN22" s="171"/>
      <c r="OZO22" s="171"/>
      <c r="OZP22" s="171"/>
      <c r="OZQ22" s="171"/>
      <c r="OZR22" s="171"/>
      <c r="OZS22" s="171"/>
      <c r="OZT22" s="171"/>
      <c r="OZU22" s="171"/>
      <c r="OZV22" s="171"/>
      <c r="OZW22" s="171"/>
      <c r="OZX22" s="171"/>
      <c r="OZY22" s="171"/>
      <c r="OZZ22" s="171"/>
      <c r="PAA22" s="171"/>
      <c r="PAB22" s="171"/>
      <c r="PAC22" s="171"/>
      <c r="PAD22" s="171"/>
      <c r="PAE22" s="171"/>
      <c r="PAF22" s="171"/>
      <c r="PAG22" s="171"/>
      <c r="PAH22" s="171"/>
      <c r="PAI22" s="171"/>
      <c r="PAJ22" s="171"/>
      <c r="PAK22" s="171"/>
      <c r="PAL22" s="171"/>
      <c r="PAM22" s="171"/>
      <c r="PAN22" s="171"/>
      <c r="PAO22" s="171"/>
      <c r="PAP22" s="171"/>
      <c r="PAQ22" s="171"/>
      <c r="PAR22" s="171"/>
      <c r="PAS22" s="171"/>
      <c r="PAT22" s="171"/>
      <c r="PAU22" s="171"/>
      <c r="PAV22" s="171"/>
      <c r="PAW22" s="171"/>
      <c r="PAX22" s="171"/>
      <c r="PAY22" s="171"/>
      <c r="PAZ22" s="171"/>
      <c r="PBA22" s="171"/>
      <c r="PBB22" s="171"/>
      <c r="PBC22" s="171"/>
      <c r="PBD22" s="171"/>
      <c r="PBE22" s="171"/>
      <c r="PBF22" s="171"/>
      <c r="PBG22" s="171"/>
      <c r="PBH22" s="171"/>
      <c r="PBI22" s="171"/>
      <c r="PBJ22" s="171"/>
      <c r="PBK22" s="171"/>
      <c r="PBL22" s="171"/>
      <c r="PBM22" s="171"/>
      <c r="PBN22" s="171"/>
      <c r="PBO22" s="171"/>
      <c r="PBP22" s="171"/>
      <c r="PBQ22" s="171"/>
      <c r="PBR22" s="171"/>
      <c r="PBS22" s="171"/>
      <c r="PBT22" s="171"/>
      <c r="PBU22" s="171"/>
      <c r="PBV22" s="171"/>
      <c r="PBW22" s="171"/>
      <c r="PBX22" s="171"/>
      <c r="PBY22" s="171"/>
      <c r="PBZ22" s="171"/>
      <c r="PCA22" s="171"/>
      <c r="PCB22" s="171"/>
      <c r="PCC22" s="171"/>
      <c r="PCD22" s="171"/>
      <c r="PCE22" s="171"/>
      <c r="PCF22" s="171"/>
      <c r="PCG22" s="171"/>
      <c r="PCH22" s="171"/>
      <c r="PCI22" s="171"/>
      <c r="PCJ22" s="171"/>
      <c r="PCK22" s="171"/>
      <c r="PCL22" s="171"/>
      <c r="PCM22" s="171"/>
      <c r="PCN22" s="171"/>
      <c r="PCO22" s="171"/>
      <c r="PCP22" s="171"/>
      <c r="PCQ22" s="171"/>
      <c r="PCR22" s="171"/>
      <c r="PCS22" s="171"/>
      <c r="PCT22" s="171"/>
      <c r="PCU22" s="171"/>
      <c r="PCV22" s="171"/>
      <c r="PCW22" s="171"/>
      <c r="PCX22" s="171"/>
      <c r="PCY22" s="171"/>
      <c r="PCZ22" s="171"/>
      <c r="PDA22" s="171"/>
      <c r="PDB22" s="171"/>
      <c r="PDC22" s="171"/>
      <c r="PDD22" s="171"/>
      <c r="PDE22" s="171"/>
      <c r="PDF22" s="171"/>
      <c r="PDG22" s="171"/>
      <c r="PDH22" s="171"/>
      <c r="PDI22" s="171"/>
      <c r="PDJ22" s="171"/>
      <c r="PDK22" s="171"/>
      <c r="PDL22" s="171"/>
      <c r="PDM22" s="171"/>
      <c r="PDN22" s="171"/>
      <c r="PDO22" s="171"/>
      <c r="PDP22" s="171"/>
      <c r="PDQ22" s="171"/>
      <c r="PDR22" s="171"/>
      <c r="PDS22" s="171"/>
      <c r="PDT22" s="171"/>
      <c r="PDU22" s="171"/>
      <c r="PDV22" s="171"/>
      <c r="PDW22" s="171"/>
      <c r="PDX22" s="171"/>
      <c r="PDY22" s="171"/>
      <c r="PDZ22" s="171"/>
      <c r="PEA22" s="171"/>
      <c r="PEB22" s="171"/>
      <c r="PEC22" s="171"/>
      <c r="PED22" s="171"/>
      <c r="PEE22" s="171"/>
      <c r="PEF22" s="171"/>
      <c r="PEG22" s="171"/>
      <c r="PEH22" s="171"/>
      <c r="PEI22" s="171"/>
      <c r="PEJ22" s="171"/>
      <c r="PEK22" s="171"/>
      <c r="PEL22" s="171"/>
      <c r="PEM22" s="171"/>
      <c r="PEN22" s="171"/>
      <c r="PEO22" s="171"/>
      <c r="PEP22" s="171"/>
      <c r="PEQ22" s="171"/>
      <c r="PER22" s="171"/>
      <c r="PES22" s="171"/>
      <c r="PET22" s="171"/>
      <c r="PEU22" s="171"/>
      <c r="PEV22" s="171"/>
      <c r="PEW22" s="171"/>
      <c r="PEX22" s="171"/>
      <c r="PEY22" s="171"/>
      <c r="PEZ22" s="171"/>
      <c r="PFA22" s="171"/>
      <c r="PFB22" s="171"/>
      <c r="PFC22" s="171"/>
      <c r="PFD22" s="171"/>
      <c r="PFE22" s="171"/>
      <c r="PFF22" s="171"/>
      <c r="PFG22" s="171"/>
      <c r="PFH22" s="171"/>
      <c r="PFI22" s="171"/>
      <c r="PFJ22" s="171"/>
      <c r="PFK22" s="171"/>
      <c r="PFL22" s="171"/>
      <c r="PFM22" s="171"/>
      <c r="PFN22" s="171"/>
      <c r="PFO22" s="171"/>
      <c r="PFP22" s="171"/>
      <c r="PFQ22" s="171"/>
      <c r="PFR22" s="171"/>
      <c r="PFS22" s="171"/>
      <c r="PFT22" s="171"/>
      <c r="PFU22" s="171"/>
      <c r="PFV22" s="171"/>
      <c r="PFW22" s="171"/>
      <c r="PFX22" s="171"/>
      <c r="PFY22" s="171"/>
      <c r="PFZ22" s="171"/>
      <c r="PGA22" s="171"/>
      <c r="PGB22" s="171"/>
      <c r="PGC22" s="171"/>
      <c r="PGD22" s="171"/>
      <c r="PGE22" s="171"/>
      <c r="PGF22" s="171"/>
      <c r="PGG22" s="171"/>
      <c r="PGH22" s="171"/>
      <c r="PGI22" s="171"/>
      <c r="PGJ22" s="171"/>
      <c r="PGK22" s="171"/>
      <c r="PGL22" s="171"/>
      <c r="PGM22" s="171"/>
      <c r="PGN22" s="171"/>
      <c r="PGO22" s="171"/>
      <c r="PGP22" s="171"/>
      <c r="PGQ22" s="171"/>
      <c r="PGR22" s="171"/>
      <c r="PGS22" s="171"/>
      <c r="PGT22" s="171"/>
      <c r="PGU22" s="171"/>
      <c r="PGV22" s="171"/>
      <c r="PGW22" s="171"/>
      <c r="PGX22" s="171"/>
      <c r="PGY22" s="171"/>
      <c r="PGZ22" s="171"/>
      <c r="PHA22" s="171"/>
      <c r="PHB22" s="171"/>
      <c r="PHC22" s="171"/>
      <c r="PHD22" s="171"/>
      <c r="PHE22" s="171"/>
      <c r="PHF22" s="171"/>
      <c r="PHG22" s="171"/>
      <c r="PHH22" s="171"/>
      <c r="PHI22" s="171"/>
      <c r="PHJ22" s="171"/>
      <c r="PHK22" s="171"/>
      <c r="PHL22" s="171"/>
      <c r="PHM22" s="171"/>
      <c r="PHN22" s="171"/>
      <c r="PHO22" s="171"/>
      <c r="PHP22" s="171"/>
      <c r="PHQ22" s="171"/>
      <c r="PHR22" s="171"/>
      <c r="PHS22" s="171"/>
      <c r="PHT22" s="171"/>
      <c r="PHU22" s="171"/>
      <c r="PHV22" s="171"/>
      <c r="PHW22" s="171"/>
      <c r="PHX22" s="171"/>
      <c r="PHY22" s="171"/>
      <c r="PHZ22" s="171"/>
      <c r="PIA22" s="171"/>
      <c r="PIB22" s="171"/>
      <c r="PIC22" s="171"/>
      <c r="PID22" s="171"/>
      <c r="PIE22" s="171"/>
      <c r="PIF22" s="171"/>
      <c r="PIG22" s="171"/>
      <c r="PIH22" s="171"/>
      <c r="PII22" s="171"/>
      <c r="PIJ22" s="171"/>
      <c r="PIK22" s="171"/>
      <c r="PIL22" s="171"/>
      <c r="PIM22" s="171"/>
      <c r="PIN22" s="171"/>
      <c r="PIO22" s="171"/>
      <c r="PIP22" s="171"/>
      <c r="PIQ22" s="171"/>
      <c r="PIR22" s="171"/>
      <c r="PIS22" s="171"/>
      <c r="PIT22" s="171"/>
      <c r="PIU22" s="171"/>
      <c r="PIV22" s="171"/>
      <c r="PIW22" s="171"/>
      <c r="PIX22" s="171"/>
      <c r="PIY22" s="171"/>
      <c r="PIZ22" s="171"/>
      <c r="PJA22" s="171"/>
      <c r="PJB22" s="171"/>
      <c r="PJC22" s="171"/>
      <c r="PJD22" s="171"/>
      <c r="PJE22" s="171"/>
      <c r="PJF22" s="171"/>
      <c r="PJG22" s="171"/>
      <c r="PJH22" s="171"/>
      <c r="PJI22" s="171"/>
      <c r="PJJ22" s="171"/>
      <c r="PJK22" s="171"/>
      <c r="PJL22" s="171"/>
      <c r="PJM22" s="171"/>
      <c r="PJN22" s="171"/>
      <c r="PJO22" s="171"/>
      <c r="PJP22" s="171"/>
      <c r="PJQ22" s="171"/>
      <c r="PJR22" s="171"/>
      <c r="PJS22" s="171"/>
      <c r="PJT22" s="171"/>
      <c r="PJU22" s="171"/>
      <c r="PJV22" s="171"/>
      <c r="PJW22" s="171"/>
      <c r="PJX22" s="171"/>
      <c r="PJY22" s="171"/>
      <c r="PJZ22" s="171"/>
      <c r="PKA22" s="171"/>
      <c r="PKB22" s="171"/>
      <c r="PKC22" s="171"/>
      <c r="PKD22" s="171"/>
      <c r="PKE22" s="171"/>
      <c r="PKF22" s="171"/>
      <c r="PKG22" s="171"/>
      <c r="PKH22" s="171"/>
      <c r="PKI22" s="171"/>
      <c r="PKJ22" s="171"/>
      <c r="PKK22" s="171"/>
      <c r="PKL22" s="171"/>
      <c r="PKM22" s="171"/>
      <c r="PKN22" s="171"/>
      <c r="PKO22" s="171"/>
      <c r="PKP22" s="171"/>
      <c r="PKQ22" s="171"/>
      <c r="PKR22" s="171"/>
      <c r="PKS22" s="171"/>
      <c r="PKT22" s="171"/>
      <c r="PKU22" s="171"/>
      <c r="PKV22" s="171"/>
      <c r="PKW22" s="171"/>
      <c r="PKX22" s="171"/>
      <c r="PKY22" s="171"/>
      <c r="PKZ22" s="171"/>
      <c r="PLA22" s="171"/>
      <c r="PLB22" s="171"/>
      <c r="PLC22" s="171"/>
      <c r="PLD22" s="171"/>
      <c r="PLE22" s="171"/>
      <c r="PLF22" s="171"/>
      <c r="PLG22" s="171"/>
      <c r="PLH22" s="171"/>
      <c r="PLI22" s="171"/>
      <c r="PLJ22" s="171"/>
      <c r="PLK22" s="171"/>
      <c r="PLL22" s="171"/>
      <c r="PLM22" s="171"/>
      <c r="PLN22" s="171"/>
      <c r="PLO22" s="171"/>
      <c r="PLP22" s="171"/>
      <c r="PLQ22" s="171"/>
      <c r="PLR22" s="171"/>
      <c r="PLS22" s="171"/>
      <c r="PLT22" s="171"/>
      <c r="PLU22" s="171"/>
      <c r="PLV22" s="171"/>
      <c r="PLW22" s="171"/>
      <c r="PLX22" s="171"/>
      <c r="PLY22" s="171"/>
      <c r="PLZ22" s="171"/>
      <c r="PMA22" s="171"/>
      <c r="PMB22" s="171"/>
      <c r="PMC22" s="171"/>
      <c r="PMD22" s="171"/>
      <c r="PME22" s="171"/>
      <c r="PMF22" s="171"/>
      <c r="PMG22" s="171"/>
      <c r="PMH22" s="171"/>
      <c r="PMI22" s="171"/>
      <c r="PMJ22" s="171"/>
      <c r="PMK22" s="171"/>
      <c r="PML22" s="171"/>
      <c r="PMM22" s="171"/>
      <c r="PMN22" s="171"/>
      <c r="PMO22" s="171"/>
      <c r="PMP22" s="171"/>
      <c r="PMQ22" s="171"/>
      <c r="PMR22" s="171"/>
      <c r="PMS22" s="171"/>
      <c r="PMT22" s="171"/>
      <c r="PMU22" s="171"/>
      <c r="PMV22" s="171"/>
      <c r="PMW22" s="171"/>
      <c r="PMX22" s="171"/>
      <c r="PMY22" s="171"/>
      <c r="PMZ22" s="171"/>
      <c r="PNA22" s="171"/>
      <c r="PNB22" s="171"/>
      <c r="PNC22" s="171"/>
      <c r="PND22" s="171"/>
      <c r="PNE22" s="171"/>
      <c r="PNF22" s="171"/>
      <c r="PNG22" s="171"/>
      <c r="PNH22" s="171"/>
      <c r="PNI22" s="171"/>
      <c r="PNJ22" s="171"/>
      <c r="PNK22" s="171"/>
      <c r="PNL22" s="171"/>
      <c r="PNM22" s="171"/>
      <c r="PNN22" s="171"/>
      <c r="PNO22" s="171"/>
      <c r="PNP22" s="171"/>
      <c r="PNQ22" s="171"/>
      <c r="PNR22" s="171"/>
      <c r="PNS22" s="171"/>
      <c r="PNT22" s="171"/>
      <c r="PNU22" s="171"/>
      <c r="PNV22" s="171"/>
      <c r="PNW22" s="171"/>
      <c r="PNX22" s="171"/>
      <c r="PNY22" s="171"/>
      <c r="PNZ22" s="171"/>
      <c r="POA22" s="171"/>
      <c r="POB22" s="171"/>
      <c r="POC22" s="171"/>
      <c r="POD22" s="171"/>
      <c r="POE22" s="171"/>
      <c r="POF22" s="171"/>
      <c r="POG22" s="171"/>
      <c r="POH22" s="171"/>
      <c r="POI22" s="171"/>
      <c r="POJ22" s="171"/>
      <c r="POK22" s="171"/>
      <c r="POL22" s="171"/>
      <c r="POM22" s="171"/>
      <c r="PON22" s="171"/>
      <c r="POO22" s="171"/>
      <c r="POP22" s="171"/>
      <c r="POQ22" s="171"/>
      <c r="POR22" s="171"/>
      <c r="POS22" s="171"/>
      <c r="POT22" s="171"/>
      <c r="POU22" s="171"/>
      <c r="POV22" s="171"/>
      <c r="POW22" s="171"/>
      <c r="POX22" s="171"/>
      <c r="POY22" s="171"/>
      <c r="POZ22" s="171"/>
      <c r="PPA22" s="171"/>
      <c r="PPB22" s="171"/>
      <c r="PPC22" s="171"/>
      <c r="PPD22" s="171"/>
      <c r="PPE22" s="171"/>
      <c r="PPF22" s="171"/>
      <c r="PPG22" s="171"/>
      <c r="PPH22" s="171"/>
      <c r="PPI22" s="171"/>
      <c r="PPJ22" s="171"/>
      <c r="PPK22" s="171"/>
      <c r="PPL22" s="171"/>
      <c r="PPM22" s="171"/>
      <c r="PPN22" s="171"/>
      <c r="PPO22" s="171"/>
      <c r="PPP22" s="171"/>
      <c r="PPQ22" s="171"/>
      <c r="PPR22" s="171"/>
      <c r="PPS22" s="171"/>
      <c r="PPT22" s="171"/>
      <c r="PPU22" s="171"/>
      <c r="PPV22" s="171"/>
      <c r="PPW22" s="171"/>
      <c r="PPX22" s="171"/>
      <c r="PPY22" s="171"/>
      <c r="PPZ22" s="171"/>
      <c r="PQA22" s="171"/>
      <c r="PQB22" s="171"/>
      <c r="PQC22" s="171"/>
      <c r="PQD22" s="171"/>
      <c r="PQE22" s="171"/>
      <c r="PQF22" s="171"/>
      <c r="PQG22" s="171"/>
      <c r="PQH22" s="171"/>
      <c r="PQI22" s="171"/>
      <c r="PQJ22" s="171"/>
      <c r="PQK22" s="171"/>
      <c r="PQL22" s="171"/>
      <c r="PQM22" s="171"/>
      <c r="PQN22" s="171"/>
      <c r="PQO22" s="171"/>
      <c r="PQP22" s="171"/>
      <c r="PQQ22" s="171"/>
      <c r="PQR22" s="171"/>
      <c r="PQS22" s="171"/>
      <c r="PQT22" s="171"/>
      <c r="PQU22" s="171"/>
      <c r="PQV22" s="171"/>
      <c r="PQW22" s="171"/>
      <c r="PQX22" s="171"/>
      <c r="PQY22" s="171"/>
      <c r="PQZ22" s="171"/>
      <c r="PRA22" s="171"/>
      <c r="PRB22" s="171"/>
      <c r="PRC22" s="171"/>
      <c r="PRD22" s="171"/>
      <c r="PRE22" s="171"/>
      <c r="PRF22" s="171"/>
      <c r="PRG22" s="171"/>
      <c r="PRH22" s="171"/>
      <c r="PRI22" s="171"/>
      <c r="PRJ22" s="171"/>
      <c r="PRK22" s="171"/>
      <c r="PRL22" s="171"/>
      <c r="PRM22" s="171"/>
      <c r="PRN22" s="171"/>
      <c r="PRO22" s="171"/>
      <c r="PRP22" s="171"/>
      <c r="PRQ22" s="171"/>
      <c r="PRR22" s="171"/>
      <c r="PRS22" s="171"/>
      <c r="PRT22" s="171"/>
      <c r="PRU22" s="171"/>
      <c r="PRV22" s="171"/>
      <c r="PRW22" s="171"/>
      <c r="PRX22" s="171"/>
      <c r="PRY22" s="171"/>
      <c r="PRZ22" s="171"/>
      <c r="PSA22" s="171"/>
      <c r="PSB22" s="171"/>
      <c r="PSC22" s="171"/>
      <c r="PSD22" s="171"/>
      <c r="PSE22" s="171"/>
      <c r="PSF22" s="171"/>
      <c r="PSG22" s="171"/>
      <c r="PSH22" s="171"/>
      <c r="PSI22" s="171"/>
      <c r="PSJ22" s="171"/>
      <c r="PSK22" s="171"/>
      <c r="PSL22" s="171"/>
      <c r="PSM22" s="171"/>
      <c r="PSN22" s="171"/>
      <c r="PSO22" s="171"/>
      <c r="PSP22" s="171"/>
      <c r="PSQ22" s="171"/>
      <c r="PSR22" s="171"/>
      <c r="PSS22" s="171"/>
      <c r="PST22" s="171"/>
      <c r="PSU22" s="171"/>
      <c r="PSV22" s="171"/>
      <c r="PSW22" s="171"/>
      <c r="PSX22" s="171"/>
      <c r="PSY22" s="171"/>
      <c r="PSZ22" s="171"/>
      <c r="PTA22" s="171"/>
      <c r="PTB22" s="171"/>
      <c r="PTC22" s="171"/>
      <c r="PTD22" s="171"/>
      <c r="PTE22" s="171"/>
      <c r="PTF22" s="171"/>
      <c r="PTG22" s="171"/>
      <c r="PTH22" s="171"/>
      <c r="PTI22" s="171"/>
      <c r="PTJ22" s="171"/>
      <c r="PTK22" s="171"/>
      <c r="PTL22" s="171"/>
      <c r="PTM22" s="171"/>
      <c r="PTN22" s="171"/>
      <c r="PTO22" s="171"/>
      <c r="PTP22" s="171"/>
      <c r="PTQ22" s="171"/>
      <c r="PTR22" s="171"/>
      <c r="PTS22" s="171"/>
      <c r="PTT22" s="171"/>
      <c r="PTU22" s="171"/>
      <c r="PTV22" s="171"/>
      <c r="PTW22" s="171"/>
      <c r="PTX22" s="171"/>
      <c r="PTY22" s="171"/>
      <c r="PTZ22" s="171"/>
      <c r="PUA22" s="171"/>
      <c r="PUB22" s="171"/>
      <c r="PUC22" s="171"/>
      <c r="PUD22" s="171"/>
      <c r="PUE22" s="171"/>
      <c r="PUF22" s="171"/>
      <c r="PUG22" s="171"/>
      <c r="PUH22" s="171"/>
      <c r="PUI22" s="171"/>
      <c r="PUJ22" s="171"/>
      <c r="PUK22" s="171"/>
      <c r="PUL22" s="171"/>
      <c r="PUM22" s="171"/>
      <c r="PUN22" s="171"/>
      <c r="PUO22" s="171"/>
      <c r="PUP22" s="171"/>
      <c r="PUQ22" s="171"/>
      <c r="PUR22" s="171"/>
      <c r="PUS22" s="171"/>
      <c r="PUT22" s="171"/>
      <c r="PUU22" s="171"/>
      <c r="PUV22" s="171"/>
      <c r="PUW22" s="171"/>
      <c r="PUX22" s="171"/>
      <c r="PUY22" s="171"/>
      <c r="PUZ22" s="171"/>
      <c r="PVA22" s="171"/>
      <c r="PVB22" s="171"/>
      <c r="PVC22" s="171"/>
      <c r="PVD22" s="171"/>
      <c r="PVE22" s="171"/>
      <c r="PVF22" s="171"/>
      <c r="PVG22" s="171"/>
      <c r="PVH22" s="171"/>
      <c r="PVI22" s="171"/>
      <c r="PVJ22" s="171"/>
      <c r="PVK22" s="171"/>
      <c r="PVL22" s="171"/>
      <c r="PVM22" s="171"/>
      <c r="PVN22" s="171"/>
      <c r="PVO22" s="171"/>
      <c r="PVP22" s="171"/>
      <c r="PVQ22" s="171"/>
      <c r="PVR22" s="171"/>
      <c r="PVS22" s="171"/>
      <c r="PVT22" s="171"/>
      <c r="PVU22" s="171"/>
      <c r="PVV22" s="171"/>
      <c r="PVW22" s="171"/>
      <c r="PVX22" s="171"/>
      <c r="PVY22" s="171"/>
      <c r="PVZ22" s="171"/>
      <c r="PWA22" s="171"/>
      <c r="PWB22" s="171"/>
      <c r="PWC22" s="171"/>
      <c r="PWD22" s="171"/>
      <c r="PWE22" s="171"/>
      <c r="PWF22" s="171"/>
      <c r="PWG22" s="171"/>
      <c r="PWH22" s="171"/>
      <c r="PWI22" s="171"/>
      <c r="PWJ22" s="171"/>
      <c r="PWK22" s="171"/>
      <c r="PWL22" s="171"/>
      <c r="PWM22" s="171"/>
      <c r="PWN22" s="171"/>
      <c r="PWO22" s="171"/>
      <c r="PWP22" s="171"/>
      <c r="PWQ22" s="171"/>
      <c r="PWR22" s="171"/>
      <c r="PWS22" s="171"/>
      <c r="PWT22" s="171"/>
      <c r="PWU22" s="171"/>
      <c r="PWV22" s="171"/>
      <c r="PWW22" s="171"/>
      <c r="PWX22" s="171"/>
      <c r="PWY22" s="171"/>
      <c r="PWZ22" s="171"/>
      <c r="PXA22" s="171"/>
      <c r="PXB22" s="171"/>
      <c r="PXC22" s="171"/>
      <c r="PXD22" s="171"/>
      <c r="PXE22" s="171"/>
      <c r="PXF22" s="171"/>
      <c r="PXG22" s="171"/>
      <c r="PXH22" s="171"/>
      <c r="PXI22" s="171"/>
      <c r="PXJ22" s="171"/>
      <c r="PXK22" s="171"/>
      <c r="PXL22" s="171"/>
      <c r="PXM22" s="171"/>
      <c r="PXN22" s="171"/>
      <c r="PXO22" s="171"/>
      <c r="PXP22" s="171"/>
      <c r="PXQ22" s="171"/>
      <c r="PXR22" s="171"/>
      <c r="PXS22" s="171"/>
      <c r="PXT22" s="171"/>
      <c r="PXU22" s="171"/>
      <c r="PXV22" s="171"/>
      <c r="PXW22" s="171"/>
      <c r="PXX22" s="171"/>
      <c r="PXY22" s="171"/>
      <c r="PXZ22" s="171"/>
      <c r="PYA22" s="171"/>
      <c r="PYB22" s="171"/>
      <c r="PYC22" s="171"/>
      <c r="PYD22" s="171"/>
      <c r="PYE22" s="171"/>
      <c r="PYF22" s="171"/>
      <c r="PYG22" s="171"/>
      <c r="PYH22" s="171"/>
      <c r="PYI22" s="171"/>
      <c r="PYJ22" s="171"/>
      <c r="PYK22" s="171"/>
      <c r="PYL22" s="171"/>
      <c r="PYM22" s="171"/>
      <c r="PYN22" s="171"/>
      <c r="PYO22" s="171"/>
      <c r="PYP22" s="171"/>
      <c r="PYQ22" s="171"/>
      <c r="PYR22" s="171"/>
      <c r="PYS22" s="171"/>
      <c r="PYT22" s="171"/>
      <c r="PYU22" s="171"/>
      <c r="PYV22" s="171"/>
      <c r="PYW22" s="171"/>
      <c r="PYX22" s="171"/>
      <c r="PYY22" s="171"/>
      <c r="PYZ22" s="171"/>
      <c r="PZA22" s="171"/>
      <c r="PZB22" s="171"/>
      <c r="PZC22" s="171"/>
      <c r="PZD22" s="171"/>
      <c r="PZE22" s="171"/>
      <c r="PZF22" s="171"/>
      <c r="PZG22" s="171"/>
      <c r="PZH22" s="171"/>
      <c r="PZI22" s="171"/>
      <c r="PZJ22" s="171"/>
      <c r="PZK22" s="171"/>
      <c r="PZL22" s="171"/>
      <c r="PZM22" s="171"/>
      <c r="PZN22" s="171"/>
      <c r="PZO22" s="171"/>
      <c r="PZP22" s="171"/>
      <c r="PZQ22" s="171"/>
      <c r="PZR22" s="171"/>
      <c r="PZS22" s="171"/>
      <c r="PZT22" s="171"/>
      <c r="PZU22" s="171"/>
      <c r="PZV22" s="171"/>
      <c r="PZW22" s="171"/>
      <c r="PZX22" s="171"/>
      <c r="PZY22" s="171"/>
      <c r="PZZ22" s="171"/>
      <c r="QAA22" s="171"/>
      <c r="QAB22" s="171"/>
      <c r="QAC22" s="171"/>
      <c r="QAD22" s="171"/>
      <c r="QAE22" s="171"/>
      <c r="QAF22" s="171"/>
      <c r="QAG22" s="171"/>
      <c r="QAH22" s="171"/>
      <c r="QAI22" s="171"/>
      <c r="QAJ22" s="171"/>
      <c r="QAK22" s="171"/>
      <c r="QAL22" s="171"/>
      <c r="QAM22" s="171"/>
      <c r="QAN22" s="171"/>
      <c r="QAO22" s="171"/>
      <c r="QAP22" s="171"/>
      <c r="QAQ22" s="171"/>
      <c r="QAR22" s="171"/>
      <c r="QAS22" s="171"/>
      <c r="QAT22" s="171"/>
      <c r="QAU22" s="171"/>
      <c r="QAV22" s="171"/>
      <c r="QAW22" s="171"/>
      <c r="QAX22" s="171"/>
      <c r="QAY22" s="171"/>
      <c r="QAZ22" s="171"/>
      <c r="QBA22" s="171"/>
      <c r="QBB22" s="171"/>
      <c r="QBC22" s="171"/>
      <c r="QBD22" s="171"/>
      <c r="QBE22" s="171"/>
      <c r="QBF22" s="171"/>
      <c r="QBG22" s="171"/>
      <c r="QBH22" s="171"/>
      <c r="QBI22" s="171"/>
      <c r="QBJ22" s="171"/>
      <c r="QBK22" s="171"/>
      <c r="QBL22" s="171"/>
      <c r="QBM22" s="171"/>
      <c r="QBN22" s="171"/>
      <c r="QBO22" s="171"/>
      <c r="QBP22" s="171"/>
      <c r="QBQ22" s="171"/>
      <c r="QBR22" s="171"/>
      <c r="QBS22" s="171"/>
      <c r="QBT22" s="171"/>
      <c r="QBU22" s="171"/>
      <c r="QBV22" s="171"/>
      <c r="QBW22" s="171"/>
      <c r="QBX22" s="171"/>
      <c r="QBY22" s="171"/>
      <c r="QBZ22" s="171"/>
      <c r="QCA22" s="171"/>
      <c r="QCB22" s="171"/>
      <c r="QCC22" s="171"/>
      <c r="QCD22" s="171"/>
      <c r="QCE22" s="171"/>
      <c r="QCF22" s="171"/>
      <c r="QCG22" s="171"/>
      <c r="QCH22" s="171"/>
      <c r="QCI22" s="171"/>
      <c r="QCJ22" s="171"/>
      <c r="QCK22" s="171"/>
      <c r="QCL22" s="171"/>
      <c r="QCM22" s="171"/>
      <c r="QCN22" s="171"/>
      <c r="QCO22" s="171"/>
      <c r="QCP22" s="171"/>
      <c r="QCQ22" s="171"/>
      <c r="QCR22" s="171"/>
      <c r="QCS22" s="171"/>
      <c r="QCT22" s="171"/>
      <c r="QCU22" s="171"/>
      <c r="QCV22" s="171"/>
      <c r="QCW22" s="171"/>
      <c r="QCX22" s="171"/>
      <c r="QCY22" s="171"/>
      <c r="QCZ22" s="171"/>
      <c r="QDA22" s="171"/>
      <c r="QDB22" s="171"/>
      <c r="QDC22" s="171"/>
      <c r="QDD22" s="171"/>
      <c r="QDE22" s="171"/>
      <c r="QDF22" s="171"/>
      <c r="QDG22" s="171"/>
      <c r="QDH22" s="171"/>
      <c r="QDI22" s="171"/>
      <c r="QDJ22" s="171"/>
      <c r="QDK22" s="171"/>
      <c r="QDL22" s="171"/>
      <c r="QDM22" s="171"/>
      <c r="QDN22" s="171"/>
      <c r="QDO22" s="171"/>
      <c r="QDP22" s="171"/>
      <c r="QDQ22" s="171"/>
      <c r="QDR22" s="171"/>
      <c r="QDS22" s="171"/>
      <c r="QDT22" s="171"/>
      <c r="QDU22" s="171"/>
      <c r="QDV22" s="171"/>
      <c r="QDW22" s="171"/>
      <c r="QDX22" s="171"/>
      <c r="QDY22" s="171"/>
      <c r="QDZ22" s="171"/>
      <c r="QEA22" s="171"/>
      <c r="QEB22" s="171"/>
      <c r="QEC22" s="171"/>
      <c r="QED22" s="171"/>
      <c r="QEE22" s="171"/>
      <c r="QEF22" s="171"/>
      <c r="QEG22" s="171"/>
      <c r="QEH22" s="171"/>
      <c r="QEI22" s="171"/>
      <c r="QEJ22" s="171"/>
      <c r="QEK22" s="171"/>
      <c r="QEL22" s="171"/>
      <c r="QEM22" s="171"/>
      <c r="QEN22" s="171"/>
      <c r="QEO22" s="171"/>
      <c r="QEP22" s="171"/>
      <c r="QEQ22" s="171"/>
      <c r="QER22" s="171"/>
      <c r="QES22" s="171"/>
      <c r="QET22" s="171"/>
      <c r="QEU22" s="171"/>
      <c r="QEV22" s="171"/>
      <c r="QEW22" s="171"/>
      <c r="QEX22" s="171"/>
      <c r="QEY22" s="171"/>
      <c r="QEZ22" s="171"/>
      <c r="QFA22" s="171"/>
      <c r="QFB22" s="171"/>
      <c r="QFC22" s="171"/>
      <c r="QFD22" s="171"/>
      <c r="QFE22" s="171"/>
      <c r="QFF22" s="171"/>
      <c r="QFG22" s="171"/>
      <c r="QFH22" s="171"/>
      <c r="QFI22" s="171"/>
      <c r="QFJ22" s="171"/>
      <c r="QFK22" s="171"/>
      <c r="QFL22" s="171"/>
      <c r="QFM22" s="171"/>
      <c r="QFN22" s="171"/>
      <c r="QFO22" s="171"/>
      <c r="QFP22" s="171"/>
      <c r="QFQ22" s="171"/>
      <c r="QFR22" s="171"/>
      <c r="QFS22" s="171"/>
      <c r="QFT22" s="171"/>
      <c r="QFU22" s="171"/>
      <c r="QFV22" s="171"/>
      <c r="QFW22" s="171"/>
      <c r="QFX22" s="171"/>
      <c r="QFY22" s="171"/>
      <c r="QFZ22" s="171"/>
      <c r="QGA22" s="171"/>
      <c r="QGB22" s="171"/>
      <c r="QGC22" s="171"/>
      <c r="QGD22" s="171"/>
      <c r="QGE22" s="171"/>
      <c r="QGF22" s="171"/>
      <c r="QGG22" s="171"/>
      <c r="QGH22" s="171"/>
      <c r="QGI22" s="171"/>
      <c r="QGJ22" s="171"/>
      <c r="QGK22" s="171"/>
      <c r="QGL22" s="171"/>
      <c r="QGM22" s="171"/>
      <c r="QGN22" s="171"/>
      <c r="QGO22" s="171"/>
      <c r="QGP22" s="171"/>
      <c r="QGQ22" s="171"/>
      <c r="QGR22" s="171"/>
      <c r="QGS22" s="171"/>
      <c r="QGT22" s="171"/>
      <c r="QGU22" s="171"/>
      <c r="QGV22" s="171"/>
      <c r="QGW22" s="171"/>
      <c r="QGX22" s="171"/>
      <c r="QGY22" s="171"/>
      <c r="QGZ22" s="171"/>
      <c r="QHA22" s="171"/>
      <c r="QHB22" s="171"/>
      <c r="QHC22" s="171"/>
      <c r="QHD22" s="171"/>
      <c r="QHE22" s="171"/>
      <c r="QHF22" s="171"/>
      <c r="QHG22" s="171"/>
      <c r="QHH22" s="171"/>
      <c r="QHI22" s="171"/>
      <c r="QHJ22" s="171"/>
      <c r="QHK22" s="171"/>
      <c r="QHL22" s="171"/>
      <c r="QHM22" s="171"/>
      <c r="QHN22" s="171"/>
      <c r="QHO22" s="171"/>
      <c r="QHP22" s="171"/>
      <c r="QHQ22" s="171"/>
      <c r="QHR22" s="171"/>
      <c r="QHS22" s="171"/>
      <c r="QHT22" s="171"/>
      <c r="QHU22" s="171"/>
      <c r="QHV22" s="171"/>
      <c r="QHW22" s="171"/>
      <c r="QHX22" s="171"/>
      <c r="QHY22" s="171"/>
      <c r="QHZ22" s="171"/>
      <c r="QIA22" s="171"/>
      <c r="QIB22" s="171"/>
      <c r="QIC22" s="171"/>
      <c r="QID22" s="171"/>
      <c r="QIE22" s="171"/>
      <c r="QIF22" s="171"/>
      <c r="QIG22" s="171"/>
      <c r="QIH22" s="171"/>
      <c r="QII22" s="171"/>
      <c r="QIJ22" s="171"/>
      <c r="QIK22" s="171"/>
      <c r="QIL22" s="171"/>
      <c r="QIM22" s="171"/>
      <c r="QIN22" s="171"/>
      <c r="QIO22" s="171"/>
      <c r="QIP22" s="171"/>
      <c r="QIQ22" s="171"/>
      <c r="QIR22" s="171"/>
      <c r="QIS22" s="171"/>
      <c r="QIT22" s="171"/>
      <c r="QIU22" s="171"/>
      <c r="QIV22" s="171"/>
      <c r="QIW22" s="171"/>
      <c r="QIX22" s="171"/>
      <c r="QIY22" s="171"/>
      <c r="QIZ22" s="171"/>
      <c r="QJA22" s="171"/>
      <c r="QJB22" s="171"/>
      <c r="QJC22" s="171"/>
      <c r="QJD22" s="171"/>
      <c r="QJE22" s="171"/>
      <c r="QJF22" s="171"/>
      <c r="QJG22" s="171"/>
      <c r="QJH22" s="171"/>
      <c r="QJI22" s="171"/>
      <c r="QJJ22" s="171"/>
      <c r="QJK22" s="171"/>
      <c r="QJL22" s="171"/>
      <c r="QJM22" s="171"/>
      <c r="QJN22" s="171"/>
      <c r="QJO22" s="171"/>
      <c r="QJP22" s="171"/>
      <c r="QJQ22" s="171"/>
      <c r="QJR22" s="171"/>
      <c r="QJS22" s="171"/>
      <c r="QJT22" s="171"/>
      <c r="QJU22" s="171"/>
      <c r="QJV22" s="171"/>
      <c r="QJW22" s="171"/>
      <c r="QJX22" s="171"/>
      <c r="QJY22" s="171"/>
      <c r="QJZ22" s="171"/>
      <c r="QKA22" s="171"/>
      <c r="QKB22" s="171"/>
      <c r="QKC22" s="171"/>
      <c r="QKD22" s="171"/>
      <c r="QKE22" s="171"/>
      <c r="QKF22" s="171"/>
      <c r="QKG22" s="171"/>
      <c r="QKH22" s="171"/>
      <c r="QKI22" s="171"/>
      <c r="QKJ22" s="171"/>
      <c r="QKK22" s="171"/>
      <c r="QKL22" s="171"/>
      <c r="QKM22" s="171"/>
      <c r="QKN22" s="171"/>
      <c r="QKO22" s="171"/>
      <c r="QKP22" s="171"/>
      <c r="QKQ22" s="171"/>
      <c r="QKR22" s="171"/>
      <c r="QKS22" s="171"/>
      <c r="QKT22" s="171"/>
      <c r="QKU22" s="171"/>
      <c r="QKV22" s="171"/>
      <c r="QKW22" s="171"/>
      <c r="QKX22" s="171"/>
      <c r="QKY22" s="171"/>
      <c r="QKZ22" s="171"/>
      <c r="QLA22" s="171"/>
      <c r="QLB22" s="171"/>
      <c r="QLC22" s="171"/>
      <c r="QLD22" s="171"/>
      <c r="QLE22" s="171"/>
      <c r="QLF22" s="171"/>
      <c r="QLG22" s="171"/>
      <c r="QLH22" s="171"/>
      <c r="QLI22" s="171"/>
      <c r="QLJ22" s="171"/>
      <c r="QLK22" s="171"/>
      <c r="QLL22" s="171"/>
      <c r="QLM22" s="171"/>
      <c r="QLN22" s="171"/>
      <c r="QLO22" s="171"/>
      <c r="QLP22" s="171"/>
      <c r="QLQ22" s="171"/>
      <c r="QLR22" s="171"/>
      <c r="QLS22" s="171"/>
      <c r="QLT22" s="171"/>
      <c r="QLU22" s="171"/>
      <c r="QLV22" s="171"/>
      <c r="QLW22" s="171"/>
      <c r="QLX22" s="171"/>
      <c r="QLY22" s="171"/>
      <c r="QLZ22" s="171"/>
      <c r="QMA22" s="171"/>
      <c r="QMB22" s="171"/>
      <c r="QMC22" s="171"/>
      <c r="QMD22" s="171"/>
      <c r="QME22" s="171"/>
      <c r="QMF22" s="171"/>
      <c r="QMG22" s="171"/>
      <c r="QMH22" s="171"/>
      <c r="QMI22" s="171"/>
      <c r="QMJ22" s="171"/>
      <c r="QMK22" s="171"/>
      <c r="QML22" s="171"/>
      <c r="QMM22" s="171"/>
      <c r="QMN22" s="171"/>
      <c r="QMO22" s="171"/>
      <c r="QMP22" s="171"/>
      <c r="QMQ22" s="171"/>
      <c r="QMR22" s="171"/>
      <c r="QMS22" s="171"/>
      <c r="QMT22" s="171"/>
      <c r="QMU22" s="171"/>
      <c r="QMV22" s="171"/>
      <c r="QMW22" s="171"/>
      <c r="QMX22" s="171"/>
      <c r="QMY22" s="171"/>
      <c r="QMZ22" s="171"/>
      <c r="QNA22" s="171"/>
      <c r="QNB22" s="171"/>
      <c r="QNC22" s="171"/>
      <c r="QND22" s="171"/>
      <c r="QNE22" s="171"/>
      <c r="QNF22" s="171"/>
      <c r="QNG22" s="171"/>
      <c r="QNH22" s="171"/>
      <c r="QNI22" s="171"/>
      <c r="QNJ22" s="171"/>
      <c r="QNK22" s="171"/>
      <c r="QNL22" s="171"/>
      <c r="QNM22" s="171"/>
      <c r="QNN22" s="171"/>
      <c r="QNO22" s="171"/>
      <c r="QNP22" s="171"/>
      <c r="QNQ22" s="171"/>
      <c r="QNR22" s="171"/>
      <c r="QNS22" s="171"/>
      <c r="QNT22" s="171"/>
      <c r="QNU22" s="171"/>
      <c r="QNV22" s="171"/>
      <c r="QNW22" s="171"/>
      <c r="QNX22" s="171"/>
      <c r="QNY22" s="171"/>
      <c r="QNZ22" s="171"/>
      <c r="QOA22" s="171"/>
      <c r="QOB22" s="171"/>
      <c r="QOC22" s="171"/>
      <c r="QOD22" s="171"/>
      <c r="QOE22" s="171"/>
      <c r="QOF22" s="171"/>
      <c r="QOG22" s="171"/>
      <c r="QOH22" s="171"/>
      <c r="QOI22" s="171"/>
      <c r="QOJ22" s="171"/>
      <c r="QOK22" s="171"/>
      <c r="QOL22" s="171"/>
      <c r="QOM22" s="171"/>
      <c r="QON22" s="171"/>
      <c r="QOO22" s="171"/>
      <c r="QOP22" s="171"/>
      <c r="QOQ22" s="171"/>
      <c r="QOR22" s="171"/>
      <c r="QOS22" s="171"/>
      <c r="QOT22" s="171"/>
      <c r="QOU22" s="171"/>
      <c r="QOV22" s="171"/>
      <c r="QOW22" s="171"/>
      <c r="QOX22" s="171"/>
      <c r="QOY22" s="171"/>
      <c r="QOZ22" s="171"/>
      <c r="QPA22" s="171"/>
      <c r="QPB22" s="171"/>
      <c r="QPC22" s="171"/>
      <c r="QPD22" s="171"/>
      <c r="QPE22" s="171"/>
      <c r="QPF22" s="171"/>
      <c r="QPG22" s="171"/>
      <c r="QPH22" s="171"/>
      <c r="QPI22" s="171"/>
      <c r="QPJ22" s="171"/>
      <c r="QPK22" s="171"/>
      <c r="QPL22" s="171"/>
      <c r="QPM22" s="171"/>
      <c r="QPN22" s="171"/>
      <c r="QPO22" s="171"/>
      <c r="QPP22" s="171"/>
      <c r="QPQ22" s="171"/>
      <c r="QPR22" s="171"/>
      <c r="QPS22" s="171"/>
      <c r="QPT22" s="171"/>
      <c r="QPU22" s="171"/>
      <c r="QPV22" s="171"/>
      <c r="QPW22" s="171"/>
      <c r="QPX22" s="171"/>
      <c r="QPY22" s="171"/>
      <c r="QPZ22" s="171"/>
      <c r="QQA22" s="171"/>
      <c r="QQB22" s="171"/>
      <c r="QQC22" s="171"/>
      <c r="QQD22" s="171"/>
      <c r="QQE22" s="171"/>
      <c r="QQF22" s="171"/>
      <c r="QQG22" s="171"/>
      <c r="QQH22" s="171"/>
      <c r="QQI22" s="171"/>
      <c r="QQJ22" s="171"/>
      <c r="QQK22" s="171"/>
      <c r="QQL22" s="171"/>
      <c r="QQM22" s="171"/>
      <c r="QQN22" s="171"/>
      <c r="QQO22" s="171"/>
      <c r="QQP22" s="171"/>
      <c r="QQQ22" s="171"/>
      <c r="QQR22" s="171"/>
      <c r="QQS22" s="171"/>
      <c r="QQT22" s="171"/>
      <c r="QQU22" s="171"/>
      <c r="QQV22" s="171"/>
      <c r="QQW22" s="171"/>
      <c r="QQX22" s="171"/>
      <c r="QQY22" s="171"/>
      <c r="QQZ22" s="171"/>
      <c r="QRA22" s="171"/>
      <c r="QRB22" s="171"/>
      <c r="QRC22" s="171"/>
      <c r="QRD22" s="171"/>
      <c r="QRE22" s="171"/>
      <c r="QRF22" s="171"/>
      <c r="QRG22" s="171"/>
      <c r="QRH22" s="171"/>
      <c r="QRI22" s="171"/>
      <c r="QRJ22" s="171"/>
      <c r="QRK22" s="171"/>
      <c r="QRL22" s="171"/>
      <c r="QRM22" s="171"/>
      <c r="QRN22" s="171"/>
      <c r="QRO22" s="171"/>
      <c r="QRP22" s="171"/>
      <c r="QRQ22" s="171"/>
      <c r="QRR22" s="171"/>
      <c r="QRS22" s="171"/>
      <c r="QRT22" s="171"/>
      <c r="QRU22" s="171"/>
      <c r="QRV22" s="171"/>
      <c r="QRW22" s="171"/>
      <c r="QRX22" s="171"/>
      <c r="QRY22" s="171"/>
      <c r="QRZ22" s="171"/>
      <c r="QSA22" s="171"/>
      <c r="QSB22" s="171"/>
      <c r="QSC22" s="171"/>
      <c r="QSD22" s="171"/>
      <c r="QSE22" s="171"/>
      <c r="QSF22" s="171"/>
      <c r="QSG22" s="171"/>
      <c r="QSH22" s="171"/>
      <c r="QSI22" s="171"/>
      <c r="QSJ22" s="171"/>
      <c r="QSK22" s="171"/>
      <c r="QSL22" s="171"/>
      <c r="QSM22" s="171"/>
      <c r="QSN22" s="171"/>
      <c r="QSO22" s="171"/>
      <c r="QSP22" s="171"/>
      <c r="QSQ22" s="171"/>
      <c r="QSR22" s="171"/>
      <c r="QSS22" s="171"/>
      <c r="QST22" s="171"/>
      <c r="QSU22" s="171"/>
      <c r="QSV22" s="171"/>
      <c r="QSW22" s="171"/>
      <c r="QSX22" s="171"/>
      <c r="QSY22" s="171"/>
      <c r="QSZ22" s="171"/>
      <c r="QTA22" s="171"/>
      <c r="QTB22" s="171"/>
      <c r="QTC22" s="171"/>
      <c r="QTD22" s="171"/>
      <c r="QTE22" s="171"/>
      <c r="QTF22" s="171"/>
      <c r="QTG22" s="171"/>
      <c r="QTH22" s="171"/>
      <c r="QTI22" s="171"/>
      <c r="QTJ22" s="171"/>
      <c r="QTK22" s="171"/>
      <c r="QTL22" s="171"/>
      <c r="QTM22" s="171"/>
      <c r="QTN22" s="171"/>
      <c r="QTO22" s="171"/>
      <c r="QTP22" s="171"/>
      <c r="QTQ22" s="171"/>
      <c r="QTR22" s="171"/>
      <c r="QTS22" s="171"/>
      <c r="QTT22" s="171"/>
      <c r="QTU22" s="171"/>
      <c r="QTV22" s="171"/>
      <c r="QTW22" s="171"/>
      <c r="QTX22" s="171"/>
      <c r="QTY22" s="171"/>
      <c r="QTZ22" s="171"/>
      <c r="QUA22" s="171"/>
      <c r="QUB22" s="171"/>
      <c r="QUC22" s="171"/>
      <c r="QUD22" s="171"/>
      <c r="QUE22" s="171"/>
      <c r="QUF22" s="171"/>
      <c r="QUG22" s="171"/>
      <c r="QUH22" s="171"/>
      <c r="QUI22" s="171"/>
      <c r="QUJ22" s="171"/>
      <c r="QUK22" s="171"/>
      <c r="QUL22" s="171"/>
      <c r="QUM22" s="171"/>
      <c r="QUN22" s="171"/>
      <c r="QUO22" s="171"/>
      <c r="QUP22" s="171"/>
      <c r="QUQ22" s="171"/>
      <c r="QUR22" s="171"/>
      <c r="QUS22" s="171"/>
      <c r="QUT22" s="171"/>
      <c r="QUU22" s="171"/>
      <c r="QUV22" s="171"/>
      <c r="QUW22" s="171"/>
      <c r="QUX22" s="171"/>
      <c r="QUY22" s="171"/>
      <c r="QUZ22" s="171"/>
      <c r="QVA22" s="171"/>
      <c r="QVB22" s="171"/>
      <c r="QVC22" s="171"/>
      <c r="QVD22" s="171"/>
      <c r="QVE22" s="171"/>
      <c r="QVF22" s="171"/>
      <c r="QVG22" s="171"/>
      <c r="QVH22" s="171"/>
      <c r="QVI22" s="171"/>
      <c r="QVJ22" s="171"/>
      <c r="QVK22" s="171"/>
      <c r="QVL22" s="171"/>
      <c r="QVM22" s="171"/>
      <c r="QVN22" s="171"/>
      <c r="QVO22" s="171"/>
      <c r="QVP22" s="171"/>
      <c r="QVQ22" s="171"/>
      <c r="QVR22" s="171"/>
      <c r="QVS22" s="171"/>
      <c r="QVT22" s="171"/>
      <c r="QVU22" s="171"/>
      <c r="QVV22" s="171"/>
      <c r="QVW22" s="171"/>
      <c r="QVX22" s="171"/>
      <c r="QVY22" s="171"/>
      <c r="QVZ22" s="171"/>
      <c r="QWA22" s="171"/>
      <c r="QWB22" s="171"/>
      <c r="QWC22" s="171"/>
      <c r="QWD22" s="171"/>
      <c r="QWE22" s="171"/>
      <c r="QWF22" s="171"/>
      <c r="QWG22" s="171"/>
      <c r="QWH22" s="171"/>
      <c r="QWI22" s="171"/>
      <c r="QWJ22" s="171"/>
      <c r="QWK22" s="171"/>
      <c r="QWL22" s="171"/>
      <c r="QWM22" s="171"/>
      <c r="QWN22" s="171"/>
      <c r="QWO22" s="171"/>
      <c r="QWP22" s="171"/>
      <c r="QWQ22" s="171"/>
      <c r="QWR22" s="171"/>
      <c r="QWS22" s="171"/>
      <c r="QWT22" s="171"/>
      <c r="QWU22" s="171"/>
      <c r="QWV22" s="171"/>
      <c r="QWW22" s="171"/>
      <c r="QWX22" s="171"/>
      <c r="QWY22" s="171"/>
      <c r="QWZ22" s="171"/>
      <c r="QXA22" s="171"/>
      <c r="QXB22" s="171"/>
      <c r="QXC22" s="171"/>
      <c r="QXD22" s="171"/>
      <c r="QXE22" s="171"/>
      <c r="QXF22" s="171"/>
      <c r="QXG22" s="171"/>
      <c r="QXH22" s="171"/>
      <c r="QXI22" s="171"/>
      <c r="QXJ22" s="171"/>
      <c r="QXK22" s="171"/>
      <c r="QXL22" s="171"/>
      <c r="QXM22" s="171"/>
      <c r="QXN22" s="171"/>
      <c r="QXO22" s="171"/>
      <c r="QXP22" s="171"/>
      <c r="QXQ22" s="171"/>
      <c r="QXR22" s="171"/>
      <c r="QXS22" s="171"/>
      <c r="QXT22" s="171"/>
      <c r="QXU22" s="171"/>
      <c r="QXV22" s="171"/>
      <c r="QXW22" s="171"/>
      <c r="QXX22" s="171"/>
      <c r="QXY22" s="171"/>
      <c r="QXZ22" s="171"/>
      <c r="QYA22" s="171"/>
      <c r="QYB22" s="171"/>
      <c r="QYC22" s="171"/>
      <c r="QYD22" s="171"/>
      <c r="QYE22" s="171"/>
      <c r="QYF22" s="171"/>
      <c r="QYG22" s="171"/>
      <c r="QYH22" s="171"/>
      <c r="QYI22" s="171"/>
      <c r="QYJ22" s="171"/>
      <c r="QYK22" s="171"/>
      <c r="QYL22" s="171"/>
      <c r="QYM22" s="171"/>
      <c r="QYN22" s="171"/>
      <c r="QYO22" s="171"/>
      <c r="QYP22" s="171"/>
      <c r="QYQ22" s="171"/>
      <c r="QYR22" s="171"/>
      <c r="QYS22" s="171"/>
      <c r="QYT22" s="171"/>
      <c r="QYU22" s="171"/>
      <c r="QYV22" s="171"/>
      <c r="QYW22" s="171"/>
      <c r="QYX22" s="171"/>
      <c r="QYY22" s="171"/>
      <c r="QYZ22" s="171"/>
      <c r="QZA22" s="171"/>
      <c r="QZB22" s="171"/>
      <c r="QZC22" s="171"/>
      <c r="QZD22" s="171"/>
      <c r="QZE22" s="171"/>
      <c r="QZF22" s="171"/>
      <c r="QZG22" s="171"/>
      <c r="QZH22" s="171"/>
      <c r="QZI22" s="171"/>
      <c r="QZJ22" s="171"/>
      <c r="QZK22" s="171"/>
      <c r="QZL22" s="171"/>
      <c r="QZM22" s="171"/>
      <c r="QZN22" s="171"/>
      <c r="QZO22" s="171"/>
      <c r="QZP22" s="171"/>
      <c r="QZQ22" s="171"/>
      <c r="QZR22" s="171"/>
      <c r="QZS22" s="171"/>
      <c r="QZT22" s="171"/>
      <c r="QZU22" s="171"/>
      <c r="QZV22" s="171"/>
      <c r="QZW22" s="171"/>
      <c r="QZX22" s="171"/>
      <c r="QZY22" s="171"/>
      <c r="QZZ22" s="171"/>
      <c r="RAA22" s="171"/>
      <c r="RAB22" s="171"/>
      <c r="RAC22" s="171"/>
      <c r="RAD22" s="171"/>
      <c r="RAE22" s="171"/>
      <c r="RAF22" s="171"/>
      <c r="RAG22" s="171"/>
      <c r="RAH22" s="171"/>
      <c r="RAI22" s="171"/>
      <c r="RAJ22" s="171"/>
      <c r="RAK22" s="171"/>
      <c r="RAL22" s="171"/>
      <c r="RAM22" s="171"/>
      <c r="RAN22" s="171"/>
      <c r="RAO22" s="171"/>
      <c r="RAP22" s="171"/>
      <c r="RAQ22" s="171"/>
      <c r="RAR22" s="171"/>
      <c r="RAS22" s="171"/>
      <c r="RAT22" s="171"/>
      <c r="RAU22" s="171"/>
      <c r="RAV22" s="171"/>
      <c r="RAW22" s="171"/>
      <c r="RAX22" s="171"/>
      <c r="RAY22" s="171"/>
      <c r="RAZ22" s="171"/>
      <c r="RBA22" s="171"/>
      <c r="RBB22" s="171"/>
      <c r="RBC22" s="171"/>
      <c r="RBD22" s="171"/>
      <c r="RBE22" s="171"/>
      <c r="RBF22" s="171"/>
      <c r="RBG22" s="171"/>
      <c r="RBH22" s="171"/>
      <c r="RBI22" s="171"/>
      <c r="RBJ22" s="171"/>
      <c r="RBK22" s="171"/>
      <c r="RBL22" s="171"/>
      <c r="RBM22" s="171"/>
      <c r="RBN22" s="171"/>
      <c r="RBO22" s="171"/>
      <c r="RBP22" s="171"/>
      <c r="RBQ22" s="171"/>
      <c r="RBR22" s="171"/>
      <c r="RBS22" s="171"/>
      <c r="RBT22" s="171"/>
      <c r="RBU22" s="171"/>
      <c r="RBV22" s="171"/>
      <c r="RBW22" s="171"/>
      <c r="RBX22" s="171"/>
      <c r="RBY22" s="171"/>
      <c r="RBZ22" s="171"/>
      <c r="RCA22" s="171"/>
      <c r="RCB22" s="171"/>
      <c r="RCC22" s="171"/>
      <c r="RCD22" s="171"/>
      <c r="RCE22" s="171"/>
      <c r="RCF22" s="171"/>
      <c r="RCG22" s="171"/>
      <c r="RCH22" s="171"/>
      <c r="RCI22" s="171"/>
      <c r="RCJ22" s="171"/>
      <c r="RCK22" s="171"/>
      <c r="RCL22" s="171"/>
      <c r="RCM22" s="171"/>
      <c r="RCN22" s="171"/>
      <c r="RCO22" s="171"/>
      <c r="RCP22" s="171"/>
      <c r="RCQ22" s="171"/>
      <c r="RCR22" s="171"/>
      <c r="RCS22" s="171"/>
      <c r="RCT22" s="171"/>
      <c r="RCU22" s="171"/>
      <c r="RCV22" s="171"/>
      <c r="RCW22" s="171"/>
      <c r="RCX22" s="171"/>
      <c r="RCY22" s="171"/>
      <c r="RCZ22" s="171"/>
      <c r="RDA22" s="171"/>
      <c r="RDB22" s="171"/>
      <c r="RDC22" s="171"/>
      <c r="RDD22" s="171"/>
      <c r="RDE22" s="171"/>
      <c r="RDF22" s="171"/>
      <c r="RDG22" s="171"/>
      <c r="RDH22" s="171"/>
      <c r="RDI22" s="171"/>
      <c r="RDJ22" s="171"/>
      <c r="RDK22" s="171"/>
      <c r="RDL22" s="171"/>
      <c r="RDM22" s="171"/>
      <c r="RDN22" s="171"/>
      <c r="RDO22" s="171"/>
      <c r="RDP22" s="171"/>
      <c r="RDQ22" s="171"/>
      <c r="RDR22" s="171"/>
      <c r="RDS22" s="171"/>
      <c r="RDT22" s="171"/>
      <c r="RDU22" s="171"/>
      <c r="RDV22" s="171"/>
      <c r="RDW22" s="171"/>
      <c r="RDX22" s="171"/>
      <c r="RDY22" s="171"/>
      <c r="RDZ22" s="171"/>
      <c r="REA22" s="171"/>
      <c r="REB22" s="171"/>
      <c r="REC22" s="171"/>
      <c r="RED22" s="171"/>
      <c r="REE22" s="171"/>
      <c r="REF22" s="171"/>
      <c r="REG22" s="171"/>
      <c r="REH22" s="171"/>
      <c r="REI22" s="171"/>
      <c r="REJ22" s="171"/>
      <c r="REK22" s="171"/>
      <c r="REL22" s="171"/>
      <c r="REM22" s="171"/>
      <c r="REN22" s="171"/>
      <c r="REO22" s="171"/>
      <c r="REP22" s="171"/>
      <c r="REQ22" s="171"/>
      <c r="RER22" s="171"/>
      <c r="RES22" s="171"/>
      <c r="RET22" s="171"/>
      <c r="REU22" s="171"/>
      <c r="REV22" s="171"/>
      <c r="REW22" s="171"/>
      <c r="REX22" s="171"/>
      <c r="REY22" s="171"/>
      <c r="REZ22" s="171"/>
      <c r="RFA22" s="171"/>
      <c r="RFB22" s="171"/>
      <c r="RFC22" s="171"/>
      <c r="RFD22" s="171"/>
      <c r="RFE22" s="171"/>
      <c r="RFF22" s="171"/>
      <c r="RFG22" s="171"/>
      <c r="RFH22" s="171"/>
      <c r="RFI22" s="171"/>
      <c r="RFJ22" s="171"/>
      <c r="RFK22" s="171"/>
      <c r="RFL22" s="171"/>
      <c r="RFM22" s="171"/>
      <c r="RFN22" s="171"/>
      <c r="RFO22" s="171"/>
      <c r="RFP22" s="171"/>
      <c r="RFQ22" s="171"/>
      <c r="RFR22" s="171"/>
      <c r="RFS22" s="171"/>
      <c r="RFT22" s="171"/>
      <c r="RFU22" s="171"/>
      <c r="RFV22" s="171"/>
      <c r="RFW22" s="171"/>
      <c r="RFX22" s="171"/>
      <c r="RFY22" s="171"/>
      <c r="RFZ22" s="171"/>
      <c r="RGA22" s="171"/>
      <c r="RGB22" s="171"/>
      <c r="RGC22" s="171"/>
      <c r="RGD22" s="171"/>
      <c r="RGE22" s="171"/>
      <c r="RGF22" s="171"/>
      <c r="RGG22" s="171"/>
      <c r="RGH22" s="171"/>
      <c r="RGI22" s="171"/>
      <c r="RGJ22" s="171"/>
      <c r="RGK22" s="171"/>
      <c r="RGL22" s="171"/>
      <c r="RGM22" s="171"/>
      <c r="RGN22" s="171"/>
      <c r="RGO22" s="171"/>
      <c r="RGP22" s="171"/>
      <c r="RGQ22" s="171"/>
      <c r="RGR22" s="171"/>
      <c r="RGS22" s="171"/>
      <c r="RGT22" s="171"/>
      <c r="RGU22" s="171"/>
      <c r="RGV22" s="171"/>
      <c r="RGW22" s="171"/>
      <c r="RGX22" s="171"/>
      <c r="RGY22" s="171"/>
      <c r="RGZ22" s="171"/>
      <c r="RHA22" s="171"/>
      <c r="RHB22" s="171"/>
      <c r="RHC22" s="171"/>
      <c r="RHD22" s="171"/>
      <c r="RHE22" s="171"/>
      <c r="RHF22" s="171"/>
      <c r="RHG22" s="171"/>
      <c r="RHH22" s="171"/>
      <c r="RHI22" s="171"/>
      <c r="RHJ22" s="171"/>
      <c r="RHK22" s="171"/>
      <c r="RHL22" s="171"/>
      <c r="RHM22" s="171"/>
      <c r="RHN22" s="171"/>
      <c r="RHO22" s="171"/>
      <c r="RHP22" s="171"/>
      <c r="RHQ22" s="171"/>
      <c r="RHR22" s="171"/>
      <c r="RHS22" s="171"/>
      <c r="RHT22" s="171"/>
      <c r="RHU22" s="171"/>
      <c r="RHV22" s="171"/>
      <c r="RHW22" s="171"/>
      <c r="RHX22" s="171"/>
      <c r="RHY22" s="171"/>
      <c r="RHZ22" s="171"/>
      <c r="RIA22" s="171"/>
      <c r="RIB22" s="171"/>
      <c r="RIC22" s="171"/>
      <c r="RID22" s="171"/>
      <c r="RIE22" s="171"/>
      <c r="RIF22" s="171"/>
      <c r="RIG22" s="171"/>
      <c r="RIH22" s="171"/>
      <c r="RII22" s="171"/>
      <c r="RIJ22" s="171"/>
      <c r="RIK22" s="171"/>
      <c r="RIL22" s="171"/>
      <c r="RIM22" s="171"/>
      <c r="RIN22" s="171"/>
      <c r="RIO22" s="171"/>
      <c r="RIP22" s="171"/>
      <c r="RIQ22" s="171"/>
      <c r="RIR22" s="171"/>
      <c r="RIS22" s="171"/>
      <c r="RIT22" s="171"/>
      <c r="RIU22" s="171"/>
      <c r="RIV22" s="171"/>
      <c r="RIW22" s="171"/>
      <c r="RIX22" s="171"/>
      <c r="RIY22" s="171"/>
      <c r="RIZ22" s="171"/>
      <c r="RJA22" s="171"/>
      <c r="RJB22" s="171"/>
      <c r="RJC22" s="171"/>
      <c r="RJD22" s="171"/>
      <c r="RJE22" s="171"/>
      <c r="RJF22" s="171"/>
      <c r="RJG22" s="171"/>
      <c r="RJH22" s="171"/>
      <c r="RJI22" s="171"/>
      <c r="RJJ22" s="171"/>
      <c r="RJK22" s="171"/>
      <c r="RJL22" s="171"/>
      <c r="RJM22" s="171"/>
      <c r="RJN22" s="171"/>
      <c r="RJO22" s="171"/>
      <c r="RJP22" s="171"/>
      <c r="RJQ22" s="171"/>
      <c r="RJR22" s="171"/>
      <c r="RJS22" s="171"/>
      <c r="RJT22" s="171"/>
      <c r="RJU22" s="171"/>
      <c r="RJV22" s="171"/>
      <c r="RJW22" s="171"/>
      <c r="RJX22" s="171"/>
      <c r="RJY22" s="171"/>
      <c r="RJZ22" s="171"/>
      <c r="RKA22" s="171"/>
      <c r="RKB22" s="171"/>
      <c r="RKC22" s="171"/>
      <c r="RKD22" s="171"/>
      <c r="RKE22" s="171"/>
      <c r="RKF22" s="171"/>
      <c r="RKG22" s="171"/>
      <c r="RKH22" s="171"/>
      <c r="RKI22" s="171"/>
      <c r="RKJ22" s="171"/>
      <c r="RKK22" s="171"/>
      <c r="RKL22" s="171"/>
      <c r="RKM22" s="171"/>
      <c r="RKN22" s="171"/>
      <c r="RKO22" s="171"/>
      <c r="RKP22" s="171"/>
      <c r="RKQ22" s="171"/>
      <c r="RKR22" s="171"/>
      <c r="RKS22" s="171"/>
      <c r="RKT22" s="171"/>
      <c r="RKU22" s="171"/>
      <c r="RKV22" s="171"/>
      <c r="RKW22" s="171"/>
      <c r="RKX22" s="171"/>
      <c r="RKY22" s="171"/>
      <c r="RKZ22" s="171"/>
      <c r="RLA22" s="171"/>
      <c r="RLB22" s="171"/>
      <c r="RLC22" s="171"/>
      <c r="RLD22" s="171"/>
      <c r="RLE22" s="171"/>
      <c r="RLF22" s="171"/>
      <c r="RLG22" s="171"/>
      <c r="RLH22" s="171"/>
      <c r="RLI22" s="171"/>
      <c r="RLJ22" s="171"/>
      <c r="RLK22" s="171"/>
      <c r="RLL22" s="171"/>
      <c r="RLM22" s="171"/>
      <c r="RLN22" s="171"/>
      <c r="RLO22" s="171"/>
      <c r="RLP22" s="171"/>
      <c r="RLQ22" s="171"/>
      <c r="RLR22" s="171"/>
      <c r="RLS22" s="171"/>
      <c r="RLT22" s="171"/>
      <c r="RLU22" s="171"/>
      <c r="RLV22" s="171"/>
      <c r="RLW22" s="171"/>
      <c r="RLX22" s="171"/>
      <c r="RLY22" s="171"/>
      <c r="RLZ22" s="171"/>
      <c r="RMA22" s="171"/>
      <c r="RMB22" s="171"/>
      <c r="RMC22" s="171"/>
      <c r="RMD22" s="171"/>
      <c r="RME22" s="171"/>
      <c r="RMF22" s="171"/>
      <c r="RMG22" s="171"/>
      <c r="RMH22" s="171"/>
      <c r="RMI22" s="171"/>
      <c r="RMJ22" s="171"/>
      <c r="RMK22" s="171"/>
      <c r="RML22" s="171"/>
      <c r="RMM22" s="171"/>
      <c r="RMN22" s="171"/>
      <c r="RMO22" s="171"/>
      <c r="RMP22" s="171"/>
      <c r="RMQ22" s="171"/>
      <c r="RMR22" s="171"/>
      <c r="RMS22" s="171"/>
      <c r="RMT22" s="171"/>
      <c r="RMU22" s="171"/>
      <c r="RMV22" s="171"/>
      <c r="RMW22" s="171"/>
      <c r="RMX22" s="171"/>
      <c r="RMY22" s="171"/>
      <c r="RMZ22" s="171"/>
      <c r="RNA22" s="171"/>
      <c r="RNB22" s="171"/>
      <c r="RNC22" s="171"/>
      <c r="RND22" s="171"/>
      <c r="RNE22" s="171"/>
      <c r="RNF22" s="171"/>
      <c r="RNG22" s="171"/>
      <c r="RNH22" s="171"/>
      <c r="RNI22" s="171"/>
      <c r="RNJ22" s="171"/>
      <c r="RNK22" s="171"/>
      <c r="RNL22" s="171"/>
      <c r="RNM22" s="171"/>
      <c r="RNN22" s="171"/>
      <c r="RNO22" s="171"/>
      <c r="RNP22" s="171"/>
      <c r="RNQ22" s="171"/>
      <c r="RNR22" s="171"/>
      <c r="RNS22" s="171"/>
      <c r="RNT22" s="171"/>
      <c r="RNU22" s="171"/>
      <c r="RNV22" s="171"/>
      <c r="RNW22" s="171"/>
      <c r="RNX22" s="171"/>
      <c r="RNY22" s="171"/>
      <c r="RNZ22" s="171"/>
      <c r="ROA22" s="171"/>
      <c r="ROB22" s="171"/>
      <c r="ROC22" s="171"/>
      <c r="ROD22" s="171"/>
      <c r="ROE22" s="171"/>
      <c r="ROF22" s="171"/>
      <c r="ROG22" s="171"/>
      <c r="ROH22" s="171"/>
      <c r="ROI22" s="171"/>
      <c r="ROJ22" s="171"/>
      <c r="ROK22" s="171"/>
      <c r="ROL22" s="171"/>
      <c r="ROM22" s="171"/>
      <c r="RON22" s="171"/>
      <c r="ROO22" s="171"/>
      <c r="ROP22" s="171"/>
      <c r="ROQ22" s="171"/>
      <c r="ROR22" s="171"/>
      <c r="ROS22" s="171"/>
      <c r="ROT22" s="171"/>
      <c r="ROU22" s="171"/>
      <c r="ROV22" s="171"/>
      <c r="ROW22" s="171"/>
      <c r="ROX22" s="171"/>
      <c r="ROY22" s="171"/>
      <c r="ROZ22" s="171"/>
      <c r="RPA22" s="171"/>
      <c r="RPB22" s="171"/>
      <c r="RPC22" s="171"/>
      <c r="RPD22" s="171"/>
      <c r="RPE22" s="171"/>
      <c r="RPF22" s="171"/>
      <c r="RPG22" s="171"/>
      <c r="RPH22" s="171"/>
      <c r="RPI22" s="171"/>
      <c r="RPJ22" s="171"/>
      <c r="RPK22" s="171"/>
      <c r="RPL22" s="171"/>
      <c r="RPM22" s="171"/>
      <c r="RPN22" s="171"/>
      <c r="RPO22" s="171"/>
      <c r="RPP22" s="171"/>
      <c r="RPQ22" s="171"/>
      <c r="RPR22" s="171"/>
      <c r="RPS22" s="171"/>
      <c r="RPT22" s="171"/>
      <c r="RPU22" s="171"/>
      <c r="RPV22" s="171"/>
      <c r="RPW22" s="171"/>
      <c r="RPX22" s="171"/>
      <c r="RPY22" s="171"/>
      <c r="RPZ22" s="171"/>
      <c r="RQA22" s="171"/>
      <c r="RQB22" s="171"/>
      <c r="RQC22" s="171"/>
      <c r="RQD22" s="171"/>
      <c r="RQE22" s="171"/>
      <c r="RQF22" s="171"/>
      <c r="RQG22" s="171"/>
      <c r="RQH22" s="171"/>
      <c r="RQI22" s="171"/>
      <c r="RQJ22" s="171"/>
      <c r="RQK22" s="171"/>
      <c r="RQL22" s="171"/>
      <c r="RQM22" s="171"/>
      <c r="RQN22" s="171"/>
      <c r="RQO22" s="171"/>
      <c r="RQP22" s="171"/>
      <c r="RQQ22" s="171"/>
      <c r="RQR22" s="171"/>
      <c r="RQS22" s="171"/>
      <c r="RQT22" s="171"/>
      <c r="RQU22" s="171"/>
      <c r="RQV22" s="171"/>
      <c r="RQW22" s="171"/>
      <c r="RQX22" s="171"/>
      <c r="RQY22" s="171"/>
      <c r="RQZ22" s="171"/>
      <c r="RRA22" s="171"/>
      <c r="RRB22" s="171"/>
      <c r="RRC22" s="171"/>
      <c r="RRD22" s="171"/>
      <c r="RRE22" s="171"/>
      <c r="RRF22" s="171"/>
      <c r="RRG22" s="171"/>
      <c r="RRH22" s="171"/>
      <c r="RRI22" s="171"/>
      <c r="RRJ22" s="171"/>
      <c r="RRK22" s="171"/>
      <c r="RRL22" s="171"/>
      <c r="RRM22" s="171"/>
      <c r="RRN22" s="171"/>
      <c r="RRO22" s="171"/>
      <c r="RRP22" s="171"/>
      <c r="RRQ22" s="171"/>
      <c r="RRR22" s="171"/>
      <c r="RRS22" s="171"/>
      <c r="RRT22" s="171"/>
      <c r="RRU22" s="171"/>
      <c r="RRV22" s="171"/>
      <c r="RRW22" s="171"/>
      <c r="RRX22" s="171"/>
      <c r="RRY22" s="171"/>
      <c r="RRZ22" s="171"/>
      <c r="RSA22" s="171"/>
      <c r="RSB22" s="171"/>
      <c r="RSC22" s="171"/>
      <c r="RSD22" s="171"/>
      <c r="RSE22" s="171"/>
      <c r="RSF22" s="171"/>
      <c r="RSG22" s="171"/>
      <c r="RSH22" s="171"/>
      <c r="RSI22" s="171"/>
      <c r="RSJ22" s="171"/>
      <c r="RSK22" s="171"/>
      <c r="RSL22" s="171"/>
      <c r="RSM22" s="171"/>
      <c r="RSN22" s="171"/>
      <c r="RSO22" s="171"/>
      <c r="RSP22" s="171"/>
      <c r="RSQ22" s="171"/>
      <c r="RSR22" s="171"/>
      <c r="RSS22" s="171"/>
      <c r="RST22" s="171"/>
      <c r="RSU22" s="171"/>
      <c r="RSV22" s="171"/>
      <c r="RSW22" s="171"/>
      <c r="RSX22" s="171"/>
      <c r="RSY22" s="171"/>
      <c r="RSZ22" s="171"/>
      <c r="RTA22" s="171"/>
      <c r="RTB22" s="171"/>
      <c r="RTC22" s="171"/>
      <c r="RTD22" s="171"/>
      <c r="RTE22" s="171"/>
      <c r="RTF22" s="171"/>
      <c r="RTG22" s="171"/>
      <c r="RTH22" s="171"/>
      <c r="RTI22" s="171"/>
      <c r="RTJ22" s="171"/>
      <c r="RTK22" s="171"/>
      <c r="RTL22" s="171"/>
      <c r="RTM22" s="171"/>
      <c r="RTN22" s="171"/>
      <c r="RTO22" s="171"/>
      <c r="RTP22" s="171"/>
      <c r="RTQ22" s="171"/>
      <c r="RTR22" s="171"/>
      <c r="RTS22" s="171"/>
      <c r="RTT22" s="171"/>
      <c r="RTU22" s="171"/>
      <c r="RTV22" s="171"/>
      <c r="RTW22" s="171"/>
      <c r="RTX22" s="171"/>
      <c r="RTY22" s="171"/>
      <c r="RTZ22" s="171"/>
      <c r="RUA22" s="171"/>
      <c r="RUB22" s="171"/>
      <c r="RUC22" s="171"/>
      <c r="RUD22" s="171"/>
      <c r="RUE22" s="171"/>
      <c r="RUF22" s="171"/>
      <c r="RUG22" s="171"/>
      <c r="RUH22" s="171"/>
      <c r="RUI22" s="171"/>
      <c r="RUJ22" s="171"/>
      <c r="RUK22" s="171"/>
      <c r="RUL22" s="171"/>
      <c r="RUM22" s="171"/>
      <c r="RUN22" s="171"/>
      <c r="RUO22" s="171"/>
      <c r="RUP22" s="171"/>
      <c r="RUQ22" s="171"/>
      <c r="RUR22" s="171"/>
      <c r="RUS22" s="171"/>
      <c r="RUT22" s="171"/>
      <c r="RUU22" s="171"/>
      <c r="RUV22" s="171"/>
      <c r="RUW22" s="171"/>
      <c r="RUX22" s="171"/>
      <c r="RUY22" s="171"/>
      <c r="RUZ22" s="171"/>
      <c r="RVA22" s="171"/>
      <c r="RVB22" s="171"/>
      <c r="RVC22" s="171"/>
      <c r="RVD22" s="171"/>
      <c r="RVE22" s="171"/>
      <c r="RVF22" s="171"/>
      <c r="RVG22" s="171"/>
      <c r="RVH22" s="171"/>
      <c r="RVI22" s="171"/>
      <c r="RVJ22" s="171"/>
      <c r="RVK22" s="171"/>
      <c r="RVL22" s="171"/>
      <c r="RVM22" s="171"/>
      <c r="RVN22" s="171"/>
      <c r="RVO22" s="171"/>
      <c r="RVP22" s="171"/>
      <c r="RVQ22" s="171"/>
      <c r="RVR22" s="171"/>
      <c r="RVS22" s="171"/>
      <c r="RVT22" s="171"/>
      <c r="RVU22" s="171"/>
      <c r="RVV22" s="171"/>
      <c r="RVW22" s="171"/>
      <c r="RVX22" s="171"/>
      <c r="RVY22" s="171"/>
      <c r="RVZ22" s="171"/>
      <c r="RWA22" s="171"/>
      <c r="RWB22" s="171"/>
      <c r="RWC22" s="171"/>
      <c r="RWD22" s="171"/>
      <c r="RWE22" s="171"/>
      <c r="RWF22" s="171"/>
      <c r="RWG22" s="171"/>
      <c r="RWH22" s="171"/>
      <c r="RWI22" s="171"/>
      <c r="RWJ22" s="171"/>
      <c r="RWK22" s="171"/>
      <c r="RWL22" s="171"/>
      <c r="RWM22" s="171"/>
      <c r="RWN22" s="171"/>
      <c r="RWO22" s="171"/>
      <c r="RWP22" s="171"/>
      <c r="RWQ22" s="171"/>
      <c r="RWR22" s="171"/>
      <c r="RWS22" s="171"/>
      <c r="RWT22" s="171"/>
      <c r="RWU22" s="171"/>
      <c r="RWV22" s="171"/>
      <c r="RWW22" s="171"/>
      <c r="RWX22" s="171"/>
      <c r="RWY22" s="171"/>
      <c r="RWZ22" s="171"/>
      <c r="RXA22" s="171"/>
      <c r="RXB22" s="171"/>
      <c r="RXC22" s="171"/>
      <c r="RXD22" s="171"/>
      <c r="RXE22" s="171"/>
      <c r="RXF22" s="171"/>
      <c r="RXG22" s="171"/>
      <c r="RXH22" s="171"/>
      <c r="RXI22" s="171"/>
      <c r="RXJ22" s="171"/>
      <c r="RXK22" s="171"/>
      <c r="RXL22" s="171"/>
      <c r="RXM22" s="171"/>
      <c r="RXN22" s="171"/>
      <c r="RXO22" s="171"/>
      <c r="RXP22" s="171"/>
      <c r="RXQ22" s="171"/>
      <c r="RXR22" s="171"/>
      <c r="RXS22" s="171"/>
      <c r="RXT22" s="171"/>
      <c r="RXU22" s="171"/>
      <c r="RXV22" s="171"/>
      <c r="RXW22" s="171"/>
      <c r="RXX22" s="171"/>
      <c r="RXY22" s="171"/>
      <c r="RXZ22" s="171"/>
      <c r="RYA22" s="171"/>
      <c r="RYB22" s="171"/>
      <c r="RYC22" s="171"/>
      <c r="RYD22" s="171"/>
      <c r="RYE22" s="171"/>
      <c r="RYF22" s="171"/>
      <c r="RYG22" s="171"/>
      <c r="RYH22" s="171"/>
      <c r="RYI22" s="171"/>
      <c r="RYJ22" s="171"/>
      <c r="RYK22" s="171"/>
      <c r="RYL22" s="171"/>
      <c r="RYM22" s="171"/>
      <c r="RYN22" s="171"/>
      <c r="RYO22" s="171"/>
      <c r="RYP22" s="171"/>
      <c r="RYQ22" s="171"/>
      <c r="RYR22" s="171"/>
      <c r="RYS22" s="171"/>
      <c r="RYT22" s="171"/>
      <c r="RYU22" s="171"/>
      <c r="RYV22" s="171"/>
      <c r="RYW22" s="171"/>
      <c r="RYX22" s="171"/>
      <c r="RYY22" s="171"/>
      <c r="RYZ22" s="171"/>
      <c r="RZA22" s="171"/>
      <c r="RZB22" s="171"/>
      <c r="RZC22" s="171"/>
      <c r="RZD22" s="171"/>
      <c r="RZE22" s="171"/>
      <c r="RZF22" s="171"/>
      <c r="RZG22" s="171"/>
      <c r="RZH22" s="171"/>
      <c r="RZI22" s="171"/>
      <c r="RZJ22" s="171"/>
      <c r="RZK22" s="171"/>
      <c r="RZL22" s="171"/>
      <c r="RZM22" s="171"/>
      <c r="RZN22" s="171"/>
      <c r="RZO22" s="171"/>
      <c r="RZP22" s="171"/>
      <c r="RZQ22" s="171"/>
      <c r="RZR22" s="171"/>
      <c r="RZS22" s="171"/>
      <c r="RZT22" s="171"/>
      <c r="RZU22" s="171"/>
      <c r="RZV22" s="171"/>
      <c r="RZW22" s="171"/>
      <c r="RZX22" s="171"/>
      <c r="RZY22" s="171"/>
      <c r="RZZ22" s="171"/>
      <c r="SAA22" s="171"/>
      <c r="SAB22" s="171"/>
      <c r="SAC22" s="171"/>
      <c r="SAD22" s="171"/>
      <c r="SAE22" s="171"/>
      <c r="SAF22" s="171"/>
      <c r="SAG22" s="171"/>
      <c r="SAH22" s="171"/>
      <c r="SAI22" s="171"/>
      <c r="SAJ22" s="171"/>
      <c r="SAK22" s="171"/>
      <c r="SAL22" s="171"/>
      <c r="SAM22" s="171"/>
      <c r="SAN22" s="171"/>
      <c r="SAO22" s="171"/>
      <c r="SAP22" s="171"/>
      <c r="SAQ22" s="171"/>
      <c r="SAR22" s="171"/>
      <c r="SAS22" s="171"/>
      <c r="SAT22" s="171"/>
      <c r="SAU22" s="171"/>
      <c r="SAV22" s="171"/>
      <c r="SAW22" s="171"/>
      <c r="SAX22" s="171"/>
      <c r="SAY22" s="171"/>
      <c r="SAZ22" s="171"/>
      <c r="SBA22" s="171"/>
      <c r="SBB22" s="171"/>
      <c r="SBC22" s="171"/>
      <c r="SBD22" s="171"/>
      <c r="SBE22" s="171"/>
      <c r="SBF22" s="171"/>
      <c r="SBG22" s="171"/>
      <c r="SBH22" s="171"/>
      <c r="SBI22" s="171"/>
      <c r="SBJ22" s="171"/>
      <c r="SBK22" s="171"/>
      <c r="SBL22" s="171"/>
      <c r="SBM22" s="171"/>
      <c r="SBN22" s="171"/>
      <c r="SBO22" s="171"/>
      <c r="SBP22" s="171"/>
      <c r="SBQ22" s="171"/>
      <c r="SBR22" s="171"/>
      <c r="SBS22" s="171"/>
      <c r="SBT22" s="171"/>
      <c r="SBU22" s="171"/>
      <c r="SBV22" s="171"/>
      <c r="SBW22" s="171"/>
      <c r="SBX22" s="171"/>
      <c r="SBY22" s="171"/>
      <c r="SBZ22" s="171"/>
      <c r="SCA22" s="171"/>
      <c r="SCB22" s="171"/>
      <c r="SCC22" s="171"/>
      <c r="SCD22" s="171"/>
      <c r="SCE22" s="171"/>
      <c r="SCF22" s="171"/>
      <c r="SCG22" s="171"/>
      <c r="SCH22" s="171"/>
      <c r="SCI22" s="171"/>
      <c r="SCJ22" s="171"/>
      <c r="SCK22" s="171"/>
      <c r="SCL22" s="171"/>
      <c r="SCM22" s="171"/>
      <c r="SCN22" s="171"/>
      <c r="SCO22" s="171"/>
      <c r="SCP22" s="171"/>
      <c r="SCQ22" s="171"/>
      <c r="SCR22" s="171"/>
      <c r="SCS22" s="171"/>
      <c r="SCT22" s="171"/>
      <c r="SCU22" s="171"/>
      <c r="SCV22" s="171"/>
      <c r="SCW22" s="171"/>
      <c r="SCX22" s="171"/>
      <c r="SCY22" s="171"/>
      <c r="SCZ22" s="171"/>
      <c r="SDA22" s="171"/>
      <c r="SDB22" s="171"/>
      <c r="SDC22" s="171"/>
      <c r="SDD22" s="171"/>
      <c r="SDE22" s="171"/>
      <c r="SDF22" s="171"/>
      <c r="SDG22" s="171"/>
      <c r="SDH22" s="171"/>
      <c r="SDI22" s="171"/>
      <c r="SDJ22" s="171"/>
      <c r="SDK22" s="171"/>
      <c r="SDL22" s="171"/>
      <c r="SDM22" s="171"/>
      <c r="SDN22" s="171"/>
      <c r="SDO22" s="171"/>
      <c r="SDP22" s="171"/>
      <c r="SDQ22" s="171"/>
      <c r="SDR22" s="171"/>
      <c r="SDS22" s="171"/>
      <c r="SDT22" s="171"/>
      <c r="SDU22" s="171"/>
      <c r="SDV22" s="171"/>
      <c r="SDW22" s="171"/>
      <c r="SDX22" s="171"/>
      <c r="SDY22" s="171"/>
      <c r="SDZ22" s="171"/>
      <c r="SEA22" s="171"/>
      <c r="SEB22" s="171"/>
      <c r="SEC22" s="171"/>
      <c r="SED22" s="171"/>
      <c r="SEE22" s="171"/>
      <c r="SEF22" s="171"/>
      <c r="SEG22" s="171"/>
      <c r="SEH22" s="171"/>
      <c r="SEI22" s="171"/>
      <c r="SEJ22" s="171"/>
      <c r="SEK22" s="171"/>
      <c r="SEL22" s="171"/>
      <c r="SEM22" s="171"/>
      <c r="SEN22" s="171"/>
      <c r="SEO22" s="171"/>
      <c r="SEP22" s="171"/>
      <c r="SEQ22" s="171"/>
      <c r="SER22" s="171"/>
      <c r="SES22" s="171"/>
      <c r="SET22" s="171"/>
      <c r="SEU22" s="171"/>
      <c r="SEV22" s="171"/>
      <c r="SEW22" s="171"/>
      <c r="SEX22" s="171"/>
      <c r="SEY22" s="171"/>
      <c r="SEZ22" s="171"/>
      <c r="SFA22" s="171"/>
      <c r="SFB22" s="171"/>
      <c r="SFC22" s="171"/>
      <c r="SFD22" s="171"/>
      <c r="SFE22" s="171"/>
      <c r="SFF22" s="171"/>
      <c r="SFG22" s="171"/>
      <c r="SFH22" s="171"/>
      <c r="SFI22" s="171"/>
      <c r="SFJ22" s="171"/>
      <c r="SFK22" s="171"/>
      <c r="SFL22" s="171"/>
      <c r="SFM22" s="171"/>
      <c r="SFN22" s="171"/>
      <c r="SFO22" s="171"/>
      <c r="SFP22" s="171"/>
      <c r="SFQ22" s="171"/>
      <c r="SFR22" s="171"/>
      <c r="SFS22" s="171"/>
      <c r="SFT22" s="171"/>
      <c r="SFU22" s="171"/>
      <c r="SFV22" s="171"/>
      <c r="SFW22" s="171"/>
      <c r="SFX22" s="171"/>
      <c r="SFY22" s="171"/>
      <c r="SFZ22" s="171"/>
      <c r="SGA22" s="171"/>
      <c r="SGB22" s="171"/>
      <c r="SGC22" s="171"/>
      <c r="SGD22" s="171"/>
      <c r="SGE22" s="171"/>
      <c r="SGF22" s="171"/>
      <c r="SGG22" s="171"/>
      <c r="SGH22" s="171"/>
      <c r="SGI22" s="171"/>
      <c r="SGJ22" s="171"/>
      <c r="SGK22" s="171"/>
      <c r="SGL22" s="171"/>
      <c r="SGM22" s="171"/>
      <c r="SGN22" s="171"/>
      <c r="SGO22" s="171"/>
      <c r="SGP22" s="171"/>
      <c r="SGQ22" s="171"/>
      <c r="SGR22" s="171"/>
      <c r="SGS22" s="171"/>
      <c r="SGT22" s="171"/>
      <c r="SGU22" s="171"/>
      <c r="SGV22" s="171"/>
      <c r="SGW22" s="171"/>
      <c r="SGX22" s="171"/>
      <c r="SGY22" s="171"/>
      <c r="SGZ22" s="171"/>
      <c r="SHA22" s="171"/>
      <c r="SHB22" s="171"/>
      <c r="SHC22" s="171"/>
      <c r="SHD22" s="171"/>
      <c r="SHE22" s="171"/>
      <c r="SHF22" s="171"/>
      <c r="SHG22" s="171"/>
      <c r="SHH22" s="171"/>
      <c r="SHI22" s="171"/>
      <c r="SHJ22" s="171"/>
      <c r="SHK22" s="171"/>
      <c r="SHL22" s="171"/>
      <c r="SHM22" s="171"/>
      <c r="SHN22" s="171"/>
      <c r="SHO22" s="171"/>
      <c r="SHP22" s="171"/>
      <c r="SHQ22" s="171"/>
      <c r="SHR22" s="171"/>
      <c r="SHS22" s="171"/>
      <c r="SHT22" s="171"/>
      <c r="SHU22" s="171"/>
      <c r="SHV22" s="171"/>
      <c r="SHW22" s="171"/>
      <c r="SHX22" s="171"/>
      <c r="SHY22" s="171"/>
      <c r="SHZ22" s="171"/>
      <c r="SIA22" s="171"/>
      <c r="SIB22" s="171"/>
      <c r="SIC22" s="171"/>
      <c r="SID22" s="171"/>
      <c r="SIE22" s="171"/>
      <c r="SIF22" s="171"/>
      <c r="SIG22" s="171"/>
      <c r="SIH22" s="171"/>
      <c r="SII22" s="171"/>
      <c r="SIJ22" s="171"/>
      <c r="SIK22" s="171"/>
      <c r="SIL22" s="171"/>
      <c r="SIM22" s="171"/>
      <c r="SIN22" s="171"/>
      <c r="SIO22" s="171"/>
      <c r="SIP22" s="171"/>
      <c r="SIQ22" s="171"/>
      <c r="SIR22" s="171"/>
      <c r="SIS22" s="171"/>
      <c r="SIT22" s="171"/>
      <c r="SIU22" s="171"/>
      <c r="SIV22" s="171"/>
      <c r="SIW22" s="171"/>
      <c r="SIX22" s="171"/>
      <c r="SIY22" s="171"/>
      <c r="SIZ22" s="171"/>
      <c r="SJA22" s="171"/>
      <c r="SJB22" s="171"/>
      <c r="SJC22" s="171"/>
      <c r="SJD22" s="171"/>
      <c r="SJE22" s="171"/>
      <c r="SJF22" s="171"/>
      <c r="SJG22" s="171"/>
      <c r="SJH22" s="171"/>
      <c r="SJI22" s="171"/>
      <c r="SJJ22" s="171"/>
      <c r="SJK22" s="171"/>
      <c r="SJL22" s="171"/>
      <c r="SJM22" s="171"/>
      <c r="SJN22" s="171"/>
      <c r="SJO22" s="171"/>
      <c r="SJP22" s="171"/>
      <c r="SJQ22" s="171"/>
      <c r="SJR22" s="171"/>
      <c r="SJS22" s="171"/>
      <c r="SJT22" s="171"/>
      <c r="SJU22" s="171"/>
      <c r="SJV22" s="171"/>
      <c r="SJW22" s="171"/>
      <c r="SJX22" s="171"/>
      <c r="SJY22" s="171"/>
      <c r="SJZ22" s="171"/>
      <c r="SKA22" s="171"/>
      <c r="SKB22" s="171"/>
      <c r="SKC22" s="171"/>
      <c r="SKD22" s="171"/>
      <c r="SKE22" s="171"/>
      <c r="SKF22" s="171"/>
      <c r="SKG22" s="171"/>
      <c r="SKH22" s="171"/>
      <c r="SKI22" s="171"/>
      <c r="SKJ22" s="171"/>
      <c r="SKK22" s="171"/>
      <c r="SKL22" s="171"/>
      <c r="SKM22" s="171"/>
      <c r="SKN22" s="171"/>
      <c r="SKO22" s="171"/>
      <c r="SKP22" s="171"/>
      <c r="SKQ22" s="171"/>
      <c r="SKR22" s="171"/>
      <c r="SKS22" s="171"/>
      <c r="SKT22" s="171"/>
      <c r="SKU22" s="171"/>
      <c r="SKV22" s="171"/>
      <c r="SKW22" s="171"/>
      <c r="SKX22" s="171"/>
      <c r="SKY22" s="171"/>
      <c r="SKZ22" s="171"/>
      <c r="SLA22" s="171"/>
      <c r="SLB22" s="171"/>
      <c r="SLC22" s="171"/>
      <c r="SLD22" s="171"/>
      <c r="SLE22" s="171"/>
      <c r="SLF22" s="171"/>
      <c r="SLG22" s="171"/>
      <c r="SLH22" s="171"/>
      <c r="SLI22" s="171"/>
      <c r="SLJ22" s="171"/>
      <c r="SLK22" s="171"/>
      <c r="SLL22" s="171"/>
      <c r="SLM22" s="171"/>
      <c r="SLN22" s="171"/>
      <c r="SLO22" s="171"/>
      <c r="SLP22" s="171"/>
      <c r="SLQ22" s="171"/>
      <c r="SLR22" s="171"/>
      <c r="SLS22" s="171"/>
      <c r="SLT22" s="171"/>
      <c r="SLU22" s="171"/>
      <c r="SLV22" s="171"/>
      <c r="SLW22" s="171"/>
      <c r="SLX22" s="171"/>
      <c r="SLY22" s="171"/>
      <c r="SLZ22" s="171"/>
      <c r="SMA22" s="171"/>
      <c r="SMB22" s="171"/>
      <c r="SMC22" s="171"/>
      <c r="SMD22" s="171"/>
      <c r="SME22" s="171"/>
      <c r="SMF22" s="171"/>
      <c r="SMG22" s="171"/>
      <c r="SMH22" s="171"/>
      <c r="SMI22" s="171"/>
      <c r="SMJ22" s="171"/>
      <c r="SMK22" s="171"/>
      <c r="SML22" s="171"/>
      <c r="SMM22" s="171"/>
      <c r="SMN22" s="171"/>
      <c r="SMO22" s="171"/>
      <c r="SMP22" s="171"/>
      <c r="SMQ22" s="171"/>
      <c r="SMR22" s="171"/>
      <c r="SMS22" s="171"/>
      <c r="SMT22" s="171"/>
      <c r="SMU22" s="171"/>
      <c r="SMV22" s="171"/>
      <c r="SMW22" s="171"/>
      <c r="SMX22" s="171"/>
      <c r="SMY22" s="171"/>
      <c r="SMZ22" s="171"/>
      <c r="SNA22" s="171"/>
      <c r="SNB22" s="171"/>
      <c r="SNC22" s="171"/>
      <c r="SND22" s="171"/>
      <c r="SNE22" s="171"/>
      <c r="SNF22" s="171"/>
      <c r="SNG22" s="171"/>
      <c r="SNH22" s="171"/>
      <c r="SNI22" s="171"/>
      <c r="SNJ22" s="171"/>
      <c r="SNK22" s="171"/>
      <c r="SNL22" s="171"/>
      <c r="SNM22" s="171"/>
      <c r="SNN22" s="171"/>
      <c r="SNO22" s="171"/>
      <c r="SNP22" s="171"/>
      <c r="SNQ22" s="171"/>
      <c r="SNR22" s="171"/>
      <c r="SNS22" s="171"/>
      <c r="SNT22" s="171"/>
      <c r="SNU22" s="171"/>
      <c r="SNV22" s="171"/>
      <c r="SNW22" s="171"/>
      <c r="SNX22" s="171"/>
      <c r="SNY22" s="171"/>
      <c r="SNZ22" s="171"/>
      <c r="SOA22" s="171"/>
      <c r="SOB22" s="171"/>
      <c r="SOC22" s="171"/>
      <c r="SOD22" s="171"/>
      <c r="SOE22" s="171"/>
      <c r="SOF22" s="171"/>
      <c r="SOG22" s="171"/>
      <c r="SOH22" s="171"/>
      <c r="SOI22" s="171"/>
      <c r="SOJ22" s="171"/>
      <c r="SOK22" s="171"/>
      <c r="SOL22" s="171"/>
      <c r="SOM22" s="171"/>
      <c r="SON22" s="171"/>
      <c r="SOO22" s="171"/>
      <c r="SOP22" s="171"/>
      <c r="SOQ22" s="171"/>
      <c r="SOR22" s="171"/>
      <c r="SOS22" s="171"/>
      <c r="SOT22" s="171"/>
      <c r="SOU22" s="171"/>
      <c r="SOV22" s="171"/>
      <c r="SOW22" s="171"/>
      <c r="SOX22" s="171"/>
      <c r="SOY22" s="171"/>
      <c r="SOZ22" s="171"/>
      <c r="SPA22" s="171"/>
      <c r="SPB22" s="171"/>
      <c r="SPC22" s="171"/>
      <c r="SPD22" s="171"/>
      <c r="SPE22" s="171"/>
      <c r="SPF22" s="171"/>
      <c r="SPG22" s="171"/>
      <c r="SPH22" s="171"/>
      <c r="SPI22" s="171"/>
      <c r="SPJ22" s="171"/>
      <c r="SPK22" s="171"/>
      <c r="SPL22" s="171"/>
      <c r="SPM22" s="171"/>
      <c r="SPN22" s="171"/>
      <c r="SPO22" s="171"/>
      <c r="SPP22" s="171"/>
      <c r="SPQ22" s="171"/>
      <c r="SPR22" s="171"/>
      <c r="SPS22" s="171"/>
      <c r="SPT22" s="171"/>
      <c r="SPU22" s="171"/>
      <c r="SPV22" s="171"/>
      <c r="SPW22" s="171"/>
      <c r="SPX22" s="171"/>
      <c r="SPY22" s="171"/>
      <c r="SPZ22" s="171"/>
      <c r="SQA22" s="171"/>
      <c r="SQB22" s="171"/>
      <c r="SQC22" s="171"/>
      <c r="SQD22" s="171"/>
      <c r="SQE22" s="171"/>
      <c r="SQF22" s="171"/>
      <c r="SQG22" s="171"/>
      <c r="SQH22" s="171"/>
      <c r="SQI22" s="171"/>
      <c r="SQJ22" s="171"/>
      <c r="SQK22" s="171"/>
      <c r="SQL22" s="171"/>
      <c r="SQM22" s="171"/>
      <c r="SQN22" s="171"/>
      <c r="SQO22" s="171"/>
      <c r="SQP22" s="171"/>
      <c r="SQQ22" s="171"/>
      <c r="SQR22" s="171"/>
      <c r="SQS22" s="171"/>
      <c r="SQT22" s="171"/>
      <c r="SQU22" s="171"/>
      <c r="SQV22" s="171"/>
      <c r="SQW22" s="171"/>
      <c r="SQX22" s="171"/>
      <c r="SQY22" s="171"/>
      <c r="SQZ22" s="171"/>
      <c r="SRA22" s="171"/>
      <c r="SRB22" s="171"/>
      <c r="SRC22" s="171"/>
      <c r="SRD22" s="171"/>
      <c r="SRE22" s="171"/>
      <c r="SRF22" s="171"/>
      <c r="SRG22" s="171"/>
      <c r="SRH22" s="171"/>
      <c r="SRI22" s="171"/>
      <c r="SRJ22" s="171"/>
      <c r="SRK22" s="171"/>
      <c r="SRL22" s="171"/>
      <c r="SRM22" s="171"/>
      <c r="SRN22" s="171"/>
      <c r="SRO22" s="171"/>
      <c r="SRP22" s="171"/>
      <c r="SRQ22" s="171"/>
      <c r="SRR22" s="171"/>
      <c r="SRS22" s="171"/>
      <c r="SRT22" s="171"/>
      <c r="SRU22" s="171"/>
      <c r="SRV22" s="171"/>
      <c r="SRW22" s="171"/>
      <c r="SRX22" s="171"/>
      <c r="SRY22" s="171"/>
      <c r="SRZ22" s="171"/>
      <c r="SSA22" s="171"/>
      <c r="SSB22" s="171"/>
      <c r="SSC22" s="171"/>
      <c r="SSD22" s="171"/>
      <c r="SSE22" s="171"/>
      <c r="SSF22" s="171"/>
      <c r="SSG22" s="171"/>
      <c r="SSH22" s="171"/>
      <c r="SSI22" s="171"/>
      <c r="SSJ22" s="171"/>
      <c r="SSK22" s="171"/>
      <c r="SSL22" s="171"/>
      <c r="SSM22" s="171"/>
      <c r="SSN22" s="171"/>
      <c r="SSO22" s="171"/>
      <c r="SSP22" s="171"/>
      <c r="SSQ22" s="171"/>
      <c r="SSR22" s="171"/>
      <c r="SSS22" s="171"/>
      <c r="SST22" s="171"/>
      <c r="SSU22" s="171"/>
      <c r="SSV22" s="171"/>
      <c r="SSW22" s="171"/>
      <c r="SSX22" s="171"/>
      <c r="SSY22" s="171"/>
      <c r="SSZ22" s="171"/>
      <c r="STA22" s="171"/>
      <c r="STB22" s="171"/>
      <c r="STC22" s="171"/>
      <c r="STD22" s="171"/>
      <c r="STE22" s="171"/>
      <c r="STF22" s="171"/>
      <c r="STG22" s="171"/>
      <c r="STH22" s="171"/>
      <c r="STI22" s="171"/>
      <c r="STJ22" s="171"/>
      <c r="STK22" s="171"/>
      <c r="STL22" s="171"/>
      <c r="STM22" s="171"/>
      <c r="STN22" s="171"/>
      <c r="STO22" s="171"/>
      <c r="STP22" s="171"/>
      <c r="STQ22" s="171"/>
      <c r="STR22" s="171"/>
      <c r="STS22" s="171"/>
      <c r="STT22" s="171"/>
      <c r="STU22" s="171"/>
      <c r="STV22" s="171"/>
      <c r="STW22" s="171"/>
      <c r="STX22" s="171"/>
      <c r="STY22" s="171"/>
      <c r="STZ22" s="171"/>
      <c r="SUA22" s="171"/>
      <c r="SUB22" s="171"/>
      <c r="SUC22" s="171"/>
      <c r="SUD22" s="171"/>
      <c r="SUE22" s="171"/>
      <c r="SUF22" s="171"/>
      <c r="SUG22" s="171"/>
      <c r="SUH22" s="171"/>
      <c r="SUI22" s="171"/>
      <c r="SUJ22" s="171"/>
      <c r="SUK22" s="171"/>
      <c r="SUL22" s="171"/>
      <c r="SUM22" s="171"/>
      <c r="SUN22" s="171"/>
      <c r="SUO22" s="171"/>
      <c r="SUP22" s="171"/>
      <c r="SUQ22" s="171"/>
      <c r="SUR22" s="171"/>
      <c r="SUS22" s="171"/>
      <c r="SUT22" s="171"/>
      <c r="SUU22" s="171"/>
      <c r="SUV22" s="171"/>
      <c r="SUW22" s="171"/>
      <c r="SUX22" s="171"/>
      <c r="SUY22" s="171"/>
      <c r="SUZ22" s="171"/>
      <c r="SVA22" s="171"/>
      <c r="SVB22" s="171"/>
      <c r="SVC22" s="171"/>
      <c r="SVD22" s="171"/>
      <c r="SVE22" s="171"/>
      <c r="SVF22" s="171"/>
      <c r="SVG22" s="171"/>
      <c r="SVH22" s="171"/>
      <c r="SVI22" s="171"/>
      <c r="SVJ22" s="171"/>
      <c r="SVK22" s="171"/>
      <c r="SVL22" s="171"/>
      <c r="SVM22" s="171"/>
      <c r="SVN22" s="171"/>
      <c r="SVO22" s="171"/>
      <c r="SVP22" s="171"/>
      <c r="SVQ22" s="171"/>
      <c r="SVR22" s="171"/>
      <c r="SVS22" s="171"/>
      <c r="SVT22" s="171"/>
      <c r="SVU22" s="171"/>
      <c r="SVV22" s="171"/>
      <c r="SVW22" s="171"/>
      <c r="SVX22" s="171"/>
      <c r="SVY22" s="171"/>
      <c r="SVZ22" s="171"/>
      <c r="SWA22" s="171"/>
      <c r="SWB22" s="171"/>
      <c r="SWC22" s="171"/>
      <c r="SWD22" s="171"/>
      <c r="SWE22" s="171"/>
      <c r="SWF22" s="171"/>
      <c r="SWG22" s="171"/>
      <c r="SWH22" s="171"/>
      <c r="SWI22" s="171"/>
      <c r="SWJ22" s="171"/>
      <c r="SWK22" s="171"/>
      <c r="SWL22" s="171"/>
      <c r="SWM22" s="171"/>
      <c r="SWN22" s="171"/>
      <c r="SWO22" s="171"/>
      <c r="SWP22" s="171"/>
      <c r="SWQ22" s="171"/>
      <c r="SWR22" s="171"/>
      <c r="SWS22" s="171"/>
      <c r="SWT22" s="171"/>
      <c r="SWU22" s="171"/>
      <c r="SWV22" s="171"/>
      <c r="SWW22" s="171"/>
      <c r="SWX22" s="171"/>
      <c r="SWY22" s="171"/>
      <c r="SWZ22" s="171"/>
      <c r="SXA22" s="171"/>
      <c r="SXB22" s="171"/>
      <c r="SXC22" s="171"/>
      <c r="SXD22" s="171"/>
      <c r="SXE22" s="171"/>
      <c r="SXF22" s="171"/>
      <c r="SXG22" s="171"/>
      <c r="SXH22" s="171"/>
      <c r="SXI22" s="171"/>
      <c r="SXJ22" s="171"/>
      <c r="SXK22" s="171"/>
      <c r="SXL22" s="171"/>
      <c r="SXM22" s="171"/>
      <c r="SXN22" s="171"/>
      <c r="SXO22" s="171"/>
      <c r="SXP22" s="171"/>
      <c r="SXQ22" s="171"/>
      <c r="SXR22" s="171"/>
      <c r="SXS22" s="171"/>
      <c r="SXT22" s="171"/>
      <c r="SXU22" s="171"/>
      <c r="SXV22" s="171"/>
      <c r="SXW22" s="171"/>
      <c r="SXX22" s="171"/>
      <c r="SXY22" s="171"/>
      <c r="SXZ22" s="171"/>
      <c r="SYA22" s="171"/>
      <c r="SYB22" s="171"/>
      <c r="SYC22" s="171"/>
      <c r="SYD22" s="171"/>
      <c r="SYE22" s="171"/>
      <c r="SYF22" s="171"/>
      <c r="SYG22" s="171"/>
      <c r="SYH22" s="171"/>
      <c r="SYI22" s="171"/>
      <c r="SYJ22" s="171"/>
      <c r="SYK22" s="171"/>
      <c r="SYL22" s="171"/>
      <c r="SYM22" s="171"/>
      <c r="SYN22" s="171"/>
      <c r="SYO22" s="171"/>
      <c r="SYP22" s="171"/>
      <c r="SYQ22" s="171"/>
      <c r="SYR22" s="171"/>
      <c r="SYS22" s="171"/>
      <c r="SYT22" s="171"/>
      <c r="SYU22" s="171"/>
      <c r="SYV22" s="171"/>
      <c r="SYW22" s="171"/>
      <c r="SYX22" s="171"/>
      <c r="SYY22" s="171"/>
      <c r="SYZ22" s="171"/>
      <c r="SZA22" s="171"/>
      <c r="SZB22" s="171"/>
      <c r="SZC22" s="171"/>
      <c r="SZD22" s="171"/>
      <c r="SZE22" s="171"/>
      <c r="SZF22" s="171"/>
      <c r="SZG22" s="171"/>
      <c r="SZH22" s="171"/>
      <c r="SZI22" s="171"/>
      <c r="SZJ22" s="171"/>
      <c r="SZK22" s="171"/>
      <c r="SZL22" s="171"/>
      <c r="SZM22" s="171"/>
      <c r="SZN22" s="171"/>
      <c r="SZO22" s="171"/>
      <c r="SZP22" s="171"/>
      <c r="SZQ22" s="171"/>
      <c r="SZR22" s="171"/>
      <c r="SZS22" s="171"/>
      <c r="SZT22" s="171"/>
      <c r="SZU22" s="171"/>
      <c r="SZV22" s="171"/>
      <c r="SZW22" s="171"/>
      <c r="SZX22" s="171"/>
      <c r="SZY22" s="171"/>
      <c r="SZZ22" s="171"/>
      <c r="TAA22" s="171"/>
      <c r="TAB22" s="171"/>
      <c r="TAC22" s="171"/>
      <c r="TAD22" s="171"/>
      <c r="TAE22" s="171"/>
      <c r="TAF22" s="171"/>
      <c r="TAG22" s="171"/>
      <c r="TAH22" s="171"/>
      <c r="TAI22" s="171"/>
      <c r="TAJ22" s="171"/>
      <c r="TAK22" s="171"/>
      <c r="TAL22" s="171"/>
      <c r="TAM22" s="171"/>
      <c r="TAN22" s="171"/>
      <c r="TAO22" s="171"/>
      <c r="TAP22" s="171"/>
      <c r="TAQ22" s="171"/>
      <c r="TAR22" s="171"/>
      <c r="TAS22" s="171"/>
      <c r="TAT22" s="171"/>
      <c r="TAU22" s="171"/>
      <c r="TAV22" s="171"/>
      <c r="TAW22" s="171"/>
      <c r="TAX22" s="171"/>
      <c r="TAY22" s="171"/>
      <c r="TAZ22" s="171"/>
      <c r="TBA22" s="171"/>
      <c r="TBB22" s="171"/>
      <c r="TBC22" s="171"/>
      <c r="TBD22" s="171"/>
      <c r="TBE22" s="171"/>
      <c r="TBF22" s="171"/>
      <c r="TBG22" s="171"/>
      <c r="TBH22" s="171"/>
      <c r="TBI22" s="171"/>
      <c r="TBJ22" s="171"/>
      <c r="TBK22" s="171"/>
      <c r="TBL22" s="171"/>
      <c r="TBM22" s="171"/>
      <c r="TBN22" s="171"/>
      <c r="TBO22" s="171"/>
      <c r="TBP22" s="171"/>
      <c r="TBQ22" s="171"/>
      <c r="TBR22" s="171"/>
      <c r="TBS22" s="171"/>
      <c r="TBT22" s="171"/>
      <c r="TBU22" s="171"/>
      <c r="TBV22" s="171"/>
      <c r="TBW22" s="171"/>
      <c r="TBX22" s="171"/>
      <c r="TBY22" s="171"/>
      <c r="TBZ22" s="171"/>
      <c r="TCA22" s="171"/>
      <c r="TCB22" s="171"/>
      <c r="TCC22" s="171"/>
      <c r="TCD22" s="171"/>
      <c r="TCE22" s="171"/>
      <c r="TCF22" s="171"/>
      <c r="TCG22" s="171"/>
      <c r="TCH22" s="171"/>
      <c r="TCI22" s="171"/>
      <c r="TCJ22" s="171"/>
      <c r="TCK22" s="171"/>
      <c r="TCL22" s="171"/>
      <c r="TCM22" s="171"/>
      <c r="TCN22" s="171"/>
      <c r="TCO22" s="171"/>
      <c r="TCP22" s="171"/>
      <c r="TCQ22" s="171"/>
      <c r="TCR22" s="171"/>
      <c r="TCS22" s="171"/>
      <c r="TCT22" s="171"/>
      <c r="TCU22" s="171"/>
      <c r="TCV22" s="171"/>
      <c r="TCW22" s="171"/>
      <c r="TCX22" s="171"/>
      <c r="TCY22" s="171"/>
      <c r="TCZ22" s="171"/>
      <c r="TDA22" s="171"/>
      <c r="TDB22" s="171"/>
      <c r="TDC22" s="171"/>
      <c r="TDD22" s="171"/>
      <c r="TDE22" s="171"/>
      <c r="TDF22" s="171"/>
      <c r="TDG22" s="171"/>
      <c r="TDH22" s="171"/>
      <c r="TDI22" s="171"/>
      <c r="TDJ22" s="171"/>
      <c r="TDK22" s="171"/>
      <c r="TDL22" s="171"/>
      <c r="TDM22" s="171"/>
      <c r="TDN22" s="171"/>
      <c r="TDO22" s="171"/>
      <c r="TDP22" s="171"/>
      <c r="TDQ22" s="171"/>
      <c r="TDR22" s="171"/>
      <c r="TDS22" s="171"/>
      <c r="TDT22" s="171"/>
      <c r="TDU22" s="171"/>
      <c r="TDV22" s="171"/>
      <c r="TDW22" s="171"/>
      <c r="TDX22" s="171"/>
      <c r="TDY22" s="171"/>
      <c r="TDZ22" s="171"/>
      <c r="TEA22" s="171"/>
      <c r="TEB22" s="171"/>
      <c r="TEC22" s="171"/>
      <c r="TED22" s="171"/>
      <c r="TEE22" s="171"/>
      <c r="TEF22" s="171"/>
      <c r="TEG22" s="171"/>
      <c r="TEH22" s="171"/>
      <c r="TEI22" s="171"/>
      <c r="TEJ22" s="171"/>
      <c r="TEK22" s="171"/>
      <c r="TEL22" s="171"/>
      <c r="TEM22" s="171"/>
      <c r="TEN22" s="171"/>
      <c r="TEO22" s="171"/>
      <c r="TEP22" s="171"/>
      <c r="TEQ22" s="171"/>
      <c r="TER22" s="171"/>
      <c r="TES22" s="171"/>
      <c r="TET22" s="171"/>
      <c r="TEU22" s="171"/>
      <c r="TEV22" s="171"/>
      <c r="TEW22" s="171"/>
      <c r="TEX22" s="171"/>
      <c r="TEY22" s="171"/>
      <c r="TEZ22" s="171"/>
      <c r="TFA22" s="171"/>
      <c r="TFB22" s="171"/>
      <c r="TFC22" s="171"/>
      <c r="TFD22" s="171"/>
      <c r="TFE22" s="171"/>
      <c r="TFF22" s="171"/>
      <c r="TFG22" s="171"/>
      <c r="TFH22" s="171"/>
      <c r="TFI22" s="171"/>
      <c r="TFJ22" s="171"/>
      <c r="TFK22" s="171"/>
      <c r="TFL22" s="171"/>
      <c r="TFM22" s="171"/>
      <c r="TFN22" s="171"/>
      <c r="TFO22" s="171"/>
      <c r="TFP22" s="171"/>
      <c r="TFQ22" s="171"/>
      <c r="TFR22" s="171"/>
      <c r="TFS22" s="171"/>
      <c r="TFT22" s="171"/>
      <c r="TFU22" s="171"/>
      <c r="TFV22" s="171"/>
      <c r="TFW22" s="171"/>
      <c r="TFX22" s="171"/>
      <c r="TFY22" s="171"/>
      <c r="TFZ22" s="171"/>
      <c r="TGA22" s="171"/>
      <c r="TGB22" s="171"/>
      <c r="TGC22" s="171"/>
      <c r="TGD22" s="171"/>
      <c r="TGE22" s="171"/>
      <c r="TGF22" s="171"/>
      <c r="TGG22" s="171"/>
      <c r="TGH22" s="171"/>
      <c r="TGI22" s="171"/>
      <c r="TGJ22" s="171"/>
      <c r="TGK22" s="171"/>
      <c r="TGL22" s="171"/>
      <c r="TGM22" s="171"/>
      <c r="TGN22" s="171"/>
      <c r="TGO22" s="171"/>
      <c r="TGP22" s="171"/>
      <c r="TGQ22" s="171"/>
      <c r="TGR22" s="171"/>
      <c r="TGS22" s="171"/>
      <c r="TGT22" s="171"/>
      <c r="TGU22" s="171"/>
      <c r="TGV22" s="171"/>
      <c r="TGW22" s="171"/>
      <c r="TGX22" s="171"/>
      <c r="TGY22" s="171"/>
      <c r="TGZ22" s="171"/>
      <c r="THA22" s="171"/>
      <c r="THB22" s="171"/>
      <c r="THC22" s="171"/>
      <c r="THD22" s="171"/>
      <c r="THE22" s="171"/>
      <c r="THF22" s="171"/>
      <c r="THG22" s="171"/>
      <c r="THH22" s="171"/>
      <c r="THI22" s="171"/>
      <c r="THJ22" s="171"/>
      <c r="THK22" s="171"/>
      <c r="THL22" s="171"/>
      <c r="THM22" s="171"/>
      <c r="THN22" s="171"/>
      <c r="THO22" s="171"/>
      <c r="THP22" s="171"/>
      <c r="THQ22" s="171"/>
      <c r="THR22" s="171"/>
      <c r="THS22" s="171"/>
      <c r="THT22" s="171"/>
      <c r="THU22" s="171"/>
      <c r="THV22" s="171"/>
      <c r="THW22" s="171"/>
      <c r="THX22" s="171"/>
      <c r="THY22" s="171"/>
      <c r="THZ22" s="171"/>
      <c r="TIA22" s="171"/>
      <c r="TIB22" s="171"/>
      <c r="TIC22" s="171"/>
      <c r="TID22" s="171"/>
      <c r="TIE22" s="171"/>
      <c r="TIF22" s="171"/>
      <c r="TIG22" s="171"/>
      <c r="TIH22" s="171"/>
      <c r="TII22" s="171"/>
      <c r="TIJ22" s="171"/>
      <c r="TIK22" s="171"/>
      <c r="TIL22" s="171"/>
      <c r="TIM22" s="171"/>
      <c r="TIN22" s="171"/>
      <c r="TIO22" s="171"/>
      <c r="TIP22" s="171"/>
      <c r="TIQ22" s="171"/>
      <c r="TIR22" s="171"/>
      <c r="TIS22" s="171"/>
      <c r="TIT22" s="171"/>
      <c r="TIU22" s="171"/>
      <c r="TIV22" s="171"/>
      <c r="TIW22" s="171"/>
      <c r="TIX22" s="171"/>
      <c r="TIY22" s="171"/>
      <c r="TIZ22" s="171"/>
      <c r="TJA22" s="171"/>
      <c r="TJB22" s="171"/>
      <c r="TJC22" s="171"/>
      <c r="TJD22" s="171"/>
      <c r="TJE22" s="171"/>
      <c r="TJF22" s="171"/>
      <c r="TJG22" s="171"/>
      <c r="TJH22" s="171"/>
      <c r="TJI22" s="171"/>
      <c r="TJJ22" s="171"/>
      <c r="TJK22" s="171"/>
      <c r="TJL22" s="171"/>
      <c r="TJM22" s="171"/>
      <c r="TJN22" s="171"/>
      <c r="TJO22" s="171"/>
      <c r="TJP22" s="171"/>
      <c r="TJQ22" s="171"/>
      <c r="TJR22" s="171"/>
      <c r="TJS22" s="171"/>
      <c r="TJT22" s="171"/>
      <c r="TJU22" s="171"/>
      <c r="TJV22" s="171"/>
      <c r="TJW22" s="171"/>
      <c r="TJX22" s="171"/>
      <c r="TJY22" s="171"/>
      <c r="TJZ22" s="171"/>
      <c r="TKA22" s="171"/>
      <c r="TKB22" s="171"/>
      <c r="TKC22" s="171"/>
      <c r="TKD22" s="171"/>
      <c r="TKE22" s="171"/>
      <c r="TKF22" s="171"/>
      <c r="TKG22" s="171"/>
      <c r="TKH22" s="171"/>
      <c r="TKI22" s="171"/>
      <c r="TKJ22" s="171"/>
      <c r="TKK22" s="171"/>
      <c r="TKL22" s="171"/>
      <c r="TKM22" s="171"/>
      <c r="TKN22" s="171"/>
      <c r="TKO22" s="171"/>
      <c r="TKP22" s="171"/>
      <c r="TKQ22" s="171"/>
      <c r="TKR22" s="171"/>
      <c r="TKS22" s="171"/>
      <c r="TKT22" s="171"/>
      <c r="TKU22" s="171"/>
      <c r="TKV22" s="171"/>
      <c r="TKW22" s="171"/>
      <c r="TKX22" s="171"/>
      <c r="TKY22" s="171"/>
      <c r="TKZ22" s="171"/>
      <c r="TLA22" s="171"/>
      <c r="TLB22" s="171"/>
      <c r="TLC22" s="171"/>
      <c r="TLD22" s="171"/>
      <c r="TLE22" s="171"/>
      <c r="TLF22" s="171"/>
      <c r="TLG22" s="171"/>
      <c r="TLH22" s="171"/>
      <c r="TLI22" s="171"/>
      <c r="TLJ22" s="171"/>
      <c r="TLK22" s="171"/>
      <c r="TLL22" s="171"/>
      <c r="TLM22" s="171"/>
      <c r="TLN22" s="171"/>
      <c r="TLO22" s="171"/>
      <c r="TLP22" s="171"/>
      <c r="TLQ22" s="171"/>
      <c r="TLR22" s="171"/>
      <c r="TLS22" s="171"/>
      <c r="TLT22" s="171"/>
      <c r="TLU22" s="171"/>
      <c r="TLV22" s="171"/>
      <c r="TLW22" s="171"/>
      <c r="TLX22" s="171"/>
      <c r="TLY22" s="171"/>
      <c r="TLZ22" s="171"/>
      <c r="TMA22" s="171"/>
      <c r="TMB22" s="171"/>
      <c r="TMC22" s="171"/>
      <c r="TMD22" s="171"/>
      <c r="TME22" s="171"/>
      <c r="TMF22" s="171"/>
      <c r="TMG22" s="171"/>
      <c r="TMH22" s="171"/>
      <c r="TMI22" s="171"/>
      <c r="TMJ22" s="171"/>
      <c r="TMK22" s="171"/>
      <c r="TML22" s="171"/>
      <c r="TMM22" s="171"/>
      <c r="TMN22" s="171"/>
      <c r="TMO22" s="171"/>
      <c r="TMP22" s="171"/>
      <c r="TMQ22" s="171"/>
      <c r="TMR22" s="171"/>
      <c r="TMS22" s="171"/>
      <c r="TMT22" s="171"/>
      <c r="TMU22" s="171"/>
      <c r="TMV22" s="171"/>
      <c r="TMW22" s="171"/>
      <c r="TMX22" s="171"/>
      <c r="TMY22" s="171"/>
      <c r="TMZ22" s="171"/>
      <c r="TNA22" s="171"/>
      <c r="TNB22" s="171"/>
      <c r="TNC22" s="171"/>
      <c r="TND22" s="171"/>
      <c r="TNE22" s="171"/>
      <c r="TNF22" s="171"/>
      <c r="TNG22" s="171"/>
      <c r="TNH22" s="171"/>
      <c r="TNI22" s="171"/>
      <c r="TNJ22" s="171"/>
      <c r="TNK22" s="171"/>
      <c r="TNL22" s="171"/>
      <c r="TNM22" s="171"/>
      <c r="TNN22" s="171"/>
      <c r="TNO22" s="171"/>
      <c r="TNP22" s="171"/>
      <c r="TNQ22" s="171"/>
      <c r="TNR22" s="171"/>
      <c r="TNS22" s="171"/>
      <c r="TNT22" s="171"/>
      <c r="TNU22" s="171"/>
      <c r="TNV22" s="171"/>
      <c r="TNW22" s="171"/>
      <c r="TNX22" s="171"/>
      <c r="TNY22" s="171"/>
      <c r="TNZ22" s="171"/>
      <c r="TOA22" s="171"/>
      <c r="TOB22" s="171"/>
      <c r="TOC22" s="171"/>
      <c r="TOD22" s="171"/>
      <c r="TOE22" s="171"/>
      <c r="TOF22" s="171"/>
      <c r="TOG22" s="171"/>
      <c r="TOH22" s="171"/>
      <c r="TOI22" s="171"/>
      <c r="TOJ22" s="171"/>
      <c r="TOK22" s="171"/>
      <c r="TOL22" s="171"/>
      <c r="TOM22" s="171"/>
      <c r="TON22" s="171"/>
      <c r="TOO22" s="171"/>
      <c r="TOP22" s="171"/>
      <c r="TOQ22" s="171"/>
      <c r="TOR22" s="171"/>
      <c r="TOS22" s="171"/>
      <c r="TOT22" s="171"/>
      <c r="TOU22" s="171"/>
      <c r="TOV22" s="171"/>
      <c r="TOW22" s="171"/>
      <c r="TOX22" s="171"/>
      <c r="TOY22" s="171"/>
      <c r="TOZ22" s="171"/>
      <c r="TPA22" s="171"/>
      <c r="TPB22" s="171"/>
      <c r="TPC22" s="171"/>
      <c r="TPD22" s="171"/>
      <c r="TPE22" s="171"/>
      <c r="TPF22" s="171"/>
      <c r="TPG22" s="171"/>
      <c r="TPH22" s="171"/>
      <c r="TPI22" s="171"/>
      <c r="TPJ22" s="171"/>
      <c r="TPK22" s="171"/>
      <c r="TPL22" s="171"/>
      <c r="TPM22" s="171"/>
      <c r="TPN22" s="171"/>
      <c r="TPO22" s="171"/>
      <c r="TPP22" s="171"/>
      <c r="TPQ22" s="171"/>
      <c r="TPR22" s="171"/>
      <c r="TPS22" s="171"/>
      <c r="TPT22" s="171"/>
      <c r="TPU22" s="171"/>
      <c r="TPV22" s="171"/>
      <c r="TPW22" s="171"/>
      <c r="TPX22" s="171"/>
      <c r="TPY22" s="171"/>
      <c r="TPZ22" s="171"/>
      <c r="TQA22" s="171"/>
      <c r="TQB22" s="171"/>
      <c r="TQC22" s="171"/>
      <c r="TQD22" s="171"/>
      <c r="TQE22" s="171"/>
      <c r="TQF22" s="171"/>
      <c r="TQG22" s="171"/>
      <c r="TQH22" s="171"/>
      <c r="TQI22" s="171"/>
      <c r="TQJ22" s="171"/>
      <c r="TQK22" s="171"/>
      <c r="TQL22" s="171"/>
      <c r="TQM22" s="171"/>
      <c r="TQN22" s="171"/>
      <c r="TQO22" s="171"/>
      <c r="TQP22" s="171"/>
      <c r="TQQ22" s="171"/>
      <c r="TQR22" s="171"/>
      <c r="TQS22" s="171"/>
      <c r="TQT22" s="171"/>
      <c r="TQU22" s="171"/>
      <c r="TQV22" s="171"/>
      <c r="TQW22" s="171"/>
      <c r="TQX22" s="171"/>
      <c r="TQY22" s="171"/>
      <c r="TQZ22" s="171"/>
      <c r="TRA22" s="171"/>
      <c r="TRB22" s="171"/>
      <c r="TRC22" s="171"/>
      <c r="TRD22" s="171"/>
      <c r="TRE22" s="171"/>
      <c r="TRF22" s="171"/>
      <c r="TRG22" s="171"/>
      <c r="TRH22" s="171"/>
      <c r="TRI22" s="171"/>
      <c r="TRJ22" s="171"/>
      <c r="TRK22" s="171"/>
      <c r="TRL22" s="171"/>
      <c r="TRM22" s="171"/>
      <c r="TRN22" s="171"/>
      <c r="TRO22" s="171"/>
      <c r="TRP22" s="171"/>
      <c r="TRQ22" s="171"/>
      <c r="TRR22" s="171"/>
      <c r="TRS22" s="171"/>
      <c r="TRT22" s="171"/>
      <c r="TRU22" s="171"/>
      <c r="TRV22" s="171"/>
      <c r="TRW22" s="171"/>
      <c r="TRX22" s="171"/>
      <c r="TRY22" s="171"/>
      <c r="TRZ22" s="171"/>
      <c r="TSA22" s="171"/>
      <c r="TSB22" s="171"/>
      <c r="TSC22" s="171"/>
      <c r="TSD22" s="171"/>
      <c r="TSE22" s="171"/>
      <c r="TSF22" s="171"/>
      <c r="TSG22" s="171"/>
      <c r="TSH22" s="171"/>
      <c r="TSI22" s="171"/>
      <c r="TSJ22" s="171"/>
      <c r="TSK22" s="171"/>
      <c r="TSL22" s="171"/>
      <c r="TSM22" s="171"/>
      <c r="TSN22" s="171"/>
      <c r="TSO22" s="171"/>
      <c r="TSP22" s="171"/>
      <c r="TSQ22" s="171"/>
      <c r="TSR22" s="171"/>
      <c r="TSS22" s="171"/>
      <c r="TST22" s="171"/>
      <c r="TSU22" s="171"/>
      <c r="TSV22" s="171"/>
      <c r="TSW22" s="171"/>
      <c r="TSX22" s="171"/>
      <c r="TSY22" s="171"/>
      <c r="TSZ22" s="171"/>
      <c r="TTA22" s="171"/>
      <c r="TTB22" s="171"/>
      <c r="TTC22" s="171"/>
      <c r="TTD22" s="171"/>
      <c r="TTE22" s="171"/>
      <c r="TTF22" s="171"/>
      <c r="TTG22" s="171"/>
      <c r="TTH22" s="171"/>
      <c r="TTI22" s="171"/>
      <c r="TTJ22" s="171"/>
      <c r="TTK22" s="171"/>
      <c r="TTL22" s="171"/>
      <c r="TTM22" s="171"/>
      <c r="TTN22" s="171"/>
      <c r="TTO22" s="171"/>
      <c r="TTP22" s="171"/>
      <c r="TTQ22" s="171"/>
      <c r="TTR22" s="171"/>
      <c r="TTS22" s="171"/>
      <c r="TTT22" s="171"/>
      <c r="TTU22" s="171"/>
      <c r="TTV22" s="171"/>
      <c r="TTW22" s="171"/>
      <c r="TTX22" s="171"/>
      <c r="TTY22" s="171"/>
      <c r="TTZ22" s="171"/>
      <c r="TUA22" s="171"/>
      <c r="TUB22" s="171"/>
      <c r="TUC22" s="171"/>
      <c r="TUD22" s="171"/>
      <c r="TUE22" s="171"/>
      <c r="TUF22" s="171"/>
      <c r="TUG22" s="171"/>
      <c r="TUH22" s="171"/>
      <c r="TUI22" s="171"/>
      <c r="TUJ22" s="171"/>
      <c r="TUK22" s="171"/>
      <c r="TUL22" s="171"/>
      <c r="TUM22" s="171"/>
      <c r="TUN22" s="171"/>
      <c r="TUO22" s="171"/>
      <c r="TUP22" s="171"/>
      <c r="TUQ22" s="171"/>
      <c r="TUR22" s="171"/>
      <c r="TUS22" s="171"/>
      <c r="TUT22" s="171"/>
      <c r="TUU22" s="171"/>
      <c r="TUV22" s="171"/>
      <c r="TUW22" s="171"/>
      <c r="TUX22" s="171"/>
      <c r="TUY22" s="171"/>
      <c r="TUZ22" s="171"/>
      <c r="TVA22" s="171"/>
      <c r="TVB22" s="171"/>
      <c r="TVC22" s="171"/>
      <c r="TVD22" s="171"/>
      <c r="TVE22" s="171"/>
      <c r="TVF22" s="171"/>
      <c r="TVG22" s="171"/>
      <c r="TVH22" s="171"/>
      <c r="TVI22" s="171"/>
      <c r="TVJ22" s="171"/>
      <c r="TVK22" s="171"/>
      <c r="TVL22" s="171"/>
      <c r="TVM22" s="171"/>
      <c r="TVN22" s="171"/>
      <c r="TVO22" s="171"/>
      <c r="TVP22" s="171"/>
      <c r="TVQ22" s="171"/>
      <c r="TVR22" s="171"/>
      <c r="TVS22" s="171"/>
      <c r="TVT22" s="171"/>
      <c r="TVU22" s="171"/>
      <c r="TVV22" s="171"/>
      <c r="TVW22" s="171"/>
      <c r="TVX22" s="171"/>
      <c r="TVY22" s="171"/>
      <c r="TVZ22" s="171"/>
      <c r="TWA22" s="171"/>
      <c r="TWB22" s="171"/>
      <c r="TWC22" s="171"/>
      <c r="TWD22" s="171"/>
      <c r="TWE22" s="171"/>
      <c r="TWF22" s="171"/>
      <c r="TWG22" s="171"/>
      <c r="TWH22" s="171"/>
      <c r="TWI22" s="171"/>
      <c r="TWJ22" s="171"/>
      <c r="TWK22" s="171"/>
      <c r="TWL22" s="171"/>
      <c r="TWM22" s="171"/>
      <c r="TWN22" s="171"/>
      <c r="TWO22" s="171"/>
      <c r="TWP22" s="171"/>
      <c r="TWQ22" s="171"/>
      <c r="TWR22" s="171"/>
      <c r="TWS22" s="171"/>
      <c r="TWT22" s="171"/>
      <c r="TWU22" s="171"/>
      <c r="TWV22" s="171"/>
      <c r="TWW22" s="171"/>
      <c r="TWX22" s="171"/>
      <c r="TWY22" s="171"/>
      <c r="TWZ22" s="171"/>
      <c r="TXA22" s="171"/>
      <c r="TXB22" s="171"/>
      <c r="TXC22" s="171"/>
      <c r="TXD22" s="171"/>
      <c r="TXE22" s="171"/>
      <c r="TXF22" s="171"/>
      <c r="TXG22" s="171"/>
      <c r="TXH22" s="171"/>
      <c r="TXI22" s="171"/>
      <c r="TXJ22" s="171"/>
      <c r="TXK22" s="171"/>
      <c r="TXL22" s="171"/>
      <c r="TXM22" s="171"/>
      <c r="TXN22" s="171"/>
      <c r="TXO22" s="171"/>
      <c r="TXP22" s="171"/>
      <c r="TXQ22" s="171"/>
      <c r="TXR22" s="171"/>
      <c r="TXS22" s="171"/>
      <c r="TXT22" s="171"/>
      <c r="TXU22" s="171"/>
      <c r="TXV22" s="171"/>
      <c r="TXW22" s="171"/>
      <c r="TXX22" s="171"/>
      <c r="TXY22" s="171"/>
      <c r="TXZ22" s="171"/>
      <c r="TYA22" s="171"/>
      <c r="TYB22" s="171"/>
      <c r="TYC22" s="171"/>
      <c r="TYD22" s="171"/>
      <c r="TYE22" s="171"/>
      <c r="TYF22" s="171"/>
      <c r="TYG22" s="171"/>
      <c r="TYH22" s="171"/>
      <c r="TYI22" s="171"/>
      <c r="TYJ22" s="171"/>
      <c r="TYK22" s="171"/>
      <c r="TYL22" s="171"/>
      <c r="TYM22" s="171"/>
      <c r="TYN22" s="171"/>
      <c r="TYO22" s="171"/>
      <c r="TYP22" s="171"/>
      <c r="TYQ22" s="171"/>
      <c r="TYR22" s="171"/>
      <c r="TYS22" s="171"/>
      <c r="TYT22" s="171"/>
      <c r="TYU22" s="171"/>
      <c r="TYV22" s="171"/>
      <c r="TYW22" s="171"/>
      <c r="TYX22" s="171"/>
      <c r="TYY22" s="171"/>
      <c r="TYZ22" s="171"/>
      <c r="TZA22" s="171"/>
      <c r="TZB22" s="171"/>
      <c r="TZC22" s="171"/>
      <c r="TZD22" s="171"/>
      <c r="TZE22" s="171"/>
      <c r="TZF22" s="171"/>
      <c r="TZG22" s="171"/>
      <c r="TZH22" s="171"/>
      <c r="TZI22" s="171"/>
      <c r="TZJ22" s="171"/>
      <c r="TZK22" s="171"/>
      <c r="TZL22" s="171"/>
      <c r="TZM22" s="171"/>
      <c r="TZN22" s="171"/>
      <c r="TZO22" s="171"/>
      <c r="TZP22" s="171"/>
      <c r="TZQ22" s="171"/>
      <c r="TZR22" s="171"/>
      <c r="TZS22" s="171"/>
      <c r="TZT22" s="171"/>
      <c r="TZU22" s="171"/>
      <c r="TZV22" s="171"/>
      <c r="TZW22" s="171"/>
      <c r="TZX22" s="171"/>
      <c r="TZY22" s="171"/>
      <c r="TZZ22" s="171"/>
      <c r="UAA22" s="171"/>
      <c r="UAB22" s="171"/>
      <c r="UAC22" s="171"/>
      <c r="UAD22" s="171"/>
      <c r="UAE22" s="171"/>
      <c r="UAF22" s="171"/>
      <c r="UAG22" s="171"/>
      <c r="UAH22" s="171"/>
      <c r="UAI22" s="171"/>
      <c r="UAJ22" s="171"/>
      <c r="UAK22" s="171"/>
      <c r="UAL22" s="171"/>
      <c r="UAM22" s="171"/>
      <c r="UAN22" s="171"/>
      <c r="UAO22" s="171"/>
      <c r="UAP22" s="171"/>
      <c r="UAQ22" s="171"/>
      <c r="UAR22" s="171"/>
      <c r="UAS22" s="171"/>
      <c r="UAT22" s="171"/>
      <c r="UAU22" s="171"/>
      <c r="UAV22" s="171"/>
      <c r="UAW22" s="171"/>
      <c r="UAX22" s="171"/>
      <c r="UAY22" s="171"/>
      <c r="UAZ22" s="171"/>
      <c r="UBA22" s="171"/>
      <c r="UBB22" s="171"/>
      <c r="UBC22" s="171"/>
      <c r="UBD22" s="171"/>
      <c r="UBE22" s="171"/>
      <c r="UBF22" s="171"/>
      <c r="UBG22" s="171"/>
      <c r="UBH22" s="171"/>
      <c r="UBI22" s="171"/>
      <c r="UBJ22" s="171"/>
      <c r="UBK22" s="171"/>
      <c r="UBL22" s="171"/>
      <c r="UBM22" s="171"/>
      <c r="UBN22" s="171"/>
      <c r="UBO22" s="171"/>
      <c r="UBP22" s="171"/>
      <c r="UBQ22" s="171"/>
      <c r="UBR22" s="171"/>
      <c r="UBS22" s="171"/>
      <c r="UBT22" s="171"/>
      <c r="UBU22" s="171"/>
      <c r="UBV22" s="171"/>
      <c r="UBW22" s="171"/>
      <c r="UBX22" s="171"/>
      <c r="UBY22" s="171"/>
      <c r="UBZ22" s="171"/>
      <c r="UCA22" s="171"/>
      <c r="UCB22" s="171"/>
      <c r="UCC22" s="171"/>
      <c r="UCD22" s="171"/>
      <c r="UCE22" s="171"/>
      <c r="UCF22" s="171"/>
      <c r="UCG22" s="171"/>
      <c r="UCH22" s="171"/>
      <c r="UCI22" s="171"/>
      <c r="UCJ22" s="171"/>
      <c r="UCK22" s="171"/>
      <c r="UCL22" s="171"/>
      <c r="UCM22" s="171"/>
      <c r="UCN22" s="171"/>
      <c r="UCO22" s="171"/>
      <c r="UCP22" s="171"/>
      <c r="UCQ22" s="171"/>
      <c r="UCR22" s="171"/>
      <c r="UCS22" s="171"/>
      <c r="UCT22" s="171"/>
      <c r="UCU22" s="171"/>
      <c r="UCV22" s="171"/>
      <c r="UCW22" s="171"/>
      <c r="UCX22" s="171"/>
      <c r="UCY22" s="171"/>
      <c r="UCZ22" s="171"/>
      <c r="UDA22" s="171"/>
      <c r="UDB22" s="171"/>
      <c r="UDC22" s="171"/>
      <c r="UDD22" s="171"/>
      <c r="UDE22" s="171"/>
      <c r="UDF22" s="171"/>
      <c r="UDG22" s="171"/>
      <c r="UDH22" s="171"/>
      <c r="UDI22" s="171"/>
      <c r="UDJ22" s="171"/>
      <c r="UDK22" s="171"/>
      <c r="UDL22" s="171"/>
      <c r="UDM22" s="171"/>
      <c r="UDN22" s="171"/>
      <c r="UDO22" s="171"/>
      <c r="UDP22" s="171"/>
      <c r="UDQ22" s="171"/>
      <c r="UDR22" s="171"/>
      <c r="UDS22" s="171"/>
      <c r="UDT22" s="171"/>
      <c r="UDU22" s="171"/>
      <c r="UDV22" s="171"/>
      <c r="UDW22" s="171"/>
      <c r="UDX22" s="171"/>
      <c r="UDY22" s="171"/>
      <c r="UDZ22" s="171"/>
      <c r="UEA22" s="171"/>
      <c r="UEB22" s="171"/>
      <c r="UEC22" s="171"/>
      <c r="UED22" s="171"/>
      <c r="UEE22" s="171"/>
      <c r="UEF22" s="171"/>
      <c r="UEG22" s="171"/>
      <c r="UEH22" s="171"/>
      <c r="UEI22" s="171"/>
      <c r="UEJ22" s="171"/>
      <c r="UEK22" s="171"/>
      <c r="UEL22" s="171"/>
      <c r="UEM22" s="171"/>
      <c r="UEN22" s="171"/>
      <c r="UEO22" s="171"/>
      <c r="UEP22" s="171"/>
      <c r="UEQ22" s="171"/>
      <c r="UER22" s="171"/>
      <c r="UES22" s="171"/>
      <c r="UET22" s="171"/>
      <c r="UEU22" s="171"/>
      <c r="UEV22" s="171"/>
      <c r="UEW22" s="171"/>
      <c r="UEX22" s="171"/>
      <c r="UEY22" s="171"/>
      <c r="UEZ22" s="171"/>
      <c r="UFA22" s="171"/>
      <c r="UFB22" s="171"/>
      <c r="UFC22" s="171"/>
      <c r="UFD22" s="171"/>
      <c r="UFE22" s="171"/>
      <c r="UFF22" s="171"/>
      <c r="UFG22" s="171"/>
      <c r="UFH22" s="171"/>
      <c r="UFI22" s="171"/>
      <c r="UFJ22" s="171"/>
      <c r="UFK22" s="171"/>
      <c r="UFL22" s="171"/>
      <c r="UFM22" s="171"/>
      <c r="UFN22" s="171"/>
      <c r="UFO22" s="171"/>
      <c r="UFP22" s="171"/>
      <c r="UFQ22" s="171"/>
      <c r="UFR22" s="171"/>
      <c r="UFS22" s="171"/>
      <c r="UFT22" s="171"/>
      <c r="UFU22" s="171"/>
      <c r="UFV22" s="171"/>
      <c r="UFW22" s="171"/>
      <c r="UFX22" s="171"/>
      <c r="UFY22" s="171"/>
      <c r="UFZ22" s="171"/>
      <c r="UGA22" s="171"/>
      <c r="UGB22" s="171"/>
      <c r="UGC22" s="171"/>
      <c r="UGD22" s="171"/>
      <c r="UGE22" s="171"/>
      <c r="UGF22" s="171"/>
      <c r="UGG22" s="171"/>
      <c r="UGH22" s="171"/>
      <c r="UGI22" s="171"/>
      <c r="UGJ22" s="171"/>
      <c r="UGK22" s="171"/>
      <c r="UGL22" s="171"/>
      <c r="UGM22" s="171"/>
      <c r="UGN22" s="171"/>
      <c r="UGO22" s="171"/>
      <c r="UGP22" s="171"/>
      <c r="UGQ22" s="171"/>
      <c r="UGR22" s="171"/>
      <c r="UGS22" s="171"/>
      <c r="UGT22" s="171"/>
      <c r="UGU22" s="171"/>
      <c r="UGV22" s="171"/>
      <c r="UGW22" s="171"/>
      <c r="UGX22" s="171"/>
      <c r="UGY22" s="171"/>
      <c r="UGZ22" s="171"/>
      <c r="UHA22" s="171"/>
      <c r="UHB22" s="171"/>
      <c r="UHC22" s="171"/>
      <c r="UHD22" s="171"/>
      <c r="UHE22" s="171"/>
      <c r="UHF22" s="171"/>
      <c r="UHG22" s="171"/>
      <c r="UHH22" s="171"/>
      <c r="UHI22" s="171"/>
      <c r="UHJ22" s="171"/>
      <c r="UHK22" s="171"/>
      <c r="UHL22" s="171"/>
      <c r="UHM22" s="171"/>
      <c r="UHN22" s="171"/>
      <c r="UHO22" s="171"/>
      <c r="UHP22" s="171"/>
      <c r="UHQ22" s="171"/>
      <c r="UHR22" s="171"/>
      <c r="UHS22" s="171"/>
      <c r="UHT22" s="171"/>
      <c r="UHU22" s="171"/>
      <c r="UHV22" s="171"/>
      <c r="UHW22" s="171"/>
      <c r="UHX22" s="171"/>
      <c r="UHY22" s="171"/>
      <c r="UHZ22" s="171"/>
      <c r="UIA22" s="171"/>
      <c r="UIB22" s="171"/>
      <c r="UIC22" s="171"/>
      <c r="UID22" s="171"/>
      <c r="UIE22" s="171"/>
      <c r="UIF22" s="171"/>
      <c r="UIG22" s="171"/>
      <c r="UIH22" s="171"/>
      <c r="UII22" s="171"/>
      <c r="UIJ22" s="171"/>
      <c r="UIK22" s="171"/>
      <c r="UIL22" s="171"/>
      <c r="UIM22" s="171"/>
      <c r="UIN22" s="171"/>
      <c r="UIO22" s="171"/>
      <c r="UIP22" s="171"/>
      <c r="UIQ22" s="171"/>
      <c r="UIR22" s="171"/>
      <c r="UIS22" s="171"/>
      <c r="UIT22" s="171"/>
      <c r="UIU22" s="171"/>
      <c r="UIV22" s="171"/>
      <c r="UIW22" s="171"/>
      <c r="UIX22" s="171"/>
      <c r="UIY22" s="171"/>
      <c r="UIZ22" s="171"/>
      <c r="UJA22" s="171"/>
      <c r="UJB22" s="171"/>
      <c r="UJC22" s="171"/>
      <c r="UJD22" s="171"/>
      <c r="UJE22" s="171"/>
      <c r="UJF22" s="171"/>
      <c r="UJG22" s="171"/>
      <c r="UJH22" s="171"/>
      <c r="UJI22" s="171"/>
      <c r="UJJ22" s="171"/>
      <c r="UJK22" s="171"/>
      <c r="UJL22" s="171"/>
      <c r="UJM22" s="171"/>
      <c r="UJN22" s="171"/>
      <c r="UJO22" s="171"/>
      <c r="UJP22" s="171"/>
      <c r="UJQ22" s="171"/>
      <c r="UJR22" s="171"/>
      <c r="UJS22" s="171"/>
      <c r="UJT22" s="171"/>
      <c r="UJU22" s="171"/>
      <c r="UJV22" s="171"/>
      <c r="UJW22" s="171"/>
      <c r="UJX22" s="171"/>
      <c r="UJY22" s="171"/>
      <c r="UJZ22" s="171"/>
      <c r="UKA22" s="171"/>
      <c r="UKB22" s="171"/>
      <c r="UKC22" s="171"/>
      <c r="UKD22" s="171"/>
      <c r="UKE22" s="171"/>
      <c r="UKF22" s="171"/>
      <c r="UKG22" s="171"/>
      <c r="UKH22" s="171"/>
      <c r="UKI22" s="171"/>
      <c r="UKJ22" s="171"/>
      <c r="UKK22" s="171"/>
      <c r="UKL22" s="171"/>
      <c r="UKM22" s="171"/>
      <c r="UKN22" s="171"/>
      <c r="UKO22" s="171"/>
      <c r="UKP22" s="171"/>
      <c r="UKQ22" s="171"/>
      <c r="UKR22" s="171"/>
      <c r="UKS22" s="171"/>
      <c r="UKT22" s="171"/>
      <c r="UKU22" s="171"/>
      <c r="UKV22" s="171"/>
      <c r="UKW22" s="171"/>
      <c r="UKX22" s="171"/>
      <c r="UKY22" s="171"/>
      <c r="UKZ22" s="171"/>
      <c r="ULA22" s="171"/>
      <c r="ULB22" s="171"/>
      <c r="ULC22" s="171"/>
      <c r="ULD22" s="171"/>
      <c r="ULE22" s="171"/>
      <c r="ULF22" s="171"/>
      <c r="ULG22" s="171"/>
      <c r="ULH22" s="171"/>
      <c r="ULI22" s="171"/>
      <c r="ULJ22" s="171"/>
      <c r="ULK22" s="171"/>
      <c r="ULL22" s="171"/>
      <c r="ULM22" s="171"/>
      <c r="ULN22" s="171"/>
      <c r="ULO22" s="171"/>
      <c r="ULP22" s="171"/>
      <c r="ULQ22" s="171"/>
      <c r="ULR22" s="171"/>
      <c r="ULS22" s="171"/>
      <c r="ULT22" s="171"/>
      <c r="ULU22" s="171"/>
      <c r="ULV22" s="171"/>
      <c r="ULW22" s="171"/>
      <c r="ULX22" s="171"/>
      <c r="ULY22" s="171"/>
      <c r="ULZ22" s="171"/>
      <c r="UMA22" s="171"/>
      <c r="UMB22" s="171"/>
      <c r="UMC22" s="171"/>
      <c r="UMD22" s="171"/>
      <c r="UME22" s="171"/>
      <c r="UMF22" s="171"/>
      <c r="UMG22" s="171"/>
      <c r="UMH22" s="171"/>
      <c r="UMI22" s="171"/>
      <c r="UMJ22" s="171"/>
      <c r="UMK22" s="171"/>
      <c r="UML22" s="171"/>
      <c r="UMM22" s="171"/>
      <c r="UMN22" s="171"/>
      <c r="UMO22" s="171"/>
      <c r="UMP22" s="171"/>
      <c r="UMQ22" s="171"/>
      <c r="UMR22" s="171"/>
      <c r="UMS22" s="171"/>
      <c r="UMT22" s="171"/>
      <c r="UMU22" s="171"/>
      <c r="UMV22" s="171"/>
      <c r="UMW22" s="171"/>
      <c r="UMX22" s="171"/>
      <c r="UMY22" s="171"/>
      <c r="UMZ22" s="171"/>
      <c r="UNA22" s="171"/>
      <c r="UNB22" s="171"/>
      <c r="UNC22" s="171"/>
      <c r="UND22" s="171"/>
      <c r="UNE22" s="171"/>
      <c r="UNF22" s="171"/>
      <c r="UNG22" s="171"/>
      <c r="UNH22" s="171"/>
      <c r="UNI22" s="171"/>
      <c r="UNJ22" s="171"/>
      <c r="UNK22" s="171"/>
      <c r="UNL22" s="171"/>
      <c r="UNM22" s="171"/>
      <c r="UNN22" s="171"/>
      <c r="UNO22" s="171"/>
      <c r="UNP22" s="171"/>
      <c r="UNQ22" s="171"/>
      <c r="UNR22" s="171"/>
      <c r="UNS22" s="171"/>
      <c r="UNT22" s="171"/>
      <c r="UNU22" s="171"/>
      <c r="UNV22" s="171"/>
      <c r="UNW22" s="171"/>
      <c r="UNX22" s="171"/>
      <c r="UNY22" s="171"/>
      <c r="UNZ22" s="171"/>
      <c r="UOA22" s="171"/>
      <c r="UOB22" s="171"/>
      <c r="UOC22" s="171"/>
      <c r="UOD22" s="171"/>
      <c r="UOE22" s="171"/>
      <c r="UOF22" s="171"/>
      <c r="UOG22" s="171"/>
      <c r="UOH22" s="171"/>
      <c r="UOI22" s="171"/>
      <c r="UOJ22" s="171"/>
      <c r="UOK22" s="171"/>
      <c r="UOL22" s="171"/>
      <c r="UOM22" s="171"/>
      <c r="UON22" s="171"/>
      <c r="UOO22" s="171"/>
      <c r="UOP22" s="171"/>
      <c r="UOQ22" s="171"/>
      <c r="UOR22" s="171"/>
      <c r="UOS22" s="171"/>
      <c r="UOT22" s="171"/>
      <c r="UOU22" s="171"/>
      <c r="UOV22" s="171"/>
      <c r="UOW22" s="171"/>
      <c r="UOX22" s="171"/>
      <c r="UOY22" s="171"/>
      <c r="UOZ22" s="171"/>
      <c r="UPA22" s="171"/>
      <c r="UPB22" s="171"/>
      <c r="UPC22" s="171"/>
      <c r="UPD22" s="171"/>
      <c r="UPE22" s="171"/>
      <c r="UPF22" s="171"/>
      <c r="UPG22" s="171"/>
      <c r="UPH22" s="171"/>
      <c r="UPI22" s="171"/>
      <c r="UPJ22" s="171"/>
      <c r="UPK22" s="171"/>
      <c r="UPL22" s="171"/>
      <c r="UPM22" s="171"/>
      <c r="UPN22" s="171"/>
      <c r="UPO22" s="171"/>
      <c r="UPP22" s="171"/>
      <c r="UPQ22" s="171"/>
      <c r="UPR22" s="171"/>
      <c r="UPS22" s="171"/>
      <c r="UPT22" s="171"/>
      <c r="UPU22" s="171"/>
      <c r="UPV22" s="171"/>
      <c r="UPW22" s="171"/>
      <c r="UPX22" s="171"/>
      <c r="UPY22" s="171"/>
      <c r="UPZ22" s="171"/>
      <c r="UQA22" s="171"/>
      <c r="UQB22" s="171"/>
      <c r="UQC22" s="171"/>
      <c r="UQD22" s="171"/>
      <c r="UQE22" s="171"/>
      <c r="UQF22" s="171"/>
      <c r="UQG22" s="171"/>
      <c r="UQH22" s="171"/>
      <c r="UQI22" s="171"/>
      <c r="UQJ22" s="171"/>
      <c r="UQK22" s="171"/>
      <c r="UQL22" s="171"/>
      <c r="UQM22" s="171"/>
      <c r="UQN22" s="171"/>
      <c r="UQO22" s="171"/>
      <c r="UQP22" s="171"/>
      <c r="UQQ22" s="171"/>
      <c r="UQR22" s="171"/>
      <c r="UQS22" s="171"/>
      <c r="UQT22" s="171"/>
      <c r="UQU22" s="171"/>
      <c r="UQV22" s="171"/>
      <c r="UQW22" s="171"/>
      <c r="UQX22" s="171"/>
      <c r="UQY22" s="171"/>
      <c r="UQZ22" s="171"/>
      <c r="URA22" s="171"/>
      <c r="URB22" s="171"/>
      <c r="URC22" s="171"/>
      <c r="URD22" s="171"/>
      <c r="URE22" s="171"/>
      <c r="URF22" s="171"/>
      <c r="URG22" s="171"/>
      <c r="URH22" s="171"/>
      <c r="URI22" s="171"/>
      <c r="URJ22" s="171"/>
      <c r="URK22" s="171"/>
      <c r="URL22" s="171"/>
      <c r="URM22" s="171"/>
      <c r="URN22" s="171"/>
      <c r="URO22" s="171"/>
      <c r="URP22" s="171"/>
      <c r="URQ22" s="171"/>
      <c r="URR22" s="171"/>
      <c r="URS22" s="171"/>
      <c r="URT22" s="171"/>
      <c r="URU22" s="171"/>
      <c r="URV22" s="171"/>
      <c r="URW22" s="171"/>
      <c r="URX22" s="171"/>
      <c r="URY22" s="171"/>
      <c r="URZ22" s="171"/>
      <c r="USA22" s="171"/>
      <c r="USB22" s="171"/>
      <c r="USC22" s="171"/>
      <c r="USD22" s="171"/>
      <c r="USE22" s="171"/>
      <c r="USF22" s="171"/>
      <c r="USG22" s="171"/>
      <c r="USH22" s="171"/>
      <c r="USI22" s="171"/>
      <c r="USJ22" s="171"/>
      <c r="USK22" s="171"/>
      <c r="USL22" s="171"/>
      <c r="USM22" s="171"/>
      <c r="USN22" s="171"/>
      <c r="USO22" s="171"/>
      <c r="USP22" s="171"/>
      <c r="USQ22" s="171"/>
      <c r="USR22" s="171"/>
      <c r="USS22" s="171"/>
      <c r="UST22" s="171"/>
      <c r="USU22" s="171"/>
      <c r="USV22" s="171"/>
      <c r="USW22" s="171"/>
      <c r="USX22" s="171"/>
      <c r="USY22" s="171"/>
      <c r="USZ22" s="171"/>
      <c r="UTA22" s="171"/>
      <c r="UTB22" s="171"/>
      <c r="UTC22" s="171"/>
      <c r="UTD22" s="171"/>
      <c r="UTE22" s="171"/>
      <c r="UTF22" s="171"/>
      <c r="UTG22" s="171"/>
      <c r="UTH22" s="171"/>
      <c r="UTI22" s="171"/>
      <c r="UTJ22" s="171"/>
      <c r="UTK22" s="171"/>
      <c r="UTL22" s="171"/>
      <c r="UTM22" s="171"/>
      <c r="UTN22" s="171"/>
      <c r="UTO22" s="171"/>
      <c r="UTP22" s="171"/>
      <c r="UTQ22" s="171"/>
      <c r="UTR22" s="171"/>
      <c r="UTS22" s="171"/>
      <c r="UTT22" s="171"/>
      <c r="UTU22" s="171"/>
      <c r="UTV22" s="171"/>
      <c r="UTW22" s="171"/>
      <c r="UTX22" s="171"/>
      <c r="UTY22" s="171"/>
      <c r="UTZ22" s="171"/>
      <c r="UUA22" s="171"/>
      <c r="UUB22" s="171"/>
      <c r="UUC22" s="171"/>
      <c r="UUD22" s="171"/>
      <c r="UUE22" s="171"/>
      <c r="UUF22" s="171"/>
      <c r="UUG22" s="171"/>
      <c r="UUH22" s="171"/>
      <c r="UUI22" s="171"/>
      <c r="UUJ22" s="171"/>
      <c r="UUK22" s="171"/>
      <c r="UUL22" s="171"/>
      <c r="UUM22" s="171"/>
      <c r="UUN22" s="171"/>
      <c r="UUO22" s="171"/>
      <c r="UUP22" s="171"/>
      <c r="UUQ22" s="171"/>
      <c r="UUR22" s="171"/>
      <c r="UUS22" s="171"/>
      <c r="UUT22" s="171"/>
      <c r="UUU22" s="171"/>
      <c r="UUV22" s="171"/>
      <c r="UUW22" s="171"/>
      <c r="UUX22" s="171"/>
      <c r="UUY22" s="171"/>
      <c r="UUZ22" s="171"/>
      <c r="UVA22" s="171"/>
      <c r="UVB22" s="171"/>
      <c r="UVC22" s="171"/>
      <c r="UVD22" s="171"/>
      <c r="UVE22" s="171"/>
      <c r="UVF22" s="171"/>
      <c r="UVG22" s="171"/>
      <c r="UVH22" s="171"/>
      <c r="UVI22" s="171"/>
      <c r="UVJ22" s="171"/>
      <c r="UVK22" s="171"/>
      <c r="UVL22" s="171"/>
      <c r="UVM22" s="171"/>
      <c r="UVN22" s="171"/>
      <c r="UVO22" s="171"/>
      <c r="UVP22" s="171"/>
      <c r="UVQ22" s="171"/>
      <c r="UVR22" s="171"/>
      <c r="UVS22" s="171"/>
      <c r="UVT22" s="171"/>
      <c r="UVU22" s="171"/>
      <c r="UVV22" s="171"/>
      <c r="UVW22" s="171"/>
      <c r="UVX22" s="171"/>
      <c r="UVY22" s="171"/>
      <c r="UVZ22" s="171"/>
      <c r="UWA22" s="171"/>
      <c r="UWB22" s="171"/>
      <c r="UWC22" s="171"/>
      <c r="UWD22" s="171"/>
      <c r="UWE22" s="171"/>
      <c r="UWF22" s="171"/>
      <c r="UWG22" s="171"/>
      <c r="UWH22" s="171"/>
      <c r="UWI22" s="171"/>
      <c r="UWJ22" s="171"/>
      <c r="UWK22" s="171"/>
      <c r="UWL22" s="171"/>
      <c r="UWM22" s="171"/>
      <c r="UWN22" s="171"/>
      <c r="UWO22" s="171"/>
      <c r="UWP22" s="171"/>
      <c r="UWQ22" s="171"/>
      <c r="UWR22" s="171"/>
      <c r="UWS22" s="171"/>
      <c r="UWT22" s="171"/>
      <c r="UWU22" s="171"/>
      <c r="UWV22" s="171"/>
      <c r="UWW22" s="171"/>
      <c r="UWX22" s="171"/>
      <c r="UWY22" s="171"/>
      <c r="UWZ22" s="171"/>
      <c r="UXA22" s="171"/>
      <c r="UXB22" s="171"/>
      <c r="UXC22" s="171"/>
      <c r="UXD22" s="171"/>
      <c r="UXE22" s="171"/>
      <c r="UXF22" s="171"/>
      <c r="UXG22" s="171"/>
      <c r="UXH22" s="171"/>
      <c r="UXI22" s="171"/>
      <c r="UXJ22" s="171"/>
      <c r="UXK22" s="171"/>
      <c r="UXL22" s="171"/>
      <c r="UXM22" s="171"/>
      <c r="UXN22" s="171"/>
      <c r="UXO22" s="171"/>
      <c r="UXP22" s="171"/>
      <c r="UXQ22" s="171"/>
      <c r="UXR22" s="171"/>
      <c r="UXS22" s="171"/>
      <c r="UXT22" s="171"/>
      <c r="UXU22" s="171"/>
      <c r="UXV22" s="171"/>
      <c r="UXW22" s="171"/>
      <c r="UXX22" s="171"/>
      <c r="UXY22" s="171"/>
      <c r="UXZ22" s="171"/>
      <c r="UYA22" s="171"/>
      <c r="UYB22" s="171"/>
      <c r="UYC22" s="171"/>
      <c r="UYD22" s="171"/>
      <c r="UYE22" s="171"/>
      <c r="UYF22" s="171"/>
      <c r="UYG22" s="171"/>
      <c r="UYH22" s="171"/>
      <c r="UYI22" s="171"/>
      <c r="UYJ22" s="171"/>
      <c r="UYK22" s="171"/>
      <c r="UYL22" s="171"/>
      <c r="UYM22" s="171"/>
      <c r="UYN22" s="171"/>
      <c r="UYO22" s="171"/>
      <c r="UYP22" s="171"/>
      <c r="UYQ22" s="171"/>
      <c r="UYR22" s="171"/>
      <c r="UYS22" s="171"/>
      <c r="UYT22" s="171"/>
      <c r="UYU22" s="171"/>
      <c r="UYV22" s="171"/>
      <c r="UYW22" s="171"/>
      <c r="UYX22" s="171"/>
      <c r="UYY22" s="171"/>
      <c r="UYZ22" s="171"/>
      <c r="UZA22" s="171"/>
      <c r="UZB22" s="171"/>
      <c r="UZC22" s="171"/>
      <c r="UZD22" s="171"/>
      <c r="UZE22" s="171"/>
      <c r="UZF22" s="171"/>
      <c r="UZG22" s="171"/>
      <c r="UZH22" s="171"/>
      <c r="UZI22" s="171"/>
      <c r="UZJ22" s="171"/>
      <c r="UZK22" s="171"/>
      <c r="UZL22" s="171"/>
      <c r="UZM22" s="171"/>
      <c r="UZN22" s="171"/>
      <c r="UZO22" s="171"/>
      <c r="UZP22" s="171"/>
      <c r="UZQ22" s="171"/>
      <c r="UZR22" s="171"/>
      <c r="UZS22" s="171"/>
      <c r="UZT22" s="171"/>
      <c r="UZU22" s="171"/>
      <c r="UZV22" s="171"/>
      <c r="UZW22" s="171"/>
      <c r="UZX22" s="171"/>
      <c r="UZY22" s="171"/>
      <c r="UZZ22" s="171"/>
      <c r="VAA22" s="171"/>
      <c r="VAB22" s="171"/>
      <c r="VAC22" s="171"/>
      <c r="VAD22" s="171"/>
      <c r="VAE22" s="171"/>
      <c r="VAF22" s="171"/>
      <c r="VAG22" s="171"/>
      <c r="VAH22" s="171"/>
      <c r="VAI22" s="171"/>
      <c r="VAJ22" s="171"/>
      <c r="VAK22" s="171"/>
      <c r="VAL22" s="171"/>
      <c r="VAM22" s="171"/>
      <c r="VAN22" s="171"/>
      <c r="VAO22" s="171"/>
      <c r="VAP22" s="171"/>
      <c r="VAQ22" s="171"/>
      <c r="VAR22" s="171"/>
      <c r="VAS22" s="171"/>
      <c r="VAT22" s="171"/>
      <c r="VAU22" s="171"/>
      <c r="VAV22" s="171"/>
      <c r="VAW22" s="171"/>
      <c r="VAX22" s="171"/>
      <c r="VAY22" s="171"/>
      <c r="VAZ22" s="171"/>
      <c r="VBA22" s="171"/>
      <c r="VBB22" s="171"/>
      <c r="VBC22" s="171"/>
      <c r="VBD22" s="171"/>
      <c r="VBE22" s="171"/>
      <c r="VBF22" s="171"/>
      <c r="VBG22" s="171"/>
      <c r="VBH22" s="171"/>
      <c r="VBI22" s="171"/>
      <c r="VBJ22" s="171"/>
      <c r="VBK22" s="171"/>
      <c r="VBL22" s="171"/>
      <c r="VBM22" s="171"/>
      <c r="VBN22" s="171"/>
      <c r="VBO22" s="171"/>
      <c r="VBP22" s="171"/>
      <c r="VBQ22" s="171"/>
      <c r="VBR22" s="171"/>
      <c r="VBS22" s="171"/>
      <c r="VBT22" s="171"/>
      <c r="VBU22" s="171"/>
      <c r="VBV22" s="171"/>
      <c r="VBW22" s="171"/>
      <c r="VBX22" s="171"/>
      <c r="VBY22" s="171"/>
      <c r="VBZ22" s="171"/>
      <c r="VCA22" s="171"/>
      <c r="VCB22" s="171"/>
      <c r="VCC22" s="171"/>
      <c r="VCD22" s="171"/>
      <c r="VCE22" s="171"/>
      <c r="VCF22" s="171"/>
      <c r="VCG22" s="171"/>
      <c r="VCH22" s="171"/>
      <c r="VCI22" s="171"/>
      <c r="VCJ22" s="171"/>
      <c r="VCK22" s="171"/>
      <c r="VCL22" s="171"/>
      <c r="VCM22" s="171"/>
      <c r="VCN22" s="171"/>
      <c r="VCO22" s="171"/>
      <c r="VCP22" s="171"/>
      <c r="VCQ22" s="171"/>
      <c r="VCR22" s="171"/>
      <c r="VCS22" s="171"/>
      <c r="VCT22" s="171"/>
      <c r="VCU22" s="171"/>
      <c r="VCV22" s="171"/>
      <c r="VCW22" s="171"/>
      <c r="VCX22" s="171"/>
      <c r="VCY22" s="171"/>
      <c r="VCZ22" s="171"/>
      <c r="VDA22" s="171"/>
      <c r="VDB22" s="171"/>
      <c r="VDC22" s="171"/>
      <c r="VDD22" s="171"/>
      <c r="VDE22" s="171"/>
      <c r="VDF22" s="171"/>
      <c r="VDG22" s="171"/>
      <c r="VDH22" s="171"/>
      <c r="VDI22" s="171"/>
      <c r="VDJ22" s="171"/>
      <c r="VDK22" s="171"/>
      <c r="VDL22" s="171"/>
      <c r="VDM22" s="171"/>
      <c r="VDN22" s="171"/>
      <c r="VDO22" s="171"/>
      <c r="VDP22" s="171"/>
      <c r="VDQ22" s="171"/>
      <c r="VDR22" s="171"/>
      <c r="VDS22" s="171"/>
      <c r="VDT22" s="171"/>
      <c r="VDU22" s="171"/>
      <c r="VDV22" s="171"/>
      <c r="VDW22" s="171"/>
      <c r="VDX22" s="171"/>
      <c r="VDY22" s="171"/>
      <c r="VDZ22" s="171"/>
      <c r="VEA22" s="171"/>
      <c r="VEB22" s="171"/>
      <c r="VEC22" s="171"/>
      <c r="VED22" s="171"/>
      <c r="VEE22" s="171"/>
      <c r="VEF22" s="171"/>
      <c r="VEG22" s="171"/>
      <c r="VEH22" s="171"/>
      <c r="VEI22" s="171"/>
      <c r="VEJ22" s="171"/>
      <c r="VEK22" s="171"/>
      <c r="VEL22" s="171"/>
      <c r="VEM22" s="171"/>
      <c r="VEN22" s="171"/>
      <c r="VEO22" s="171"/>
      <c r="VEP22" s="171"/>
      <c r="VEQ22" s="171"/>
      <c r="VER22" s="171"/>
      <c r="VES22" s="171"/>
      <c r="VET22" s="171"/>
      <c r="VEU22" s="171"/>
      <c r="VEV22" s="171"/>
      <c r="VEW22" s="171"/>
      <c r="VEX22" s="171"/>
      <c r="VEY22" s="171"/>
      <c r="VEZ22" s="171"/>
      <c r="VFA22" s="171"/>
      <c r="VFB22" s="171"/>
      <c r="VFC22" s="171"/>
      <c r="VFD22" s="171"/>
      <c r="VFE22" s="171"/>
      <c r="VFF22" s="171"/>
      <c r="VFG22" s="171"/>
      <c r="VFH22" s="171"/>
      <c r="VFI22" s="171"/>
      <c r="VFJ22" s="171"/>
      <c r="VFK22" s="171"/>
      <c r="VFL22" s="171"/>
      <c r="VFM22" s="171"/>
      <c r="VFN22" s="171"/>
      <c r="VFO22" s="171"/>
      <c r="VFP22" s="171"/>
      <c r="VFQ22" s="171"/>
      <c r="VFR22" s="171"/>
      <c r="VFS22" s="171"/>
      <c r="VFT22" s="171"/>
      <c r="VFU22" s="171"/>
      <c r="VFV22" s="171"/>
      <c r="VFW22" s="171"/>
      <c r="VFX22" s="171"/>
      <c r="VFY22" s="171"/>
      <c r="VFZ22" s="171"/>
      <c r="VGA22" s="171"/>
      <c r="VGB22" s="171"/>
      <c r="VGC22" s="171"/>
      <c r="VGD22" s="171"/>
      <c r="VGE22" s="171"/>
      <c r="VGF22" s="171"/>
      <c r="VGG22" s="171"/>
      <c r="VGH22" s="171"/>
      <c r="VGI22" s="171"/>
      <c r="VGJ22" s="171"/>
      <c r="VGK22" s="171"/>
      <c r="VGL22" s="171"/>
      <c r="VGM22" s="171"/>
      <c r="VGN22" s="171"/>
      <c r="VGO22" s="171"/>
      <c r="VGP22" s="171"/>
      <c r="VGQ22" s="171"/>
      <c r="VGR22" s="171"/>
      <c r="VGS22" s="171"/>
      <c r="VGT22" s="171"/>
      <c r="VGU22" s="171"/>
      <c r="VGV22" s="171"/>
      <c r="VGW22" s="171"/>
      <c r="VGX22" s="171"/>
      <c r="VGY22" s="171"/>
      <c r="VGZ22" s="171"/>
      <c r="VHA22" s="171"/>
      <c r="VHB22" s="171"/>
      <c r="VHC22" s="171"/>
      <c r="VHD22" s="171"/>
      <c r="VHE22" s="171"/>
      <c r="VHF22" s="171"/>
      <c r="VHG22" s="171"/>
      <c r="VHH22" s="171"/>
      <c r="VHI22" s="171"/>
      <c r="VHJ22" s="171"/>
      <c r="VHK22" s="171"/>
      <c r="VHL22" s="171"/>
      <c r="VHM22" s="171"/>
      <c r="VHN22" s="171"/>
      <c r="VHO22" s="171"/>
      <c r="VHP22" s="171"/>
      <c r="VHQ22" s="171"/>
      <c r="VHR22" s="171"/>
      <c r="VHS22" s="171"/>
      <c r="VHT22" s="171"/>
      <c r="VHU22" s="171"/>
      <c r="VHV22" s="171"/>
      <c r="VHW22" s="171"/>
      <c r="VHX22" s="171"/>
      <c r="VHY22" s="171"/>
      <c r="VHZ22" s="171"/>
      <c r="VIA22" s="171"/>
      <c r="VIB22" s="171"/>
      <c r="VIC22" s="171"/>
      <c r="VID22" s="171"/>
      <c r="VIE22" s="171"/>
      <c r="VIF22" s="171"/>
      <c r="VIG22" s="171"/>
      <c r="VIH22" s="171"/>
      <c r="VII22" s="171"/>
      <c r="VIJ22" s="171"/>
      <c r="VIK22" s="171"/>
      <c r="VIL22" s="171"/>
      <c r="VIM22" s="171"/>
      <c r="VIN22" s="171"/>
      <c r="VIO22" s="171"/>
      <c r="VIP22" s="171"/>
      <c r="VIQ22" s="171"/>
      <c r="VIR22" s="171"/>
      <c r="VIS22" s="171"/>
      <c r="VIT22" s="171"/>
      <c r="VIU22" s="171"/>
      <c r="VIV22" s="171"/>
      <c r="VIW22" s="171"/>
      <c r="VIX22" s="171"/>
      <c r="VIY22" s="171"/>
      <c r="VIZ22" s="171"/>
      <c r="VJA22" s="171"/>
      <c r="VJB22" s="171"/>
      <c r="VJC22" s="171"/>
      <c r="VJD22" s="171"/>
      <c r="VJE22" s="171"/>
      <c r="VJF22" s="171"/>
      <c r="VJG22" s="171"/>
      <c r="VJH22" s="171"/>
      <c r="VJI22" s="171"/>
      <c r="VJJ22" s="171"/>
      <c r="VJK22" s="171"/>
      <c r="VJL22" s="171"/>
      <c r="VJM22" s="171"/>
      <c r="VJN22" s="171"/>
      <c r="VJO22" s="171"/>
      <c r="VJP22" s="171"/>
      <c r="VJQ22" s="171"/>
      <c r="VJR22" s="171"/>
      <c r="VJS22" s="171"/>
      <c r="VJT22" s="171"/>
      <c r="VJU22" s="171"/>
      <c r="VJV22" s="171"/>
      <c r="VJW22" s="171"/>
      <c r="VJX22" s="171"/>
      <c r="VJY22" s="171"/>
      <c r="VJZ22" s="171"/>
      <c r="VKA22" s="171"/>
      <c r="VKB22" s="171"/>
      <c r="VKC22" s="171"/>
      <c r="VKD22" s="171"/>
      <c r="VKE22" s="171"/>
      <c r="VKF22" s="171"/>
      <c r="VKG22" s="171"/>
      <c r="VKH22" s="171"/>
      <c r="VKI22" s="171"/>
      <c r="VKJ22" s="171"/>
      <c r="VKK22" s="171"/>
      <c r="VKL22" s="171"/>
      <c r="VKM22" s="171"/>
      <c r="VKN22" s="171"/>
      <c r="VKO22" s="171"/>
      <c r="VKP22" s="171"/>
      <c r="VKQ22" s="171"/>
      <c r="VKR22" s="171"/>
      <c r="VKS22" s="171"/>
      <c r="VKT22" s="171"/>
      <c r="VKU22" s="171"/>
      <c r="VKV22" s="171"/>
      <c r="VKW22" s="171"/>
      <c r="VKX22" s="171"/>
      <c r="VKY22" s="171"/>
      <c r="VKZ22" s="171"/>
      <c r="VLA22" s="171"/>
      <c r="VLB22" s="171"/>
      <c r="VLC22" s="171"/>
      <c r="VLD22" s="171"/>
      <c r="VLE22" s="171"/>
      <c r="VLF22" s="171"/>
      <c r="VLG22" s="171"/>
      <c r="VLH22" s="171"/>
      <c r="VLI22" s="171"/>
      <c r="VLJ22" s="171"/>
      <c r="VLK22" s="171"/>
      <c r="VLL22" s="171"/>
      <c r="VLM22" s="171"/>
      <c r="VLN22" s="171"/>
      <c r="VLO22" s="171"/>
      <c r="VLP22" s="171"/>
      <c r="VLQ22" s="171"/>
      <c r="VLR22" s="171"/>
      <c r="VLS22" s="171"/>
      <c r="VLT22" s="171"/>
      <c r="VLU22" s="171"/>
      <c r="VLV22" s="171"/>
      <c r="VLW22" s="171"/>
      <c r="VLX22" s="171"/>
      <c r="VLY22" s="171"/>
      <c r="VLZ22" s="171"/>
      <c r="VMA22" s="171"/>
      <c r="VMB22" s="171"/>
      <c r="VMC22" s="171"/>
      <c r="VMD22" s="171"/>
      <c r="VME22" s="171"/>
      <c r="VMF22" s="171"/>
      <c r="VMG22" s="171"/>
      <c r="VMH22" s="171"/>
      <c r="VMI22" s="171"/>
      <c r="VMJ22" s="171"/>
      <c r="VMK22" s="171"/>
      <c r="VML22" s="171"/>
      <c r="VMM22" s="171"/>
      <c r="VMN22" s="171"/>
      <c r="VMO22" s="171"/>
      <c r="VMP22" s="171"/>
      <c r="VMQ22" s="171"/>
      <c r="VMR22" s="171"/>
      <c r="VMS22" s="171"/>
      <c r="VMT22" s="171"/>
      <c r="VMU22" s="171"/>
      <c r="VMV22" s="171"/>
      <c r="VMW22" s="171"/>
      <c r="VMX22" s="171"/>
      <c r="VMY22" s="171"/>
      <c r="VMZ22" s="171"/>
      <c r="VNA22" s="171"/>
      <c r="VNB22" s="171"/>
      <c r="VNC22" s="171"/>
      <c r="VND22" s="171"/>
      <c r="VNE22" s="171"/>
      <c r="VNF22" s="171"/>
      <c r="VNG22" s="171"/>
      <c r="VNH22" s="171"/>
      <c r="VNI22" s="171"/>
      <c r="VNJ22" s="171"/>
      <c r="VNK22" s="171"/>
      <c r="VNL22" s="171"/>
      <c r="VNM22" s="171"/>
      <c r="VNN22" s="171"/>
      <c r="VNO22" s="171"/>
      <c r="VNP22" s="171"/>
      <c r="VNQ22" s="171"/>
      <c r="VNR22" s="171"/>
      <c r="VNS22" s="171"/>
      <c r="VNT22" s="171"/>
      <c r="VNU22" s="171"/>
      <c r="VNV22" s="171"/>
      <c r="VNW22" s="171"/>
      <c r="VNX22" s="171"/>
      <c r="VNY22" s="171"/>
      <c r="VNZ22" s="171"/>
      <c r="VOA22" s="171"/>
      <c r="VOB22" s="171"/>
      <c r="VOC22" s="171"/>
      <c r="VOD22" s="171"/>
      <c r="VOE22" s="171"/>
      <c r="VOF22" s="171"/>
      <c r="VOG22" s="171"/>
      <c r="VOH22" s="171"/>
      <c r="VOI22" s="171"/>
      <c r="VOJ22" s="171"/>
      <c r="VOK22" s="171"/>
      <c r="VOL22" s="171"/>
      <c r="VOM22" s="171"/>
      <c r="VON22" s="171"/>
      <c r="VOO22" s="171"/>
      <c r="VOP22" s="171"/>
      <c r="VOQ22" s="171"/>
      <c r="VOR22" s="171"/>
      <c r="VOS22" s="171"/>
      <c r="VOT22" s="171"/>
      <c r="VOU22" s="171"/>
      <c r="VOV22" s="171"/>
      <c r="VOW22" s="171"/>
      <c r="VOX22" s="171"/>
      <c r="VOY22" s="171"/>
      <c r="VOZ22" s="171"/>
      <c r="VPA22" s="171"/>
      <c r="VPB22" s="171"/>
      <c r="VPC22" s="171"/>
      <c r="VPD22" s="171"/>
      <c r="VPE22" s="171"/>
      <c r="VPF22" s="171"/>
      <c r="VPG22" s="171"/>
      <c r="VPH22" s="171"/>
      <c r="VPI22" s="171"/>
      <c r="VPJ22" s="171"/>
      <c r="VPK22" s="171"/>
      <c r="VPL22" s="171"/>
      <c r="VPM22" s="171"/>
      <c r="VPN22" s="171"/>
      <c r="VPO22" s="171"/>
      <c r="VPP22" s="171"/>
      <c r="VPQ22" s="171"/>
      <c r="VPR22" s="171"/>
      <c r="VPS22" s="171"/>
      <c r="VPT22" s="171"/>
      <c r="VPU22" s="171"/>
      <c r="VPV22" s="171"/>
      <c r="VPW22" s="171"/>
      <c r="VPX22" s="171"/>
      <c r="VPY22" s="171"/>
      <c r="VPZ22" s="171"/>
      <c r="VQA22" s="171"/>
      <c r="VQB22" s="171"/>
      <c r="VQC22" s="171"/>
      <c r="VQD22" s="171"/>
      <c r="VQE22" s="171"/>
      <c r="VQF22" s="171"/>
      <c r="VQG22" s="171"/>
      <c r="VQH22" s="171"/>
      <c r="VQI22" s="171"/>
      <c r="VQJ22" s="171"/>
      <c r="VQK22" s="171"/>
      <c r="VQL22" s="171"/>
      <c r="VQM22" s="171"/>
      <c r="VQN22" s="171"/>
      <c r="VQO22" s="171"/>
      <c r="VQP22" s="171"/>
      <c r="VQQ22" s="171"/>
      <c r="VQR22" s="171"/>
      <c r="VQS22" s="171"/>
      <c r="VQT22" s="171"/>
      <c r="VQU22" s="171"/>
      <c r="VQV22" s="171"/>
      <c r="VQW22" s="171"/>
      <c r="VQX22" s="171"/>
      <c r="VQY22" s="171"/>
      <c r="VQZ22" s="171"/>
      <c r="VRA22" s="171"/>
      <c r="VRB22" s="171"/>
      <c r="VRC22" s="171"/>
      <c r="VRD22" s="171"/>
      <c r="VRE22" s="171"/>
      <c r="VRF22" s="171"/>
      <c r="VRG22" s="171"/>
      <c r="VRH22" s="171"/>
      <c r="VRI22" s="171"/>
      <c r="VRJ22" s="171"/>
      <c r="VRK22" s="171"/>
      <c r="VRL22" s="171"/>
      <c r="VRM22" s="171"/>
      <c r="VRN22" s="171"/>
      <c r="VRO22" s="171"/>
      <c r="VRP22" s="171"/>
      <c r="VRQ22" s="171"/>
      <c r="VRR22" s="171"/>
      <c r="VRS22" s="171"/>
      <c r="VRT22" s="171"/>
      <c r="VRU22" s="171"/>
      <c r="VRV22" s="171"/>
      <c r="VRW22" s="171"/>
      <c r="VRX22" s="171"/>
      <c r="VRY22" s="171"/>
      <c r="VRZ22" s="171"/>
      <c r="VSA22" s="171"/>
      <c r="VSB22" s="171"/>
      <c r="VSC22" s="171"/>
      <c r="VSD22" s="171"/>
      <c r="VSE22" s="171"/>
      <c r="VSF22" s="171"/>
      <c r="VSG22" s="171"/>
      <c r="VSH22" s="171"/>
      <c r="VSI22" s="171"/>
      <c r="VSJ22" s="171"/>
      <c r="VSK22" s="171"/>
      <c r="VSL22" s="171"/>
      <c r="VSM22" s="171"/>
      <c r="VSN22" s="171"/>
      <c r="VSO22" s="171"/>
      <c r="VSP22" s="171"/>
      <c r="VSQ22" s="171"/>
      <c r="VSR22" s="171"/>
      <c r="VSS22" s="171"/>
      <c r="VST22" s="171"/>
      <c r="VSU22" s="171"/>
      <c r="VSV22" s="171"/>
      <c r="VSW22" s="171"/>
      <c r="VSX22" s="171"/>
      <c r="VSY22" s="171"/>
      <c r="VSZ22" s="171"/>
      <c r="VTA22" s="171"/>
      <c r="VTB22" s="171"/>
      <c r="VTC22" s="171"/>
      <c r="VTD22" s="171"/>
      <c r="VTE22" s="171"/>
      <c r="VTF22" s="171"/>
      <c r="VTG22" s="171"/>
      <c r="VTH22" s="171"/>
      <c r="VTI22" s="171"/>
      <c r="VTJ22" s="171"/>
      <c r="VTK22" s="171"/>
      <c r="VTL22" s="171"/>
      <c r="VTM22" s="171"/>
      <c r="VTN22" s="171"/>
      <c r="VTO22" s="171"/>
      <c r="VTP22" s="171"/>
      <c r="VTQ22" s="171"/>
      <c r="VTR22" s="171"/>
      <c r="VTS22" s="171"/>
      <c r="VTT22" s="171"/>
      <c r="VTU22" s="171"/>
      <c r="VTV22" s="171"/>
      <c r="VTW22" s="171"/>
      <c r="VTX22" s="171"/>
      <c r="VTY22" s="171"/>
      <c r="VTZ22" s="171"/>
      <c r="VUA22" s="171"/>
      <c r="VUB22" s="171"/>
      <c r="VUC22" s="171"/>
      <c r="VUD22" s="171"/>
      <c r="VUE22" s="171"/>
      <c r="VUF22" s="171"/>
      <c r="VUG22" s="171"/>
      <c r="VUH22" s="171"/>
      <c r="VUI22" s="171"/>
      <c r="VUJ22" s="171"/>
      <c r="VUK22" s="171"/>
      <c r="VUL22" s="171"/>
      <c r="VUM22" s="171"/>
      <c r="VUN22" s="171"/>
      <c r="VUO22" s="171"/>
      <c r="VUP22" s="171"/>
      <c r="VUQ22" s="171"/>
      <c r="VUR22" s="171"/>
      <c r="VUS22" s="171"/>
      <c r="VUT22" s="171"/>
      <c r="VUU22" s="171"/>
      <c r="VUV22" s="171"/>
      <c r="VUW22" s="171"/>
      <c r="VUX22" s="171"/>
      <c r="VUY22" s="171"/>
      <c r="VUZ22" s="171"/>
      <c r="VVA22" s="171"/>
      <c r="VVB22" s="171"/>
      <c r="VVC22" s="171"/>
      <c r="VVD22" s="171"/>
      <c r="VVE22" s="171"/>
      <c r="VVF22" s="171"/>
      <c r="VVG22" s="171"/>
      <c r="VVH22" s="171"/>
      <c r="VVI22" s="171"/>
      <c r="VVJ22" s="171"/>
      <c r="VVK22" s="171"/>
      <c r="VVL22" s="171"/>
      <c r="VVM22" s="171"/>
      <c r="VVN22" s="171"/>
      <c r="VVO22" s="171"/>
      <c r="VVP22" s="171"/>
      <c r="VVQ22" s="171"/>
      <c r="VVR22" s="171"/>
      <c r="VVS22" s="171"/>
      <c r="VVT22" s="171"/>
      <c r="VVU22" s="171"/>
      <c r="VVV22" s="171"/>
      <c r="VVW22" s="171"/>
      <c r="VVX22" s="171"/>
      <c r="VVY22" s="171"/>
      <c r="VVZ22" s="171"/>
      <c r="VWA22" s="171"/>
      <c r="VWB22" s="171"/>
      <c r="VWC22" s="171"/>
      <c r="VWD22" s="171"/>
      <c r="VWE22" s="171"/>
      <c r="VWF22" s="171"/>
      <c r="VWG22" s="171"/>
      <c r="VWH22" s="171"/>
      <c r="VWI22" s="171"/>
      <c r="VWJ22" s="171"/>
      <c r="VWK22" s="171"/>
      <c r="VWL22" s="171"/>
      <c r="VWM22" s="171"/>
      <c r="VWN22" s="171"/>
      <c r="VWO22" s="171"/>
      <c r="VWP22" s="171"/>
      <c r="VWQ22" s="171"/>
      <c r="VWR22" s="171"/>
      <c r="VWS22" s="171"/>
      <c r="VWT22" s="171"/>
      <c r="VWU22" s="171"/>
      <c r="VWV22" s="171"/>
      <c r="VWW22" s="171"/>
      <c r="VWX22" s="171"/>
      <c r="VWY22" s="171"/>
      <c r="VWZ22" s="171"/>
      <c r="VXA22" s="171"/>
      <c r="VXB22" s="171"/>
      <c r="VXC22" s="171"/>
      <c r="VXD22" s="171"/>
      <c r="VXE22" s="171"/>
      <c r="VXF22" s="171"/>
      <c r="VXG22" s="171"/>
      <c r="VXH22" s="171"/>
      <c r="VXI22" s="171"/>
      <c r="VXJ22" s="171"/>
      <c r="VXK22" s="171"/>
      <c r="VXL22" s="171"/>
      <c r="VXM22" s="171"/>
      <c r="VXN22" s="171"/>
      <c r="VXO22" s="171"/>
      <c r="VXP22" s="171"/>
      <c r="VXQ22" s="171"/>
      <c r="VXR22" s="171"/>
      <c r="VXS22" s="171"/>
      <c r="VXT22" s="171"/>
      <c r="VXU22" s="171"/>
      <c r="VXV22" s="171"/>
      <c r="VXW22" s="171"/>
      <c r="VXX22" s="171"/>
      <c r="VXY22" s="171"/>
      <c r="VXZ22" s="171"/>
      <c r="VYA22" s="171"/>
      <c r="VYB22" s="171"/>
      <c r="VYC22" s="171"/>
      <c r="VYD22" s="171"/>
      <c r="VYE22" s="171"/>
      <c r="VYF22" s="171"/>
      <c r="VYG22" s="171"/>
      <c r="VYH22" s="171"/>
      <c r="VYI22" s="171"/>
      <c r="VYJ22" s="171"/>
      <c r="VYK22" s="171"/>
      <c r="VYL22" s="171"/>
      <c r="VYM22" s="171"/>
      <c r="VYN22" s="171"/>
      <c r="VYO22" s="171"/>
      <c r="VYP22" s="171"/>
      <c r="VYQ22" s="171"/>
      <c r="VYR22" s="171"/>
      <c r="VYS22" s="171"/>
      <c r="VYT22" s="171"/>
      <c r="VYU22" s="171"/>
      <c r="VYV22" s="171"/>
      <c r="VYW22" s="171"/>
      <c r="VYX22" s="171"/>
      <c r="VYY22" s="171"/>
      <c r="VYZ22" s="171"/>
      <c r="VZA22" s="171"/>
      <c r="VZB22" s="171"/>
      <c r="VZC22" s="171"/>
      <c r="VZD22" s="171"/>
      <c r="VZE22" s="171"/>
      <c r="VZF22" s="171"/>
      <c r="VZG22" s="171"/>
      <c r="VZH22" s="171"/>
      <c r="VZI22" s="171"/>
      <c r="VZJ22" s="171"/>
      <c r="VZK22" s="171"/>
      <c r="VZL22" s="171"/>
      <c r="VZM22" s="171"/>
      <c r="VZN22" s="171"/>
      <c r="VZO22" s="171"/>
      <c r="VZP22" s="171"/>
      <c r="VZQ22" s="171"/>
      <c r="VZR22" s="171"/>
      <c r="VZS22" s="171"/>
      <c r="VZT22" s="171"/>
      <c r="VZU22" s="171"/>
      <c r="VZV22" s="171"/>
      <c r="VZW22" s="171"/>
      <c r="VZX22" s="171"/>
      <c r="VZY22" s="171"/>
      <c r="VZZ22" s="171"/>
      <c r="WAA22" s="171"/>
      <c r="WAB22" s="171"/>
      <c r="WAC22" s="171"/>
      <c r="WAD22" s="171"/>
      <c r="WAE22" s="171"/>
      <c r="WAF22" s="171"/>
      <c r="WAG22" s="171"/>
      <c r="WAH22" s="171"/>
      <c r="WAI22" s="171"/>
      <c r="WAJ22" s="171"/>
      <c r="WAK22" s="171"/>
      <c r="WAL22" s="171"/>
      <c r="WAM22" s="171"/>
      <c r="WAN22" s="171"/>
      <c r="WAO22" s="171"/>
      <c r="WAP22" s="171"/>
      <c r="WAQ22" s="171"/>
      <c r="WAR22" s="171"/>
      <c r="WAS22" s="171"/>
      <c r="WAT22" s="171"/>
      <c r="WAU22" s="171"/>
      <c r="WAV22" s="171"/>
      <c r="WAW22" s="171"/>
      <c r="WAX22" s="171"/>
      <c r="WAY22" s="171"/>
      <c r="WAZ22" s="171"/>
      <c r="WBA22" s="171"/>
      <c r="WBB22" s="171"/>
      <c r="WBC22" s="171"/>
      <c r="WBD22" s="171"/>
      <c r="WBE22" s="171"/>
      <c r="WBF22" s="171"/>
      <c r="WBG22" s="171"/>
      <c r="WBH22" s="171"/>
      <c r="WBI22" s="171"/>
      <c r="WBJ22" s="171"/>
      <c r="WBK22" s="171"/>
      <c r="WBL22" s="171"/>
      <c r="WBM22" s="171"/>
      <c r="WBN22" s="171"/>
      <c r="WBO22" s="171"/>
      <c r="WBP22" s="171"/>
      <c r="WBQ22" s="171"/>
      <c r="WBR22" s="171"/>
      <c r="WBS22" s="171"/>
      <c r="WBT22" s="171"/>
      <c r="WBU22" s="171"/>
      <c r="WBV22" s="171"/>
      <c r="WBW22" s="171"/>
      <c r="WBX22" s="171"/>
      <c r="WBY22" s="171"/>
      <c r="WBZ22" s="171"/>
      <c r="WCA22" s="171"/>
      <c r="WCB22" s="171"/>
      <c r="WCC22" s="171"/>
      <c r="WCD22" s="171"/>
      <c r="WCE22" s="171"/>
      <c r="WCF22" s="171"/>
      <c r="WCG22" s="171"/>
      <c r="WCH22" s="171"/>
      <c r="WCI22" s="171"/>
      <c r="WCJ22" s="171"/>
      <c r="WCK22" s="171"/>
      <c r="WCL22" s="171"/>
      <c r="WCM22" s="171"/>
      <c r="WCN22" s="171"/>
      <c r="WCO22" s="171"/>
      <c r="WCP22" s="171"/>
      <c r="WCQ22" s="171"/>
      <c r="WCR22" s="171"/>
      <c r="WCS22" s="171"/>
      <c r="WCT22" s="171"/>
      <c r="WCU22" s="171"/>
      <c r="WCV22" s="171"/>
      <c r="WCW22" s="171"/>
      <c r="WCX22" s="171"/>
      <c r="WCY22" s="171"/>
      <c r="WCZ22" s="171"/>
      <c r="WDA22" s="171"/>
      <c r="WDB22" s="171"/>
      <c r="WDC22" s="171"/>
      <c r="WDD22" s="171"/>
      <c r="WDE22" s="171"/>
      <c r="WDF22" s="171"/>
      <c r="WDG22" s="171"/>
      <c r="WDH22" s="171"/>
      <c r="WDI22" s="171"/>
      <c r="WDJ22" s="171"/>
      <c r="WDK22" s="171"/>
      <c r="WDL22" s="171"/>
      <c r="WDM22" s="171"/>
      <c r="WDN22" s="171"/>
      <c r="WDO22" s="171"/>
      <c r="WDP22" s="171"/>
      <c r="WDQ22" s="171"/>
      <c r="WDR22" s="171"/>
      <c r="WDS22" s="171"/>
      <c r="WDT22" s="171"/>
      <c r="WDU22" s="171"/>
      <c r="WDV22" s="171"/>
      <c r="WDW22" s="171"/>
      <c r="WDX22" s="171"/>
      <c r="WDY22" s="171"/>
      <c r="WDZ22" s="171"/>
      <c r="WEA22" s="171"/>
      <c r="WEB22" s="171"/>
      <c r="WEC22" s="171"/>
      <c r="WED22" s="171"/>
      <c r="WEE22" s="171"/>
      <c r="WEF22" s="171"/>
      <c r="WEG22" s="171"/>
      <c r="WEH22" s="171"/>
      <c r="WEI22" s="171"/>
      <c r="WEJ22" s="171"/>
      <c r="WEK22" s="171"/>
      <c r="WEL22" s="171"/>
      <c r="WEM22" s="171"/>
      <c r="WEN22" s="171"/>
      <c r="WEO22" s="171"/>
      <c r="WEP22" s="171"/>
      <c r="WEQ22" s="171"/>
      <c r="WER22" s="171"/>
      <c r="WES22" s="171"/>
      <c r="WET22" s="171"/>
      <c r="WEU22" s="171"/>
      <c r="WEV22" s="171"/>
      <c r="WEW22" s="171"/>
      <c r="WEX22" s="171"/>
      <c r="WEY22" s="171"/>
      <c r="WEZ22" s="171"/>
      <c r="WFA22" s="171"/>
      <c r="WFB22" s="171"/>
      <c r="WFC22" s="171"/>
      <c r="WFD22" s="171"/>
      <c r="WFE22" s="171"/>
      <c r="WFF22" s="171"/>
      <c r="WFG22" s="171"/>
      <c r="WFH22" s="171"/>
      <c r="WFI22" s="171"/>
      <c r="WFJ22" s="171"/>
      <c r="WFK22" s="171"/>
      <c r="WFL22" s="171"/>
      <c r="WFM22" s="171"/>
      <c r="WFN22" s="171"/>
      <c r="WFO22" s="171"/>
      <c r="WFP22" s="171"/>
      <c r="WFQ22" s="171"/>
      <c r="WFR22" s="171"/>
      <c r="WFS22" s="171"/>
      <c r="WFT22" s="171"/>
      <c r="WFU22" s="171"/>
      <c r="WFV22" s="171"/>
      <c r="WFW22" s="171"/>
      <c r="WFX22" s="171"/>
      <c r="WFY22" s="171"/>
      <c r="WFZ22" s="171"/>
      <c r="WGA22" s="171"/>
      <c r="WGB22" s="171"/>
      <c r="WGC22" s="171"/>
      <c r="WGD22" s="171"/>
      <c r="WGE22" s="171"/>
      <c r="WGF22" s="171"/>
      <c r="WGG22" s="171"/>
      <c r="WGH22" s="171"/>
      <c r="WGI22" s="171"/>
      <c r="WGJ22" s="171"/>
      <c r="WGK22" s="171"/>
      <c r="WGL22" s="171"/>
      <c r="WGM22" s="171"/>
      <c r="WGN22" s="171"/>
      <c r="WGO22" s="171"/>
      <c r="WGP22" s="171"/>
      <c r="WGQ22" s="171"/>
      <c r="WGR22" s="171"/>
      <c r="WGS22" s="171"/>
      <c r="WGT22" s="171"/>
      <c r="WGU22" s="171"/>
      <c r="WGV22" s="171"/>
      <c r="WGW22" s="171"/>
      <c r="WGX22" s="171"/>
      <c r="WGY22" s="171"/>
      <c r="WGZ22" s="171"/>
      <c r="WHA22" s="171"/>
      <c r="WHB22" s="171"/>
      <c r="WHC22" s="171"/>
      <c r="WHD22" s="171"/>
      <c r="WHE22" s="171"/>
      <c r="WHF22" s="171"/>
      <c r="WHG22" s="171"/>
      <c r="WHH22" s="171"/>
      <c r="WHI22" s="171"/>
      <c r="WHJ22" s="171"/>
      <c r="WHK22" s="171"/>
      <c r="WHL22" s="171"/>
      <c r="WHM22" s="171"/>
      <c r="WHN22" s="171"/>
      <c r="WHO22" s="171"/>
      <c r="WHP22" s="171"/>
      <c r="WHQ22" s="171"/>
      <c r="WHR22" s="171"/>
      <c r="WHS22" s="171"/>
      <c r="WHT22" s="171"/>
      <c r="WHU22" s="171"/>
      <c r="WHV22" s="171"/>
      <c r="WHW22" s="171"/>
      <c r="WHX22" s="171"/>
      <c r="WHY22" s="171"/>
      <c r="WHZ22" s="171"/>
      <c r="WIA22" s="171"/>
      <c r="WIB22" s="171"/>
      <c r="WIC22" s="171"/>
      <c r="WID22" s="171"/>
      <c r="WIE22" s="171"/>
      <c r="WIF22" s="171"/>
      <c r="WIG22" s="171"/>
      <c r="WIH22" s="171"/>
      <c r="WII22" s="171"/>
      <c r="WIJ22" s="171"/>
      <c r="WIK22" s="171"/>
      <c r="WIL22" s="171"/>
      <c r="WIM22" s="171"/>
      <c r="WIN22" s="171"/>
      <c r="WIO22" s="171"/>
      <c r="WIP22" s="171"/>
      <c r="WIQ22" s="171"/>
      <c r="WIR22" s="171"/>
      <c r="WIS22" s="171"/>
      <c r="WIT22" s="171"/>
      <c r="WIU22" s="171"/>
      <c r="WIV22" s="171"/>
      <c r="WIW22" s="171"/>
      <c r="WIX22" s="171"/>
      <c r="WIY22" s="171"/>
      <c r="WIZ22" s="171"/>
      <c r="WJA22" s="171"/>
      <c r="WJB22" s="171"/>
      <c r="WJC22" s="171"/>
      <c r="WJD22" s="171"/>
      <c r="WJE22" s="171"/>
      <c r="WJF22" s="171"/>
      <c r="WJG22" s="171"/>
      <c r="WJH22" s="171"/>
      <c r="WJI22" s="171"/>
      <c r="WJJ22" s="171"/>
      <c r="WJK22" s="171"/>
      <c r="WJL22" s="171"/>
      <c r="WJM22" s="171"/>
      <c r="WJN22" s="171"/>
      <c r="WJO22" s="171"/>
      <c r="WJP22" s="171"/>
      <c r="WJQ22" s="171"/>
      <c r="WJR22" s="171"/>
      <c r="WJS22" s="171"/>
      <c r="WJT22" s="171"/>
      <c r="WJU22" s="171"/>
      <c r="WJV22" s="171"/>
      <c r="WJW22" s="171"/>
      <c r="WJX22" s="171"/>
      <c r="WJY22" s="171"/>
      <c r="WJZ22" s="171"/>
      <c r="WKA22" s="171"/>
      <c r="WKB22" s="171"/>
      <c r="WKC22" s="171"/>
      <c r="WKD22" s="171"/>
      <c r="WKE22" s="171"/>
      <c r="WKF22" s="171"/>
      <c r="WKG22" s="171"/>
      <c r="WKH22" s="171"/>
      <c r="WKI22" s="171"/>
      <c r="WKJ22" s="171"/>
      <c r="WKK22" s="171"/>
      <c r="WKL22" s="171"/>
      <c r="WKM22" s="171"/>
      <c r="WKN22" s="171"/>
      <c r="WKO22" s="171"/>
      <c r="WKP22" s="171"/>
      <c r="WKQ22" s="171"/>
      <c r="WKR22" s="171"/>
      <c r="WKS22" s="171"/>
      <c r="WKT22" s="171"/>
      <c r="WKU22" s="171"/>
      <c r="WKV22" s="171"/>
      <c r="WKW22" s="171"/>
      <c r="WKX22" s="171"/>
      <c r="WKY22" s="171"/>
      <c r="WKZ22" s="171"/>
      <c r="WLA22" s="171"/>
      <c r="WLB22" s="171"/>
      <c r="WLC22" s="171"/>
      <c r="WLD22" s="171"/>
      <c r="WLE22" s="171"/>
      <c r="WLF22" s="171"/>
      <c r="WLG22" s="171"/>
      <c r="WLH22" s="171"/>
      <c r="WLI22" s="171"/>
      <c r="WLJ22" s="171"/>
      <c r="WLK22" s="171"/>
      <c r="WLL22" s="171"/>
      <c r="WLM22" s="171"/>
      <c r="WLN22" s="171"/>
      <c r="WLO22" s="171"/>
      <c r="WLP22" s="171"/>
      <c r="WLQ22" s="171"/>
      <c r="WLR22" s="171"/>
      <c r="WLS22" s="171"/>
      <c r="WLT22" s="171"/>
      <c r="WLU22" s="171"/>
      <c r="WLV22" s="171"/>
      <c r="WLW22" s="171"/>
      <c r="WLX22" s="171"/>
      <c r="WLY22" s="171"/>
      <c r="WLZ22" s="171"/>
      <c r="WMA22" s="171"/>
      <c r="WMB22" s="171"/>
      <c r="WMC22" s="171"/>
      <c r="WMD22" s="171"/>
      <c r="WME22" s="171"/>
      <c r="WMF22" s="171"/>
      <c r="WMG22" s="171"/>
      <c r="WMH22" s="171"/>
      <c r="WMI22" s="171"/>
      <c r="WMJ22" s="171"/>
      <c r="WMK22" s="171"/>
      <c r="WML22" s="171"/>
      <c r="WMM22" s="171"/>
      <c r="WMN22" s="171"/>
      <c r="WMO22" s="171"/>
      <c r="WMP22" s="171"/>
      <c r="WMQ22" s="171"/>
      <c r="WMR22" s="171"/>
      <c r="WMS22" s="171"/>
      <c r="WMT22" s="171"/>
      <c r="WMU22" s="171"/>
      <c r="WMV22" s="171"/>
      <c r="WMW22" s="171"/>
      <c r="WMX22" s="171"/>
      <c r="WMY22" s="171"/>
      <c r="WMZ22" s="171"/>
      <c r="WNA22" s="171"/>
      <c r="WNB22" s="171"/>
      <c r="WNC22" s="171"/>
      <c r="WND22" s="171"/>
      <c r="WNE22" s="171"/>
      <c r="WNF22" s="171"/>
      <c r="WNG22" s="171"/>
      <c r="WNH22" s="171"/>
      <c r="WNI22" s="171"/>
      <c r="WNJ22" s="171"/>
      <c r="WNK22" s="171"/>
      <c r="WNL22" s="171"/>
      <c r="WNM22" s="171"/>
      <c r="WNN22" s="171"/>
      <c r="WNO22" s="171"/>
      <c r="WNP22" s="171"/>
      <c r="WNQ22" s="171"/>
      <c r="WNR22" s="171"/>
      <c r="WNS22" s="171"/>
      <c r="WNT22" s="171"/>
      <c r="WNU22" s="171"/>
      <c r="WNV22" s="171"/>
      <c r="WNW22" s="171"/>
      <c r="WNX22" s="171"/>
      <c r="WNY22" s="171"/>
      <c r="WNZ22" s="171"/>
      <c r="WOA22" s="171"/>
      <c r="WOB22" s="171"/>
      <c r="WOC22" s="171"/>
      <c r="WOD22" s="171"/>
      <c r="WOE22" s="171"/>
      <c r="WOF22" s="171"/>
      <c r="WOG22" s="171"/>
      <c r="WOH22" s="171"/>
      <c r="WOI22" s="171"/>
      <c r="WOJ22" s="171"/>
      <c r="WOK22" s="171"/>
      <c r="WOL22" s="171"/>
      <c r="WOM22" s="171"/>
      <c r="WON22" s="171"/>
      <c r="WOO22" s="171"/>
      <c r="WOP22" s="171"/>
      <c r="WOQ22" s="171"/>
      <c r="WOR22" s="171"/>
      <c r="WOS22" s="171"/>
      <c r="WOT22" s="171"/>
      <c r="WOU22" s="171"/>
      <c r="WOV22" s="171"/>
      <c r="WOW22" s="171"/>
      <c r="WOX22" s="171"/>
      <c r="WOY22" s="171"/>
      <c r="WOZ22" s="171"/>
      <c r="WPA22" s="171"/>
      <c r="WPB22" s="171"/>
      <c r="WPC22" s="171"/>
      <c r="WPD22" s="171"/>
      <c r="WPE22" s="171"/>
      <c r="WPF22" s="171"/>
      <c r="WPG22" s="171"/>
      <c r="WPH22" s="171"/>
      <c r="WPI22" s="171"/>
      <c r="WPJ22" s="171"/>
      <c r="WPK22" s="171"/>
      <c r="WPL22" s="171"/>
      <c r="WPM22" s="171"/>
      <c r="WPN22" s="171"/>
      <c r="WPO22" s="171"/>
      <c r="WPP22" s="171"/>
      <c r="WPQ22" s="171"/>
      <c r="WPR22" s="171"/>
      <c r="WPS22" s="171"/>
      <c r="WPT22" s="171"/>
      <c r="WPU22" s="171"/>
      <c r="WPV22" s="171"/>
      <c r="WPW22" s="171"/>
      <c r="WPX22" s="171"/>
      <c r="WPY22" s="171"/>
      <c r="WPZ22" s="171"/>
      <c r="WQA22" s="171"/>
      <c r="WQB22" s="171"/>
      <c r="WQC22" s="171"/>
      <c r="WQD22" s="171"/>
      <c r="WQE22" s="171"/>
      <c r="WQF22" s="171"/>
      <c r="WQG22" s="171"/>
      <c r="WQH22" s="171"/>
      <c r="WQI22" s="171"/>
      <c r="WQJ22" s="171"/>
      <c r="WQK22" s="171"/>
      <c r="WQL22" s="171"/>
      <c r="WQM22" s="171"/>
      <c r="WQN22" s="171"/>
      <c r="WQO22" s="171"/>
      <c r="WQP22" s="171"/>
      <c r="WQQ22" s="171"/>
      <c r="WQR22" s="171"/>
      <c r="WQS22" s="171"/>
      <c r="WQT22" s="171"/>
      <c r="WQU22" s="171"/>
      <c r="WQV22" s="171"/>
      <c r="WQW22" s="171"/>
      <c r="WQX22" s="171"/>
      <c r="WQY22" s="171"/>
      <c r="WQZ22" s="171"/>
      <c r="WRA22" s="171"/>
      <c r="WRB22" s="171"/>
      <c r="WRC22" s="171"/>
      <c r="WRD22" s="171"/>
      <c r="WRE22" s="171"/>
      <c r="WRF22" s="171"/>
      <c r="WRG22" s="171"/>
      <c r="WRH22" s="171"/>
      <c r="WRI22" s="171"/>
      <c r="WRJ22" s="171"/>
      <c r="WRK22" s="171"/>
      <c r="WRL22" s="171"/>
      <c r="WRM22" s="171"/>
      <c r="WRN22" s="171"/>
      <c r="WRO22" s="171"/>
      <c r="WRP22" s="171"/>
      <c r="WRQ22" s="171"/>
      <c r="WRR22" s="171"/>
      <c r="WRS22" s="171"/>
      <c r="WRT22" s="171"/>
      <c r="WRU22" s="171"/>
      <c r="WRV22" s="171"/>
      <c r="WRW22" s="171"/>
      <c r="WRX22" s="171"/>
      <c r="WRY22" s="171"/>
      <c r="WRZ22" s="171"/>
      <c r="WSA22" s="171"/>
      <c r="WSB22" s="171"/>
      <c r="WSC22" s="171"/>
      <c r="WSD22" s="171"/>
      <c r="WSE22" s="171"/>
      <c r="WSF22" s="171"/>
      <c r="WSG22" s="171"/>
      <c r="WSH22" s="171"/>
      <c r="WSI22" s="171"/>
      <c r="WSJ22" s="171"/>
      <c r="WSK22" s="171"/>
      <c r="WSL22" s="171"/>
      <c r="WSM22" s="171"/>
      <c r="WSN22" s="171"/>
      <c r="WSO22" s="171"/>
      <c r="WSP22" s="171"/>
      <c r="WSQ22" s="171"/>
      <c r="WSR22" s="171"/>
      <c r="WSS22" s="171"/>
      <c r="WST22" s="171"/>
      <c r="WSU22" s="171"/>
      <c r="WSV22" s="171"/>
      <c r="WSW22" s="171"/>
      <c r="WSX22" s="171"/>
      <c r="WSY22" s="171"/>
      <c r="WSZ22" s="171"/>
      <c r="WTA22" s="171"/>
      <c r="WTB22" s="171"/>
      <c r="WTC22" s="171"/>
      <c r="WTD22" s="171"/>
      <c r="WTE22" s="171"/>
      <c r="WTF22" s="171"/>
      <c r="WTG22" s="171"/>
      <c r="WTH22" s="171"/>
      <c r="WTI22" s="171"/>
      <c r="WTJ22" s="171"/>
      <c r="WTK22" s="171"/>
      <c r="WTL22" s="171"/>
      <c r="WTM22" s="171"/>
      <c r="WTN22" s="171"/>
      <c r="WTO22" s="171"/>
      <c r="WTP22" s="171"/>
      <c r="WTQ22" s="171"/>
      <c r="WTR22" s="171"/>
      <c r="WTS22" s="171"/>
      <c r="WTT22" s="171"/>
      <c r="WTU22" s="171"/>
      <c r="WTV22" s="171"/>
      <c r="WTW22" s="171"/>
      <c r="WTX22" s="171"/>
      <c r="WTY22" s="171"/>
      <c r="WTZ22" s="171"/>
      <c r="WUA22" s="171"/>
      <c r="WUB22" s="171"/>
      <c r="WUC22" s="171"/>
      <c r="WUD22" s="171"/>
      <c r="WUE22" s="171"/>
      <c r="WUF22" s="171"/>
      <c r="WUG22" s="171"/>
      <c r="WUH22" s="171"/>
      <c r="WUI22" s="171"/>
      <c r="WUJ22" s="171"/>
      <c r="WUK22" s="171"/>
      <c r="WUL22" s="171"/>
      <c r="WUM22" s="171"/>
      <c r="WUN22" s="171"/>
      <c r="WUO22" s="171"/>
      <c r="WUP22" s="171"/>
      <c r="WUQ22" s="171"/>
      <c r="WUR22" s="171"/>
      <c r="WUS22" s="171"/>
      <c r="WUT22" s="171"/>
      <c r="WUU22" s="171"/>
      <c r="WUV22" s="171"/>
      <c r="WUW22" s="171"/>
      <c r="WUX22" s="171"/>
      <c r="WUY22" s="171"/>
      <c r="WUZ22" s="171"/>
      <c r="WVA22" s="171"/>
      <c r="WVB22" s="171"/>
      <c r="WVC22" s="171"/>
      <c r="WVD22" s="171"/>
      <c r="WVE22" s="171"/>
      <c r="WVF22" s="171"/>
      <c r="WVG22" s="171"/>
      <c r="WVH22" s="171"/>
      <c r="WVI22" s="171"/>
      <c r="WVJ22" s="171"/>
      <c r="WVK22" s="171"/>
      <c r="WVL22" s="171"/>
      <c r="WVM22" s="171"/>
      <c r="WVN22" s="171"/>
      <c r="WVO22" s="171"/>
      <c r="WVP22" s="171"/>
      <c r="WVQ22" s="171"/>
      <c r="WVR22" s="171"/>
      <c r="WVS22" s="171"/>
      <c r="WVT22" s="171"/>
      <c r="WVU22" s="171"/>
      <c r="WVV22" s="171"/>
      <c r="WVW22" s="171"/>
      <c r="WVX22" s="171"/>
      <c r="WVY22" s="171"/>
      <c r="WVZ22" s="171"/>
      <c r="WWA22" s="171"/>
      <c r="WWB22" s="171"/>
      <c r="WWC22" s="171"/>
      <c r="WWD22" s="171"/>
      <c r="WWE22" s="171"/>
      <c r="WWF22" s="171"/>
      <c r="WWG22" s="171"/>
      <c r="WWH22" s="171"/>
      <c r="WWI22" s="171"/>
      <c r="WWJ22" s="171"/>
      <c r="WWK22" s="171"/>
      <c r="WWL22" s="171"/>
      <c r="WWM22" s="171"/>
      <c r="WWN22" s="171"/>
      <c r="WWO22" s="171"/>
      <c r="WWP22" s="171"/>
      <c r="WWQ22" s="171"/>
      <c r="WWR22" s="171"/>
      <c r="WWS22" s="171"/>
      <c r="WWT22" s="171"/>
      <c r="WWU22" s="171"/>
      <c r="WWV22" s="171"/>
      <c r="WWW22" s="171"/>
      <c r="WWX22" s="171"/>
      <c r="WWY22" s="171"/>
      <c r="WWZ22" s="171"/>
      <c r="WXA22" s="171"/>
      <c r="WXB22" s="171"/>
      <c r="WXC22" s="171"/>
      <c r="WXD22" s="171"/>
      <c r="WXE22" s="171"/>
      <c r="WXF22" s="171"/>
      <c r="WXG22" s="171"/>
      <c r="WXH22" s="171"/>
      <c r="WXI22" s="171"/>
      <c r="WXJ22" s="171"/>
      <c r="WXK22" s="171"/>
      <c r="WXL22" s="171"/>
      <c r="WXM22" s="171"/>
      <c r="WXN22" s="171"/>
      <c r="WXO22" s="171"/>
      <c r="WXP22" s="171"/>
      <c r="WXQ22" s="171"/>
      <c r="WXR22" s="171"/>
      <c r="WXS22" s="171"/>
      <c r="WXT22" s="171"/>
      <c r="WXU22" s="171"/>
      <c r="WXV22" s="171"/>
      <c r="WXW22" s="171"/>
      <c r="WXX22" s="171"/>
      <c r="WXY22" s="171"/>
      <c r="WXZ22" s="171"/>
      <c r="WYA22" s="171"/>
      <c r="WYB22" s="171"/>
      <c r="WYC22" s="171"/>
      <c r="WYD22" s="171"/>
      <c r="WYE22" s="171"/>
      <c r="WYF22" s="171"/>
      <c r="WYG22" s="171"/>
      <c r="WYH22" s="171"/>
      <c r="WYI22" s="171"/>
      <c r="WYJ22" s="171"/>
      <c r="WYK22" s="171"/>
      <c r="WYL22" s="171"/>
      <c r="WYM22" s="171"/>
      <c r="WYN22" s="171"/>
      <c r="WYO22" s="171"/>
      <c r="WYP22" s="171"/>
      <c r="WYQ22" s="171"/>
      <c r="WYR22" s="171"/>
      <c r="WYS22" s="171"/>
      <c r="WYT22" s="171"/>
      <c r="WYU22" s="171"/>
      <c r="WYV22" s="171"/>
      <c r="WYW22" s="171"/>
      <c r="WYX22" s="171"/>
      <c r="WYY22" s="171"/>
      <c r="WYZ22" s="171"/>
      <c r="WZA22" s="171"/>
      <c r="WZB22" s="171"/>
      <c r="WZC22" s="171"/>
      <c r="WZD22" s="171"/>
      <c r="WZE22" s="171"/>
      <c r="WZF22" s="171"/>
      <c r="WZG22" s="171"/>
      <c r="WZH22" s="171"/>
      <c r="WZI22" s="171"/>
      <c r="WZJ22" s="171"/>
      <c r="WZK22" s="171"/>
      <c r="WZL22" s="171"/>
      <c r="WZM22" s="171"/>
      <c r="WZN22" s="171"/>
      <c r="WZO22" s="171"/>
      <c r="WZP22" s="171"/>
      <c r="WZQ22" s="171"/>
      <c r="WZR22" s="171"/>
      <c r="WZS22" s="171"/>
      <c r="WZT22" s="171"/>
      <c r="WZU22" s="171"/>
      <c r="WZV22" s="171"/>
      <c r="WZW22" s="171"/>
      <c r="WZX22" s="171"/>
      <c r="WZY22" s="171"/>
      <c r="WZZ22" s="171"/>
      <c r="XAA22" s="171"/>
      <c r="XAB22" s="171"/>
      <c r="XAC22" s="171"/>
      <c r="XAD22" s="171"/>
      <c r="XAE22" s="171"/>
      <c r="XAF22" s="171"/>
      <c r="XAG22" s="171"/>
      <c r="XAH22" s="171"/>
      <c r="XAI22" s="171"/>
      <c r="XAJ22" s="171"/>
      <c r="XAK22" s="171"/>
      <c r="XAL22" s="171"/>
      <c r="XAM22" s="171"/>
      <c r="XAN22" s="171"/>
      <c r="XAO22" s="171"/>
      <c r="XAP22" s="171"/>
      <c r="XAQ22" s="171"/>
      <c r="XAR22" s="171"/>
      <c r="XAS22" s="171"/>
      <c r="XAT22" s="171"/>
      <c r="XAU22" s="171"/>
      <c r="XAV22" s="171"/>
      <c r="XAW22" s="171"/>
      <c r="XAX22" s="171"/>
      <c r="XAY22" s="171"/>
      <c r="XAZ22" s="171"/>
      <c r="XBA22" s="171"/>
      <c r="XBB22" s="171"/>
      <c r="XBC22" s="171"/>
      <c r="XBD22" s="171"/>
      <c r="XBE22" s="171"/>
      <c r="XBF22" s="171"/>
      <c r="XBG22" s="171"/>
      <c r="XBH22" s="171"/>
      <c r="XBI22" s="171"/>
      <c r="XBJ22" s="171"/>
      <c r="XBK22" s="171"/>
      <c r="XBL22" s="171"/>
      <c r="XBM22" s="171"/>
      <c r="XBN22" s="171"/>
      <c r="XBO22" s="171"/>
      <c r="XBP22" s="171"/>
      <c r="XBQ22" s="171"/>
      <c r="XBR22" s="171"/>
      <c r="XBS22" s="171"/>
      <c r="XBT22" s="171"/>
      <c r="XBU22" s="171"/>
      <c r="XBV22" s="171"/>
      <c r="XBW22" s="171"/>
      <c r="XBX22" s="171"/>
      <c r="XBY22" s="171"/>
      <c r="XBZ22" s="171"/>
      <c r="XCA22" s="171"/>
      <c r="XCB22" s="171"/>
      <c r="XCC22" s="171"/>
      <c r="XCD22" s="171"/>
      <c r="XCE22" s="171"/>
      <c r="XCF22" s="171"/>
      <c r="XCG22" s="171"/>
      <c r="XCH22" s="171"/>
      <c r="XCI22" s="171"/>
      <c r="XCJ22" s="171"/>
      <c r="XCK22" s="171"/>
      <c r="XCL22" s="171"/>
      <c r="XCM22" s="171"/>
      <c r="XCN22" s="171"/>
      <c r="XCO22" s="171"/>
      <c r="XCP22" s="171"/>
      <c r="XCQ22" s="171"/>
      <c r="XCR22" s="171"/>
      <c r="XCS22" s="171"/>
      <c r="XCT22" s="171"/>
      <c r="XCU22" s="171"/>
      <c r="XCV22" s="171"/>
      <c r="XCW22" s="171"/>
      <c r="XCX22" s="171"/>
      <c r="XCY22" s="171"/>
      <c r="XCZ22" s="171"/>
      <c r="XDA22" s="171"/>
      <c r="XDB22" s="171"/>
      <c r="XDC22" s="171"/>
      <c r="XDD22" s="171"/>
      <c r="XDE22" s="171"/>
      <c r="XDF22" s="171"/>
      <c r="XDG22" s="171"/>
      <c r="XDH22" s="171"/>
      <c r="XDI22" s="171"/>
      <c r="XDJ22" s="171"/>
      <c r="XDK22" s="171"/>
      <c r="XDL22" s="171"/>
      <c r="XDM22" s="171"/>
      <c r="XDN22" s="171"/>
      <c r="XDO22" s="171"/>
      <c r="XDP22" s="171"/>
      <c r="XDQ22" s="171"/>
      <c r="XDR22" s="171"/>
      <c r="XDS22" s="171"/>
      <c r="XDT22" s="171"/>
      <c r="XDU22" s="171"/>
      <c r="XDV22" s="171"/>
      <c r="XDW22" s="171"/>
      <c r="XDX22" s="171"/>
      <c r="XDY22" s="171"/>
      <c r="XDZ22" s="171"/>
      <c r="XEA22" s="171"/>
      <c r="XEB22" s="171"/>
      <c r="XEC22" s="171"/>
      <c r="XED22" s="171"/>
      <c r="XEE22" s="171"/>
      <c r="XEF22" s="171"/>
      <c r="XEG22" s="171"/>
      <c r="XEH22" s="171"/>
      <c r="XEI22" s="171"/>
      <c r="XEJ22" s="171"/>
      <c r="XEK22" s="171"/>
      <c r="XEL22" s="171"/>
      <c r="XEM22" s="171"/>
      <c r="XEN22" s="171"/>
      <c r="XEO22" s="171"/>
      <c r="XEP22" s="171"/>
      <c r="XEQ22" s="171"/>
      <c r="XER22" s="171"/>
      <c r="XES22" s="171"/>
      <c r="XET22" s="171"/>
      <c r="XEU22" s="171"/>
      <c r="XEV22" s="171"/>
      <c r="XEW22" s="171"/>
      <c r="XEX22" s="171"/>
      <c r="XEY22" s="171"/>
      <c r="XEZ22" s="171"/>
      <c r="XFA22" s="171"/>
      <c r="XFB22" s="171"/>
      <c r="XFC22" s="171"/>
      <c r="XFD22" s="171"/>
    </row>
    <row r="23" s="171" customFormat="1" spans="1:5">
      <c r="A23" s="184" t="s">
        <v>1435</v>
      </c>
      <c r="B23" s="186"/>
      <c r="C23" s="185">
        <v>108</v>
      </c>
      <c r="D23" s="139" t="s">
        <v>114</v>
      </c>
      <c r="E23" s="183">
        <v>0.119</v>
      </c>
    </row>
    <row r="24" spans="1:16384">
      <c r="A24" s="184" t="s">
        <v>1436</v>
      </c>
      <c r="B24" s="187"/>
      <c r="C24" s="185">
        <v>108</v>
      </c>
      <c r="D24" s="139" t="s">
        <v>114</v>
      </c>
      <c r="E24" s="183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  <c r="GV24" s="171"/>
      <c r="GW24" s="171"/>
      <c r="GX24" s="171"/>
      <c r="GY24" s="171"/>
      <c r="GZ24" s="171"/>
      <c r="HA24" s="171"/>
      <c r="HB24" s="171"/>
      <c r="HC24" s="171"/>
      <c r="HD24" s="171"/>
      <c r="HE24" s="171"/>
      <c r="HF24" s="171"/>
      <c r="HG24" s="171"/>
      <c r="HH24" s="171"/>
      <c r="HI24" s="171"/>
      <c r="HJ24" s="171"/>
      <c r="HK24" s="171"/>
      <c r="HL24" s="171"/>
      <c r="HM24" s="171"/>
      <c r="HN24" s="171"/>
      <c r="HO24" s="171"/>
      <c r="HP24" s="171"/>
      <c r="HQ24" s="171"/>
      <c r="HR24" s="171"/>
      <c r="HS24" s="171"/>
      <c r="HT24" s="171"/>
      <c r="HU24" s="171"/>
      <c r="HV24" s="171"/>
      <c r="HW24" s="171"/>
      <c r="HX24" s="171"/>
      <c r="HY24" s="171"/>
      <c r="HZ24" s="171"/>
      <c r="IA24" s="171"/>
      <c r="IB24" s="171"/>
      <c r="IC24" s="171"/>
      <c r="ID24" s="171"/>
      <c r="IE24" s="171"/>
      <c r="IF24" s="171"/>
      <c r="IG24" s="171"/>
      <c r="IH24" s="171"/>
      <c r="II24" s="171"/>
      <c r="IJ24" s="171"/>
      <c r="IK24" s="171"/>
      <c r="IL24" s="171"/>
      <c r="IM24" s="171"/>
      <c r="IN24" s="171"/>
      <c r="IO24" s="171"/>
      <c r="IP24" s="171"/>
      <c r="IQ24" s="171"/>
      <c r="IR24" s="171"/>
      <c r="IS24" s="171"/>
      <c r="IT24" s="171"/>
      <c r="IU24" s="171"/>
      <c r="IV24" s="171"/>
      <c r="IW24" s="171"/>
      <c r="IX24" s="171"/>
      <c r="IY24" s="171"/>
      <c r="IZ24" s="171"/>
      <c r="JA24" s="171"/>
      <c r="JB24" s="171"/>
      <c r="JC24" s="171"/>
      <c r="JD24" s="171"/>
      <c r="JE24" s="171"/>
      <c r="JF24" s="171"/>
      <c r="JG24" s="171"/>
      <c r="JH24" s="171"/>
      <c r="JI24" s="171"/>
      <c r="JJ24" s="171"/>
      <c r="JK24" s="171"/>
      <c r="JL24" s="171"/>
      <c r="JM24" s="171"/>
      <c r="JN24" s="171"/>
      <c r="JO24" s="171"/>
      <c r="JP24" s="171"/>
      <c r="JQ24" s="171"/>
      <c r="JR24" s="171"/>
      <c r="JS24" s="171"/>
      <c r="JT24" s="171"/>
      <c r="JU24" s="171"/>
      <c r="JV24" s="171"/>
      <c r="JW24" s="171"/>
      <c r="JX24" s="171"/>
      <c r="JY24" s="171"/>
      <c r="JZ24" s="171"/>
      <c r="KA24" s="171"/>
      <c r="KB24" s="171"/>
      <c r="KC24" s="171"/>
      <c r="KD24" s="171"/>
      <c r="KE24" s="171"/>
      <c r="KF24" s="171"/>
      <c r="KG24" s="171"/>
      <c r="KH24" s="171"/>
      <c r="KI24" s="171"/>
      <c r="KJ24" s="171"/>
      <c r="KK24" s="171"/>
      <c r="KL24" s="171"/>
      <c r="KM24" s="171"/>
      <c r="KN24" s="171"/>
      <c r="KO24" s="171"/>
      <c r="KP24" s="171"/>
      <c r="KQ24" s="171"/>
      <c r="KR24" s="171"/>
      <c r="KS24" s="171"/>
      <c r="KT24" s="171"/>
      <c r="KU24" s="171"/>
      <c r="KV24" s="171"/>
      <c r="KW24" s="171"/>
      <c r="KX24" s="171"/>
      <c r="KY24" s="171"/>
      <c r="KZ24" s="171"/>
      <c r="LA24" s="171"/>
      <c r="LB24" s="171"/>
      <c r="LC24" s="171"/>
      <c r="LD24" s="171"/>
      <c r="LE24" s="171"/>
      <c r="LF24" s="171"/>
      <c r="LG24" s="171"/>
      <c r="LH24" s="171"/>
      <c r="LI24" s="171"/>
      <c r="LJ24" s="171"/>
      <c r="LK24" s="171"/>
      <c r="LL24" s="171"/>
      <c r="LM24" s="171"/>
      <c r="LN24" s="171"/>
      <c r="LO24" s="171"/>
      <c r="LP24" s="171"/>
      <c r="LQ24" s="171"/>
      <c r="LR24" s="171"/>
      <c r="LS24" s="171"/>
      <c r="LT24" s="171"/>
      <c r="LU24" s="171"/>
      <c r="LV24" s="171"/>
      <c r="LW24" s="171"/>
      <c r="LX24" s="171"/>
      <c r="LY24" s="171"/>
      <c r="LZ24" s="171"/>
      <c r="MA24" s="171"/>
      <c r="MB24" s="171"/>
      <c r="MC24" s="171"/>
      <c r="MD24" s="171"/>
      <c r="ME24" s="171"/>
      <c r="MF24" s="171"/>
      <c r="MG24" s="171"/>
      <c r="MH24" s="171"/>
      <c r="MI24" s="171"/>
      <c r="MJ24" s="171"/>
      <c r="MK24" s="171"/>
      <c r="ML24" s="171"/>
      <c r="MM24" s="171"/>
      <c r="MN24" s="171"/>
      <c r="MO24" s="171"/>
      <c r="MP24" s="171"/>
      <c r="MQ24" s="171"/>
      <c r="MR24" s="171"/>
      <c r="MS24" s="171"/>
      <c r="MT24" s="171"/>
      <c r="MU24" s="171"/>
      <c r="MV24" s="171"/>
      <c r="MW24" s="171"/>
      <c r="MX24" s="171"/>
      <c r="MY24" s="171"/>
      <c r="MZ24" s="171"/>
      <c r="NA24" s="171"/>
      <c r="NB24" s="171"/>
      <c r="NC24" s="171"/>
      <c r="ND24" s="171"/>
      <c r="NE24" s="171"/>
      <c r="NF24" s="171"/>
      <c r="NG24" s="171"/>
      <c r="NH24" s="171"/>
      <c r="NI24" s="171"/>
      <c r="NJ24" s="171"/>
      <c r="NK24" s="171"/>
      <c r="NL24" s="171"/>
      <c r="NM24" s="171"/>
      <c r="NN24" s="171"/>
      <c r="NO24" s="171"/>
      <c r="NP24" s="171"/>
      <c r="NQ24" s="171"/>
      <c r="NR24" s="171"/>
      <c r="NS24" s="171"/>
      <c r="NT24" s="171"/>
      <c r="NU24" s="171"/>
      <c r="NV24" s="171"/>
      <c r="NW24" s="171"/>
      <c r="NX24" s="171"/>
      <c r="NY24" s="171"/>
      <c r="NZ24" s="171"/>
      <c r="OA24" s="171"/>
      <c r="OB24" s="171"/>
      <c r="OC24" s="171"/>
      <c r="OD24" s="171"/>
      <c r="OE24" s="171"/>
      <c r="OF24" s="171"/>
      <c r="OG24" s="171"/>
      <c r="OH24" s="171"/>
      <c r="OI24" s="171"/>
      <c r="OJ24" s="171"/>
      <c r="OK24" s="171"/>
      <c r="OL24" s="171"/>
      <c r="OM24" s="171"/>
      <c r="ON24" s="171"/>
      <c r="OO24" s="171"/>
      <c r="OP24" s="171"/>
      <c r="OQ24" s="171"/>
      <c r="OR24" s="171"/>
      <c r="OS24" s="171"/>
      <c r="OT24" s="171"/>
      <c r="OU24" s="171"/>
      <c r="OV24" s="171"/>
      <c r="OW24" s="171"/>
      <c r="OX24" s="171"/>
      <c r="OY24" s="171"/>
      <c r="OZ24" s="171"/>
      <c r="PA24" s="171"/>
      <c r="PB24" s="171"/>
      <c r="PC24" s="171"/>
      <c r="PD24" s="171"/>
      <c r="PE24" s="171"/>
      <c r="PF24" s="171"/>
      <c r="PG24" s="171"/>
      <c r="PH24" s="171"/>
      <c r="PI24" s="171"/>
      <c r="PJ24" s="171"/>
      <c r="PK24" s="171"/>
      <c r="PL24" s="171"/>
      <c r="PM24" s="171"/>
      <c r="PN24" s="171"/>
      <c r="PO24" s="171"/>
      <c r="PP24" s="171"/>
      <c r="PQ24" s="171"/>
      <c r="PR24" s="171"/>
      <c r="PS24" s="171"/>
      <c r="PT24" s="171"/>
      <c r="PU24" s="171"/>
      <c r="PV24" s="171"/>
      <c r="PW24" s="171"/>
      <c r="PX24" s="171"/>
      <c r="PY24" s="171"/>
      <c r="PZ24" s="171"/>
      <c r="QA24" s="171"/>
      <c r="QB24" s="171"/>
      <c r="QC24" s="171"/>
      <c r="QD24" s="171"/>
      <c r="QE24" s="171"/>
      <c r="QF24" s="171"/>
      <c r="QG24" s="171"/>
      <c r="QH24" s="171"/>
      <c r="QI24" s="171"/>
      <c r="QJ24" s="171"/>
      <c r="QK24" s="171"/>
      <c r="QL24" s="171"/>
      <c r="QM24" s="171"/>
      <c r="QN24" s="171"/>
      <c r="QO24" s="171"/>
      <c r="QP24" s="171"/>
      <c r="QQ24" s="171"/>
      <c r="QR24" s="171"/>
      <c r="QS24" s="171"/>
      <c r="QT24" s="171"/>
      <c r="QU24" s="171"/>
      <c r="QV24" s="171"/>
      <c r="QW24" s="171"/>
      <c r="QX24" s="171"/>
      <c r="QY24" s="171"/>
      <c r="QZ24" s="171"/>
      <c r="RA24" s="171"/>
      <c r="RB24" s="171"/>
      <c r="RC24" s="171"/>
      <c r="RD24" s="171"/>
      <c r="RE24" s="171"/>
      <c r="RF24" s="171"/>
      <c r="RG24" s="171"/>
      <c r="RH24" s="171"/>
      <c r="RI24" s="171"/>
      <c r="RJ24" s="171"/>
      <c r="RK24" s="171"/>
      <c r="RL24" s="171"/>
      <c r="RM24" s="171"/>
      <c r="RN24" s="171"/>
      <c r="RO24" s="171"/>
      <c r="RP24" s="171"/>
      <c r="RQ24" s="171"/>
      <c r="RR24" s="171"/>
      <c r="RS24" s="171"/>
      <c r="RT24" s="171"/>
      <c r="RU24" s="171"/>
      <c r="RV24" s="171"/>
      <c r="RW24" s="171"/>
      <c r="RX24" s="171"/>
      <c r="RY24" s="171"/>
      <c r="RZ24" s="171"/>
      <c r="SA24" s="171"/>
      <c r="SB24" s="171"/>
      <c r="SC24" s="171"/>
      <c r="SD24" s="171"/>
      <c r="SE24" s="171"/>
      <c r="SF24" s="171"/>
      <c r="SG24" s="171"/>
      <c r="SH24" s="171"/>
      <c r="SI24" s="171"/>
      <c r="SJ24" s="171"/>
      <c r="SK24" s="171"/>
      <c r="SL24" s="171"/>
      <c r="SM24" s="171"/>
      <c r="SN24" s="171"/>
      <c r="SO24" s="171"/>
      <c r="SP24" s="171"/>
      <c r="SQ24" s="171"/>
      <c r="SR24" s="171"/>
      <c r="SS24" s="171"/>
      <c r="ST24" s="171"/>
      <c r="SU24" s="171"/>
      <c r="SV24" s="171"/>
      <c r="SW24" s="171"/>
      <c r="SX24" s="171"/>
      <c r="SY24" s="171"/>
      <c r="SZ24" s="171"/>
      <c r="TA24" s="171"/>
      <c r="TB24" s="171"/>
      <c r="TC24" s="171"/>
      <c r="TD24" s="171"/>
      <c r="TE24" s="171"/>
      <c r="TF24" s="171"/>
      <c r="TG24" s="171"/>
      <c r="TH24" s="171"/>
      <c r="TI24" s="171"/>
      <c r="TJ24" s="171"/>
      <c r="TK24" s="171"/>
      <c r="TL24" s="171"/>
      <c r="TM24" s="171"/>
      <c r="TN24" s="171"/>
      <c r="TO24" s="171"/>
      <c r="TP24" s="171"/>
      <c r="TQ24" s="171"/>
      <c r="TR24" s="171"/>
      <c r="TS24" s="171"/>
      <c r="TT24" s="171"/>
      <c r="TU24" s="171"/>
      <c r="TV24" s="171"/>
      <c r="TW24" s="171"/>
      <c r="TX24" s="171"/>
      <c r="TY24" s="171"/>
      <c r="TZ24" s="171"/>
      <c r="UA24" s="171"/>
      <c r="UB24" s="171"/>
      <c r="UC24" s="171"/>
      <c r="UD24" s="171"/>
      <c r="UE24" s="171"/>
      <c r="UF24" s="171"/>
      <c r="UG24" s="171"/>
      <c r="UH24" s="171"/>
      <c r="UI24" s="171"/>
      <c r="UJ24" s="171"/>
      <c r="UK24" s="171"/>
      <c r="UL24" s="171"/>
      <c r="UM24" s="171"/>
      <c r="UN24" s="171"/>
      <c r="UO24" s="171"/>
      <c r="UP24" s="171"/>
      <c r="UQ24" s="171"/>
      <c r="UR24" s="171"/>
      <c r="US24" s="171"/>
      <c r="UT24" s="171"/>
      <c r="UU24" s="171"/>
      <c r="UV24" s="171"/>
      <c r="UW24" s="171"/>
      <c r="UX24" s="171"/>
      <c r="UY24" s="171"/>
      <c r="UZ24" s="171"/>
      <c r="VA24" s="171"/>
      <c r="VB24" s="171"/>
      <c r="VC24" s="171"/>
      <c r="VD24" s="171"/>
      <c r="VE24" s="171"/>
      <c r="VF24" s="171"/>
      <c r="VG24" s="171"/>
      <c r="VH24" s="171"/>
      <c r="VI24" s="171"/>
      <c r="VJ24" s="171"/>
      <c r="VK24" s="171"/>
      <c r="VL24" s="171"/>
      <c r="VM24" s="171"/>
      <c r="VN24" s="171"/>
      <c r="VO24" s="171"/>
      <c r="VP24" s="171"/>
      <c r="VQ24" s="171"/>
      <c r="VR24" s="171"/>
      <c r="VS24" s="171"/>
      <c r="VT24" s="171"/>
      <c r="VU24" s="171"/>
      <c r="VV24" s="171"/>
      <c r="VW24" s="171"/>
      <c r="VX24" s="171"/>
      <c r="VY24" s="171"/>
      <c r="VZ24" s="171"/>
      <c r="WA24" s="171"/>
      <c r="WB24" s="171"/>
      <c r="WC24" s="171"/>
      <c r="WD24" s="171"/>
      <c r="WE24" s="171"/>
      <c r="WF24" s="171"/>
      <c r="WG24" s="171"/>
      <c r="WH24" s="171"/>
      <c r="WI24" s="171"/>
      <c r="WJ24" s="171"/>
      <c r="WK24" s="171"/>
      <c r="WL24" s="171"/>
      <c r="WM24" s="171"/>
      <c r="WN24" s="171"/>
      <c r="WO24" s="171"/>
      <c r="WP24" s="171"/>
      <c r="WQ24" s="171"/>
      <c r="WR24" s="171"/>
      <c r="WS24" s="171"/>
      <c r="WT24" s="171"/>
      <c r="WU24" s="171"/>
      <c r="WV24" s="171"/>
      <c r="WW24" s="171"/>
      <c r="WX24" s="171"/>
      <c r="WY24" s="171"/>
      <c r="WZ24" s="171"/>
      <c r="XA24" s="171"/>
      <c r="XB24" s="171"/>
      <c r="XC24" s="171"/>
      <c r="XD24" s="171"/>
      <c r="XE24" s="171"/>
      <c r="XF24" s="171"/>
      <c r="XG24" s="171"/>
      <c r="XH24" s="171"/>
      <c r="XI24" s="171"/>
      <c r="XJ24" s="171"/>
      <c r="XK24" s="171"/>
      <c r="XL24" s="171"/>
      <c r="XM24" s="171"/>
      <c r="XN24" s="171"/>
      <c r="XO24" s="171"/>
      <c r="XP24" s="171"/>
      <c r="XQ24" s="171"/>
      <c r="XR24" s="171"/>
      <c r="XS24" s="171"/>
      <c r="XT24" s="171"/>
      <c r="XU24" s="171"/>
      <c r="XV24" s="171"/>
      <c r="XW24" s="171"/>
      <c r="XX24" s="171"/>
      <c r="XY24" s="171"/>
      <c r="XZ24" s="171"/>
      <c r="YA24" s="171"/>
      <c r="YB24" s="171"/>
      <c r="YC24" s="171"/>
      <c r="YD24" s="171"/>
      <c r="YE24" s="171"/>
      <c r="YF24" s="171"/>
      <c r="YG24" s="171"/>
      <c r="YH24" s="171"/>
      <c r="YI24" s="171"/>
      <c r="YJ24" s="171"/>
      <c r="YK24" s="171"/>
      <c r="YL24" s="171"/>
      <c r="YM24" s="171"/>
      <c r="YN24" s="171"/>
      <c r="YO24" s="171"/>
      <c r="YP24" s="171"/>
      <c r="YQ24" s="171"/>
      <c r="YR24" s="171"/>
      <c r="YS24" s="171"/>
      <c r="YT24" s="171"/>
      <c r="YU24" s="171"/>
      <c r="YV24" s="171"/>
      <c r="YW24" s="171"/>
      <c r="YX24" s="171"/>
      <c r="YY24" s="171"/>
      <c r="YZ24" s="171"/>
      <c r="ZA24" s="171"/>
      <c r="ZB24" s="171"/>
      <c r="ZC24" s="171"/>
      <c r="ZD24" s="171"/>
      <c r="ZE24" s="171"/>
      <c r="ZF24" s="171"/>
      <c r="ZG24" s="171"/>
      <c r="ZH24" s="171"/>
      <c r="ZI24" s="171"/>
      <c r="ZJ24" s="171"/>
      <c r="ZK24" s="171"/>
      <c r="ZL24" s="171"/>
      <c r="ZM24" s="171"/>
      <c r="ZN24" s="171"/>
      <c r="ZO24" s="171"/>
      <c r="ZP24" s="171"/>
      <c r="ZQ24" s="171"/>
      <c r="ZR24" s="171"/>
      <c r="ZS24" s="171"/>
      <c r="ZT24" s="171"/>
      <c r="ZU24" s="171"/>
      <c r="ZV24" s="171"/>
      <c r="ZW24" s="171"/>
      <c r="ZX24" s="171"/>
      <c r="ZY24" s="171"/>
      <c r="ZZ24" s="171"/>
      <c r="AAA24" s="171"/>
      <c r="AAB24" s="171"/>
      <c r="AAC24" s="171"/>
      <c r="AAD24" s="171"/>
      <c r="AAE24" s="171"/>
      <c r="AAF24" s="171"/>
      <c r="AAG24" s="171"/>
      <c r="AAH24" s="171"/>
      <c r="AAI24" s="171"/>
      <c r="AAJ24" s="171"/>
      <c r="AAK24" s="171"/>
      <c r="AAL24" s="171"/>
      <c r="AAM24" s="171"/>
      <c r="AAN24" s="171"/>
      <c r="AAO24" s="171"/>
      <c r="AAP24" s="171"/>
      <c r="AAQ24" s="171"/>
      <c r="AAR24" s="171"/>
      <c r="AAS24" s="171"/>
      <c r="AAT24" s="171"/>
      <c r="AAU24" s="171"/>
      <c r="AAV24" s="171"/>
      <c r="AAW24" s="171"/>
      <c r="AAX24" s="171"/>
      <c r="AAY24" s="171"/>
      <c r="AAZ24" s="171"/>
      <c r="ABA24" s="171"/>
      <c r="ABB24" s="171"/>
      <c r="ABC24" s="171"/>
      <c r="ABD24" s="171"/>
      <c r="ABE24" s="171"/>
      <c r="ABF24" s="171"/>
      <c r="ABG24" s="171"/>
      <c r="ABH24" s="171"/>
      <c r="ABI24" s="171"/>
      <c r="ABJ24" s="171"/>
      <c r="ABK24" s="171"/>
      <c r="ABL24" s="171"/>
      <c r="ABM24" s="171"/>
      <c r="ABN24" s="171"/>
      <c r="ABO24" s="171"/>
      <c r="ABP24" s="171"/>
      <c r="ABQ24" s="171"/>
      <c r="ABR24" s="171"/>
      <c r="ABS24" s="171"/>
      <c r="ABT24" s="171"/>
      <c r="ABU24" s="171"/>
      <c r="ABV24" s="171"/>
      <c r="ABW24" s="171"/>
      <c r="ABX24" s="171"/>
      <c r="ABY24" s="171"/>
      <c r="ABZ24" s="171"/>
      <c r="ACA24" s="171"/>
      <c r="ACB24" s="171"/>
      <c r="ACC24" s="171"/>
      <c r="ACD24" s="171"/>
      <c r="ACE24" s="171"/>
      <c r="ACF24" s="171"/>
      <c r="ACG24" s="171"/>
      <c r="ACH24" s="171"/>
      <c r="ACI24" s="171"/>
      <c r="ACJ24" s="171"/>
      <c r="ACK24" s="171"/>
      <c r="ACL24" s="171"/>
      <c r="ACM24" s="171"/>
      <c r="ACN24" s="171"/>
      <c r="ACO24" s="171"/>
      <c r="ACP24" s="171"/>
      <c r="ACQ24" s="171"/>
      <c r="ACR24" s="171"/>
      <c r="ACS24" s="171"/>
      <c r="ACT24" s="171"/>
      <c r="ACU24" s="171"/>
      <c r="ACV24" s="171"/>
      <c r="ACW24" s="171"/>
      <c r="ACX24" s="171"/>
      <c r="ACY24" s="171"/>
      <c r="ACZ24" s="171"/>
      <c r="ADA24" s="171"/>
      <c r="ADB24" s="171"/>
      <c r="ADC24" s="171"/>
      <c r="ADD24" s="171"/>
      <c r="ADE24" s="171"/>
      <c r="ADF24" s="171"/>
      <c r="ADG24" s="171"/>
      <c r="ADH24" s="171"/>
      <c r="ADI24" s="171"/>
      <c r="ADJ24" s="171"/>
      <c r="ADK24" s="171"/>
      <c r="ADL24" s="171"/>
      <c r="ADM24" s="171"/>
      <c r="ADN24" s="171"/>
      <c r="ADO24" s="171"/>
      <c r="ADP24" s="171"/>
      <c r="ADQ24" s="171"/>
      <c r="ADR24" s="171"/>
      <c r="ADS24" s="171"/>
      <c r="ADT24" s="171"/>
      <c r="ADU24" s="171"/>
      <c r="ADV24" s="171"/>
      <c r="ADW24" s="171"/>
      <c r="ADX24" s="171"/>
      <c r="ADY24" s="171"/>
      <c r="ADZ24" s="171"/>
      <c r="AEA24" s="171"/>
      <c r="AEB24" s="171"/>
      <c r="AEC24" s="171"/>
      <c r="AED24" s="171"/>
      <c r="AEE24" s="171"/>
      <c r="AEF24" s="171"/>
      <c r="AEG24" s="171"/>
      <c r="AEH24" s="171"/>
      <c r="AEI24" s="171"/>
      <c r="AEJ24" s="171"/>
      <c r="AEK24" s="171"/>
      <c r="AEL24" s="171"/>
      <c r="AEM24" s="171"/>
      <c r="AEN24" s="171"/>
      <c r="AEO24" s="171"/>
      <c r="AEP24" s="171"/>
      <c r="AEQ24" s="171"/>
      <c r="AER24" s="171"/>
      <c r="AES24" s="171"/>
      <c r="AET24" s="171"/>
      <c r="AEU24" s="171"/>
      <c r="AEV24" s="171"/>
      <c r="AEW24" s="171"/>
      <c r="AEX24" s="171"/>
      <c r="AEY24" s="171"/>
      <c r="AEZ24" s="171"/>
      <c r="AFA24" s="171"/>
      <c r="AFB24" s="171"/>
      <c r="AFC24" s="171"/>
      <c r="AFD24" s="171"/>
      <c r="AFE24" s="171"/>
      <c r="AFF24" s="171"/>
      <c r="AFG24" s="171"/>
      <c r="AFH24" s="171"/>
      <c r="AFI24" s="171"/>
      <c r="AFJ24" s="171"/>
      <c r="AFK24" s="171"/>
      <c r="AFL24" s="171"/>
      <c r="AFM24" s="171"/>
      <c r="AFN24" s="171"/>
      <c r="AFO24" s="171"/>
      <c r="AFP24" s="171"/>
      <c r="AFQ24" s="171"/>
      <c r="AFR24" s="171"/>
      <c r="AFS24" s="171"/>
      <c r="AFT24" s="171"/>
      <c r="AFU24" s="171"/>
      <c r="AFV24" s="171"/>
      <c r="AFW24" s="171"/>
      <c r="AFX24" s="171"/>
      <c r="AFY24" s="171"/>
      <c r="AFZ24" s="171"/>
      <c r="AGA24" s="171"/>
      <c r="AGB24" s="171"/>
      <c r="AGC24" s="171"/>
      <c r="AGD24" s="171"/>
      <c r="AGE24" s="171"/>
      <c r="AGF24" s="171"/>
      <c r="AGG24" s="171"/>
      <c r="AGH24" s="171"/>
      <c r="AGI24" s="171"/>
      <c r="AGJ24" s="171"/>
      <c r="AGK24" s="171"/>
      <c r="AGL24" s="171"/>
      <c r="AGM24" s="171"/>
      <c r="AGN24" s="171"/>
      <c r="AGO24" s="171"/>
      <c r="AGP24" s="171"/>
      <c r="AGQ24" s="171"/>
      <c r="AGR24" s="171"/>
      <c r="AGS24" s="171"/>
      <c r="AGT24" s="171"/>
      <c r="AGU24" s="171"/>
      <c r="AGV24" s="171"/>
      <c r="AGW24" s="171"/>
      <c r="AGX24" s="171"/>
      <c r="AGY24" s="171"/>
      <c r="AGZ24" s="171"/>
      <c r="AHA24" s="171"/>
      <c r="AHB24" s="171"/>
      <c r="AHC24" s="171"/>
      <c r="AHD24" s="171"/>
      <c r="AHE24" s="171"/>
      <c r="AHF24" s="171"/>
      <c r="AHG24" s="171"/>
      <c r="AHH24" s="171"/>
      <c r="AHI24" s="171"/>
      <c r="AHJ24" s="171"/>
      <c r="AHK24" s="171"/>
      <c r="AHL24" s="171"/>
      <c r="AHM24" s="171"/>
      <c r="AHN24" s="171"/>
      <c r="AHO24" s="171"/>
      <c r="AHP24" s="171"/>
      <c r="AHQ24" s="171"/>
      <c r="AHR24" s="171"/>
      <c r="AHS24" s="171"/>
      <c r="AHT24" s="171"/>
      <c r="AHU24" s="171"/>
      <c r="AHV24" s="171"/>
      <c r="AHW24" s="171"/>
      <c r="AHX24" s="171"/>
      <c r="AHY24" s="171"/>
      <c r="AHZ24" s="171"/>
      <c r="AIA24" s="171"/>
      <c r="AIB24" s="171"/>
      <c r="AIC24" s="171"/>
      <c r="AID24" s="171"/>
      <c r="AIE24" s="171"/>
      <c r="AIF24" s="171"/>
      <c r="AIG24" s="171"/>
      <c r="AIH24" s="171"/>
      <c r="AII24" s="171"/>
      <c r="AIJ24" s="171"/>
      <c r="AIK24" s="171"/>
      <c r="AIL24" s="171"/>
      <c r="AIM24" s="171"/>
      <c r="AIN24" s="171"/>
      <c r="AIO24" s="171"/>
      <c r="AIP24" s="171"/>
      <c r="AIQ24" s="171"/>
      <c r="AIR24" s="171"/>
      <c r="AIS24" s="171"/>
      <c r="AIT24" s="171"/>
      <c r="AIU24" s="171"/>
      <c r="AIV24" s="171"/>
      <c r="AIW24" s="171"/>
      <c r="AIX24" s="171"/>
      <c r="AIY24" s="171"/>
      <c r="AIZ24" s="171"/>
      <c r="AJA24" s="171"/>
      <c r="AJB24" s="171"/>
      <c r="AJC24" s="171"/>
      <c r="AJD24" s="171"/>
      <c r="AJE24" s="171"/>
      <c r="AJF24" s="171"/>
      <c r="AJG24" s="171"/>
      <c r="AJH24" s="171"/>
      <c r="AJI24" s="171"/>
      <c r="AJJ24" s="171"/>
      <c r="AJK24" s="171"/>
      <c r="AJL24" s="171"/>
      <c r="AJM24" s="171"/>
      <c r="AJN24" s="171"/>
      <c r="AJO24" s="171"/>
      <c r="AJP24" s="171"/>
      <c r="AJQ24" s="171"/>
      <c r="AJR24" s="171"/>
      <c r="AJS24" s="171"/>
      <c r="AJT24" s="171"/>
      <c r="AJU24" s="171"/>
      <c r="AJV24" s="171"/>
      <c r="AJW24" s="171"/>
      <c r="AJX24" s="171"/>
      <c r="AJY24" s="171"/>
      <c r="AJZ24" s="171"/>
      <c r="AKA24" s="171"/>
      <c r="AKB24" s="171"/>
      <c r="AKC24" s="171"/>
      <c r="AKD24" s="171"/>
      <c r="AKE24" s="171"/>
      <c r="AKF24" s="171"/>
      <c r="AKG24" s="171"/>
      <c r="AKH24" s="171"/>
      <c r="AKI24" s="171"/>
      <c r="AKJ24" s="171"/>
      <c r="AKK24" s="171"/>
      <c r="AKL24" s="171"/>
      <c r="AKM24" s="171"/>
      <c r="AKN24" s="171"/>
      <c r="AKO24" s="171"/>
      <c r="AKP24" s="171"/>
      <c r="AKQ24" s="171"/>
      <c r="AKR24" s="171"/>
      <c r="AKS24" s="171"/>
      <c r="AKT24" s="171"/>
      <c r="AKU24" s="171"/>
      <c r="AKV24" s="171"/>
      <c r="AKW24" s="171"/>
      <c r="AKX24" s="171"/>
      <c r="AKY24" s="171"/>
      <c r="AKZ24" s="171"/>
      <c r="ALA24" s="171"/>
      <c r="ALB24" s="171"/>
      <c r="ALC24" s="171"/>
      <c r="ALD24" s="171"/>
      <c r="ALE24" s="171"/>
      <c r="ALF24" s="171"/>
      <c r="ALG24" s="171"/>
      <c r="ALH24" s="171"/>
      <c r="ALI24" s="171"/>
      <c r="ALJ24" s="171"/>
      <c r="ALK24" s="171"/>
      <c r="ALL24" s="171"/>
      <c r="ALM24" s="171"/>
      <c r="ALN24" s="171"/>
      <c r="ALO24" s="171"/>
      <c r="ALP24" s="171"/>
      <c r="ALQ24" s="171"/>
      <c r="ALR24" s="171"/>
      <c r="ALS24" s="171"/>
      <c r="ALT24" s="171"/>
      <c r="ALU24" s="171"/>
      <c r="ALV24" s="171"/>
      <c r="ALW24" s="171"/>
      <c r="ALX24" s="171"/>
      <c r="ALY24" s="171"/>
      <c r="ALZ24" s="171"/>
      <c r="AMA24" s="171"/>
      <c r="AMB24" s="171"/>
      <c r="AMC24" s="171"/>
      <c r="AMD24" s="171"/>
      <c r="AME24" s="171"/>
      <c r="AMF24" s="171"/>
      <c r="AMG24" s="171"/>
      <c r="AMH24" s="171"/>
      <c r="AMI24" s="171"/>
      <c r="AMJ24" s="171"/>
      <c r="AMK24" s="171"/>
      <c r="AML24" s="171"/>
      <c r="AMM24" s="171"/>
      <c r="AMN24" s="171"/>
      <c r="AMO24" s="171"/>
      <c r="AMP24" s="171"/>
      <c r="AMQ24" s="171"/>
      <c r="AMR24" s="171"/>
      <c r="AMS24" s="171"/>
      <c r="AMT24" s="171"/>
      <c r="AMU24" s="171"/>
      <c r="AMV24" s="171"/>
      <c r="AMW24" s="171"/>
      <c r="AMX24" s="171"/>
      <c r="AMY24" s="171"/>
      <c r="AMZ24" s="171"/>
      <c r="ANA24" s="171"/>
      <c r="ANB24" s="171"/>
      <c r="ANC24" s="171"/>
      <c r="AND24" s="171"/>
      <c r="ANE24" s="171"/>
      <c r="ANF24" s="171"/>
      <c r="ANG24" s="171"/>
      <c r="ANH24" s="171"/>
      <c r="ANI24" s="171"/>
      <c r="ANJ24" s="171"/>
      <c r="ANK24" s="171"/>
      <c r="ANL24" s="171"/>
      <c r="ANM24" s="171"/>
      <c r="ANN24" s="171"/>
      <c r="ANO24" s="171"/>
      <c r="ANP24" s="171"/>
      <c r="ANQ24" s="171"/>
      <c r="ANR24" s="171"/>
      <c r="ANS24" s="171"/>
      <c r="ANT24" s="171"/>
      <c r="ANU24" s="171"/>
      <c r="ANV24" s="171"/>
      <c r="ANW24" s="171"/>
      <c r="ANX24" s="171"/>
      <c r="ANY24" s="171"/>
      <c r="ANZ24" s="171"/>
      <c r="AOA24" s="171"/>
      <c r="AOB24" s="171"/>
      <c r="AOC24" s="171"/>
      <c r="AOD24" s="171"/>
      <c r="AOE24" s="171"/>
      <c r="AOF24" s="171"/>
      <c r="AOG24" s="171"/>
      <c r="AOH24" s="171"/>
      <c r="AOI24" s="171"/>
      <c r="AOJ24" s="171"/>
      <c r="AOK24" s="171"/>
      <c r="AOL24" s="171"/>
      <c r="AOM24" s="171"/>
      <c r="AON24" s="171"/>
      <c r="AOO24" s="171"/>
      <c r="AOP24" s="171"/>
      <c r="AOQ24" s="171"/>
      <c r="AOR24" s="171"/>
      <c r="AOS24" s="171"/>
      <c r="AOT24" s="171"/>
      <c r="AOU24" s="171"/>
      <c r="AOV24" s="171"/>
      <c r="AOW24" s="171"/>
      <c r="AOX24" s="171"/>
      <c r="AOY24" s="171"/>
      <c r="AOZ24" s="171"/>
      <c r="APA24" s="171"/>
      <c r="APB24" s="171"/>
      <c r="APC24" s="171"/>
      <c r="APD24" s="171"/>
      <c r="APE24" s="171"/>
      <c r="APF24" s="171"/>
      <c r="APG24" s="171"/>
      <c r="APH24" s="171"/>
      <c r="API24" s="171"/>
      <c r="APJ24" s="171"/>
      <c r="APK24" s="171"/>
      <c r="APL24" s="171"/>
      <c r="APM24" s="171"/>
      <c r="APN24" s="171"/>
      <c r="APO24" s="171"/>
      <c r="APP24" s="171"/>
      <c r="APQ24" s="171"/>
      <c r="APR24" s="171"/>
      <c r="APS24" s="171"/>
      <c r="APT24" s="171"/>
      <c r="APU24" s="171"/>
      <c r="APV24" s="171"/>
      <c r="APW24" s="171"/>
      <c r="APX24" s="171"/>
      <c r="APY24" s="171"/>
      <c r="APZ24" s="171"/>
      <c r="AQA24" s="171"/>
      <c r="AQB24" s="171"/>
      <c r="AQC24" s="171"/>
      <c r="AQD24" s="171"/>
      <c r="AQE24" s="171"/>
      <c r="AQF24" s="171"/>
      <c r="AQG24" s="171"/>
      <c r="AQH24" s="171"/>
      <c r="AQI24" s="171"/>
      <c r="AQJ24" s="171"/>
      <c r="AQK24" s="171"/>
      <c r="AQL24" s="171"/>
      <c r="AQM24" s="171"/>
      <c r="AQN24" s="171"/>
      <c r="AQO24" s="171"/>
      <c r="AQP24" s="171"/>
      <c r="AQQ24" s="171"/>
      <c r="AQR24" s="171"/>
      <c r="AQS24" s="171"/>
      <c r="AQT24" s="171"/>
      <c r="AQU24" s="171"/>
      <c r="AQV24" s="171"/>
      <c r="AQW24" s="171"/>
      <c r="AQX24" s="171"/>
      <c r="AQY24" s="171"/>
      <c r="AQZ24" s="171"/>
      <c r="ARA24" s="171"/>
      <c r="ARB24" s="171"/>
      <c r="ARC24" s="171"/>
      <c r="ARD24" s="171"/>
      <c r="ARE24" s="171"/>
      <c r="ARF24" s="171"/>
      <c r="ARG24" s="171"/>
      <c r="ARH24" s="171"/>
      <c r="ARI24" s="171"/>
      <c r="ARJ24" s="171"/>
      <c r="ARK24" s="171"/>
      <c r="ARL24" s="171"/>
      <c r="ARM24" s="171"/>
      <c r="ARN24" s="171"/>
      <c r="ARO24" s="171"/>
      <c r="ARP24" s="171"/>
      <c r="ARQ24" s="171"/>
      <c r="ARR24" s="171"/>
      <c r="ARS24" s="171"/>
      <c r="ART24" s="171"/>
      <c r="ARU24" s="171"/>
      <c r="ARV24" s="171"/>
      <c r="ARW24" s="171"/>
      <c r="ARX24" s="171"/>
      <c r="ARY24" s="171"/>
      <c r="ARZ24" s="171"/>
      <c r="ASA24" s="171"/>
      <c r="ASB24" s="171"/>
      <c r="ASC24" s="171"/>
      <c r="ASD24" s="171"/>
      <c r="ASE24" s="171"/>
      <c r="ASF24" s="171"/>
      <c r="ASG24" s="171"/>
      <c r="ASH24" s="171"/>
      <c r="ASI24" s="171"/>
      <c r="ASJ24" s="171"/>
      <c r="ASK24" s="171"/>
      <c r="ASL24" s="171"/>
      <c r="ASM24" s="171"/>
      <c r="ASN24" s="171"/>
      <c r="ASO24" s="171"/>
      <c r="ASP24" s="171"/>
      <c r="ASQ24" s="171"/>
      <c r="ASR24" s="171"/>
      <c r="ASS24" s="171"/>
      <c r="AST24" s="171"/>
      <c r="ASU24" s="171"/>
      <c r="ASV24" s="171"/>
      <c r="ASW24" s="171"/>
      <c r="ASX24" s="171"/>
      <c r="ASY24" s="171"/>
      <c r="ASZ24" s="171"/>
      <c r="ATA24" s="171"/>
      <c r="ATB24" s="171"/>
      <c r="ATC24" s="171"/>
      <c r="ATD24" s="171"/>
      <c r="ATE24" s="171"/>
      <c r="ATF24" s="171"/>
      <c r="ATG24" s="171"/>
      <c r="ATH24" s="171"/>
      <c r="ATI24" s="171"/>
      <c r="ATJ24" s="171"/>
      <c r="ATK24" s="171"/>
      <c r="ATL24" s="171"/>
      <c r="ATM24" s="171"/>
      <c r="ATN24" s="171"/>
      <c r="ATO24" s="171"/>
      <c r="ATP24" s="171"/>
      <c r="ATQ24" s="171"/>
      <c r="ATR24" s="171"/>
      <c r="ATS24" s="171"/>
      <c r="ATT24" s="171"/>
      <c r="ATU24" s="171"/>
      <c r="ATV24" s="171"/>
      <c r="ATW24" s="171"/>
      <c r="ATX24" s="171"/>
      <c r="ATY24" s="171"/>
      <c r="ATZ24" s="171"/>
      <c r="AUA24" s="171"/>
      <c r="AUB24" s="171"/>
      <c r="AUC24" s="171"/>
      <c r="AUD24" s="171"/>
      <c r="AUE24" s="171"/>
      <c r="AUF24" s="171"/>
      <c r="AUG24" s="171"/>
      <c r="AUH24" s="171"/>
      <c r="AUI24" s="171"/>
      <c r="AUJ24" s="171"/>
      <c r="AUK24" s="171"/>
      <c r="AUL24" s="171"/>
      <c r="AUM24" s="171"/>
      <c r="AUN24" s="171"/>
      <c r="AUO24" s="171"/>
      <c r="AUP24" s="171"/>
      <c r="AUQ24" s="171"/>
      <c r="AUR24" s="171"/>
      <c r="AUS24" s="171"/>
      <c r="AUT24" s="171"/>
      <c r="AUU24" s="171"/>
      <c r="AUV24" s="171"/>
      <c r="AUW24" s="171"/>
      <c r="AUX24" s="171"/>
      <c r="AUY24" s="171"/>
      <c r="AUZ24" s="171"/>
      <c r="AVA24" s="171"/>
      <c r="AVB24" s="171"/>
      <c r="AVC24" s="171"/>
      <c r="AVD24" s="171"/>
      <c r="AVE24" s="171"/>
      <c r="AVF24" s="171"/>
      <c r="AVG24" s="171"/>
      <c r="AVH24" s="171"/>
      <c r="AVI24" s="171"/>
      <c r="AVJ24" s="171"/>
      <c r="AVK24" s="171"/>
      <c r="AVL24" s="171"/>
      <c r="AVM24" s="171"/>
      <c r="AVN24" s="171"/>
      <c r="AVO24" s="171"/>
      <c r="AVP24" s="171"/>
      <c r="AVQ24" s="171"/>
      <c r="AVR24" s="171"/>
      <c r="AVS24" s="171"/>
      <c r="AVT24" s="171"/>
      <c r="AVU24" s="171"/>
      <c r="AVV24" s="171"/>
      <c r="AVW24" s="171"/>
      <c r="AVX24" s="171"/>
      <c r="AVY24" s="171"/>
      <c r="AVZ24" s="171"/>
      <c r="AWA24" s="171"/>
      <c r="AWB24" s="171"/>
      <c r="AWC24" s="171"/>
      <c r="AWD24" s="171"/>
      <c r="AWE24" s="171"/>
      <c r="AWF24" s="171"/>
      <c r="AWG24" s="171"/>
      <c r="AWH24" s="171"/>
      <c r="AWI24" s="171"/>
      <c r="AWJ24" s="171"/>
      <c r="AWK24" s="171"/>
      <c r="AWL24" s="171"/>
      <c r="AWM24" s="171"/>
      <c r="AWN24" s="171"/>
      <c r="AWO24" s="171"/>
      <c r="AWP24" s="171"/>
      <c r="AWQ24" s="171"/>
      <c r="AWR24" s="171"/>
      <c r="AWS24" s="171"/>
      <c r="AWT24" s="171"/>
      <c r="AWU24" s="171"/>
      <c r="AWV24" s="171"/>
      <c r="AWW24" s="171"/>
      <c r="AWX24" s="171"/>
      <c r="AWY24" s="171"/>
      <c r="AWZ24" s="171"/>
      <c r="AXA24" s="171"/>
      <c r="AXB24" s="171"/>
      <c r="AXC24" s="171"/>
      <c r="AXD24" s="171"/>
      <c r="AXE24" s="171"/>
      <c r="AXF24" s="171"/>
      <c r="AXG24" s="171"/>
      <c r="AXH24" s="171"/>
      <c r="AXI24" s="171"/>
      <c r="AXJ24" s="171"/>
      <c r="AXK24" s="171"/>
      <c r="AXL24" s="171"/>
      <c r="AXM24" s="171"/>
      <c r="AXN24" s="171"/>
      <c r="AXO24" s="171"/>
      <c r="AXP24" s="171"/>
      <c r="AXQ24" s="171"/>
      <c r="AXR24" s="171"/>
      <c r="AXS24" s="171"/>
      <c r="AXT24" s="171"/>
      <c r="AXU24" s="171"/>
      <c r="AXV24" s="171"/>
      <c r="AXW24" s="171"/>
      <c r="AXX24" s="171"/>
      <c r="AXY24" s="171"/>
      <c r="AXZ24" s="171"/>
      <c r="AYA24" s="171"/>
      <c r="AYB24" s="171"/>
      <c r="AYC24" s="171"/>
      <c r="AYD24" s="171"/>
      <c r="AYE24" s="171"/>
      <c r="AYF24" s="171"/>
      <c r="AYG24" s="171"/>
      <c r="AYH24" s="171"/>
      <c r="AYI24" s="171"/>
      <c r="AYJ24" s="171"/>
      <c r="AYK24" s="171"/>
      <c r="AYL24" s="171"/>
      <c r="AYM24" s="171"/>
      <c r="AYN24" s="171"/>
      <c r="AYO24" s="171"/>
      <c r="AYP24" s="171"/>
      <c r="AYQ24" s="171"/>
      <c r="AYR24" s="171"/>
      <c r="AYS24" s="171"/>
      <c r="AYT24" s="171"/>
      <c r="AYU24" s="171"/>
      <c r="AYV24" s="171"/>
      <c r="AYW24" s="171"/>
      <c r="AYX24" s="171"/>
      <c r="AYY24" s="171"/>
      <c r="AYZ24" s="171"/>
      <c r="AZA24" s="171"/>
      <c r="AZB24" s="171"/>
      <c r="AZC24" s="171"/>
      <c r="AZD24" s="171"/>
      <c r="AZE24" s="171"/>
      <c r="AZF24" s="171"/>
      <c r="AZG24" s="171"/>
      <c r="AZH24" s="171"/>
      <c r="AZI24" s="171"/>
      <c r="AZJ24" s="171"/>
      <c r="AZK24" s="171"/>
      <c r="AZL24" s="171"/>
      <c r="AZM24" s="171"/>
      <c r="AZN24" s="171"/>
      <c r="AZO24" s="171"/>
      <c r="AZP24" s="171"/>
      <c r="AZQ24" s="171"/>
      <c r="AZR24" s="171"/>
      <c r="AZS24" s="171"/>
      <c r="AZT24" s="171"/>
      <c r="AZU24" s="171"/>
      <c r="AZV24" s="171"/>
      <c r="AZW24" s="171"/>
      <c r="AZX24" s="171"/>
      <c r="AZY24" s="171"/>
      <c r="AZZ24" s="171"/>
      <c r="BAA24" s="171"/>
      <c r="BAB24" s="171"/>
      <c r="BAC24" s="171"/>
      <c r="BAD24" s="171"/>
      <c r="BAE24" s="171"/>
      <c r="BAF24" s="171"/>
      <c r="BAG24" s="171"/>
      <c r="BAH24" s="171"/>
      <c r="BAI24" s="171"/>
      <c r="BAJ24" s="171"/>
      <c r="BAK24" s="171"/>
      <c r="BAL24" s="171"/>
      <c r="BAM24" s="171"/>
      <c r="BAN24" s="171"/>
      <c r="BAO24" s="171"/>
      <c r="BAP24" s="171"/>
      <c r="BAQ24" s="171"/>
      <c r="BAR24" s="171"/>
      <c r="BAS24" s="171"/>
      <c r="BAT24" s="171"/>
      <c r="BAU24" s="171"/>
      <c r="BAV24" s="171"/>
      <c r="BAW24" s="171"/>
      <c r="BAX24" s="171"/>
      <c r="BAY24" s="171"/>
      <c r="BAZ24" s="171"/>
      <c r="BBA24" s="171"/>
      <c r="BBB24" s="171"/>
      <c r="BBC24" s="171"/>
      <c r="BBD24" s="171"/>
      <c r="BBE24" s="171"/>
      <c r="BBF24" s="171"/>
      <c r="BBG24" s="171"/>
      <c r="BBH24" s="171"/>
      <c r="BBI24" s="171"/>
      <c r="BBJ24" s="171"/>
      <c r="BBK24" s="171"/>
      <c r="BBL24" s="171"/>
      <c r="BBM24" s="171"/>
      <c r="BBN24" s="171"/>
      <c r="BBO24" s="171"/>
      <c r="BBP24" s="171"/>
      <c r="BBQ24" s="171"/>
      <c r="BBR24" s="171"/>
      <c r="BBS24" s="171"/>
      <c r="BBT24" s="171"/>
      <c r="BBU24" s="171"/>
      <c r="BBV24" s="171"/>
      <c r="BBW24" s="171"/>
      <c r="BBX24" s="171"/>
      <c r="BBY24" s="171"/>
      <c r="BBZ24" s="171"/>
      <c r="BCA24" s="171"/>
      <c r="BCB24" s="171"/>
      <c r="BCC24" s="171"/>
      <c r="BCD24" s="171"/>
      <c r="BCE24" s="171"/>
      <c r="BCF24" s="171"/>
      <c r="BCG24" s="171"/>
      <c r="BCH24" s="171"/>
      <c r="BCI24" s="171"/>
      <c r="BCJ24" s="171"/>
      <c r="BCK24" s="171"/>
      <c r="BCL24" s="171"/>
      <c r="BCM24" s="171"/>
      <c r="BCN24" s="171"/>
      <c r="BCO24" s="171"/>
      <c r="BCP24" s="171"/>
      <c r="BCQ24" s="171"/>
      <c r="BCR24" s="171"/>
      <c r="BCS24" s="171"/>
      <c r="BCT24" s="171"/>
      <c r="BCU24" s="171"/>
      <c r="BCV24" s="171"/>
      <c r="BCW24" s="171"/>
      <c r="BCX24" s="171"/>
      <c r="BCY24" s="171"/>
      <c r="BCZ24" s="171"/>
      <c r="BDA24" s="171"/>
      <c r="BDB24" s="171"/>
      <c r="BDC24" s="171"/>
      <c r="BDD24" s="171"/>
      <c r="BDE24" s="171"/>
      <c r="BDF24" s="171"/>
      <c r="BDG24" s="171"/>
      <c r="BDH24" s="171"/>
      <c r="BDI24" s="171"/>
      <c r="BDJ24" s="171"/>
      <c r="BDK24" s="171"/>
      <c r="BDL24" s="171"/>
      <c r="BDM24" s="171"/>
      <c r="BDN24" s="171"/>
      <c r="BDO24" s="171"/>
      <c r="BDP24" s="171"/>
      <c r="BDQ24" s="171"/>
      <c r="BDR24" s="171"/>
      <c r="BDS24" s="171"/>
      <c r="BDT24" s="171"/>
      <c r="BDU24" s="171"/>
      <c r="BDV24" s="171"/>
      <c r="BDW24" s="171"/>
      <c r="BDX24" s="171"/>
      <c r="BDY24" s="171"/>
      <c r="BDZ24" s="171"/>
      <c r="BEA24" s="171"/>
      <c r="BEB24" s="171"/>
      <c r="BEC24" s="171"/>
      <c r="BED24" s="171"/>
      <c r="BEE24" s="171"/>
      <c r="BEF24" s="171"/>
      <c r="BEG24" s="171"/>
      <c r="BEH24" s="171"/>
      <c r="BEI24" s="171"/>
      <c r="BEJ24" s="171"/>
      <c r="BEK24" s="171"/>
      <c r="BEL24" s="171"/>
      <c r="BEM24" s="171"/>
      <c r="BEN24" s="171"/>
      <c r="BEO24" s="171"/>
      <c r="BEP24" s="171"/>
      <c r="BEQ24" s="171"/>
      <c r="BER24" s="171"/>
      <c r="BES24" s="171"/>
      <c r="BET24" s="171"/>
      <c r="BEU24" s="171"/>
      <c r="BEV24" s="171"/>
      <c r="BEW24" s="171"/>
      <c r="BEX24" s="171"/>
      <c r="BEY24" s="171"/>
      <c r="BEZ24" s="171"/>
      <c r="BFA24" s="171"/>
      <c r="BFB24" s="171"/>
      <c r="BFC24" s="171"/>
      <c r="BFD24" s="171"/>
      <c r="BFE24" s="171"/>
      <c r="BFF24" s="171"/>
      <c r="BFG24" s="171"/>
      <c r="BFH24" s="171"/>
      <c r="BFI24" s="171"/>
      <c r="BFJ24" s="171"/>
      <c r="BFK24" s="171"/>
      <c r="BFL24" s="171"/>
      <c r="BFM24" s="171"/>
      <c r="BFN24" s="171"/>
      <c r="BFO24" s="171"/>
      <c r="BFP24" s="171"/>
      <c r="BFQ24" s="171"/>
      <c r="BFR24" s="171"/>
      <c r="BFS24" s="171"/>
      <c r="BFT24" s="171"/>
      <c r="BFU24" s="171"/>
      <c r="BFV24" s="171"/>
      <c r="BFW24" s="171"/>
      <c r="BFX24" s="171"/>
      <c r="BFY24" s="171"/>
      <c r="BFZ24" s="171"/>
      <c r="BGA24" s="171"/>
      <c r="BGB24" s="171"/>
      <c r="BGC24" s="171"/>
      <c r="BGD24" s="171"/>
      <c r="BGE24" s="171"/>
      <c r="BGF24" s="171"/>
      <c r="BGG24" s="171"/>
      <c r="BGH24" s="171"/>
      <c r="BGI24" s="171"/>
      <c r="BGJ24" s="171"/>
      <c r="BGK24" s="171"/>
      <c r="BGL24" s="171"/>
      <c r="BGM24" s="171"/>
      <c r="BGN24" s="171"/>
      <c r="BGO24" s="171"/>
      <c r="BGP24" s="171"/>
      <c r="BGQ24" s="171"/>
      <c r="BGR24" s="171"/>
      <c r="BGS24" s="171"/>
      <c r="BGT24" s="171"/>
      <c r="BGU24" s="171"/>
      <c r="BGV24" s="171"/>
      <c r="BGW24" s="171"/>
      <c r="BGX24" s="171"/>
      <c r="BGY24" s="171"/>
      <c r="BGZ24" s="171"/>
      <c r="BHA24" s="171"/>
      <c r="BHB24" s="171"/>
      <c r="BHC24" s="171"/>
      <c r="BHD24" s="171"/>
      <c r="BHE24" s="171"/>
      <c r="BHF24" s="171"/>
      <c r="BHG24" s="171"/>
      <c r="BHH24" s="171"/>
      <c r="BHI24" s="171"/>
      <c r="BHJ24" s="171"/>
      <c r="BHK24" s="171"/>
      <c r="BHL24" s="171"/>
      <c r="BHM24" s="171"/>
      <c r="BHN24" s="171"/>
      <c r="BHO24" s="171"/>
      <c r="BHP24" s="171"/>
      <c r="BHQ24" s="171"/>
      <c r="BHR24" s="171"/>
      <c r="BHS24" s="171"/>
      <c r="BHT24" s="171"/>
      <c r="BHU24" s="171"/>
      <c r="BHV24" s="171"/>
      <c r="BHW24" s="171"/>
      <c r="BHX24" s="171"/>
      <c r="BHY24" s="171"/>
      <c r="BHZ24" s="171"/>
      <c r="BIA24" s="171"/>
      <c r="BIB24" s="171"/>
      <c r="BIC24" s="171"/>
      <c r="BID24" s="171"/>
      <c r="BIE24" s="171"/>
      <c r="BIF24" s="171"/>
      <c r="BIG24" s="171"/>
      <c r="BIH24" s="171"/>
      <c r="BII24" s="171"/>
      <c r="BIJ24" s="171"/>
      <c r="BIK24" s="171"/>
      <c r="BIL24" s="171"/>
      <c r="BIM24" s="171"/>
      <c r="BIN24" s="171"/>
      <c r="BIO24" s="171"/>
      <c r="BIP24" s="171"/>
      <c r="BIQ24" s="171"/>
      <c r="BIR24" s="171"/>
      <c r="BIS24" s="171"/>
      <c r="BIT24" s="171"/>
      <c r="BIU24" s="171"/>
      <c r="BIV24" s="171"/>
      <c r="BIW24" s="171"/>
      <c r="BIX24" s="171"/>
      <c r="BIY24" s="171"/>
      <c r="BIZ24" s="171"/>
      <c r="BJA24" s="171"/>
      <c r="BJB24" s="171"/>
      <c r="BJC24" s="171"/>
      <c r="BJD24" s="171"/>
      <c r="BJE24" s="171"/>
      <c r="BJF24" s="171"/>
      <c r="BJG24" s="171"/>
      <c r="BJH24" s="171"/>
      <c r="BJI24" s="171"/>
      <c r="BJJ24" s="171"/>
      <c r="BJK24" s="171"/>
      <c r="BJL24" s="171"/>
      <c r="BJM24" s="171"/>
      <c r="BJN24" s="171"/>
      <c r="BJO24" s="171"/>
      <c r="BJP24" s="171"/>
      <c r="BJQ24" s="171"/>
      <c r="BJR24" s="171"/>
      <c r="BJS24" s="171"/>
      <c r="BJT24" s="171"/>
      <c r="BJU24" s="171"/>
      <c r="BJV24" s="171"/>
      <c r="BJW24" s="171"/>
      <c r="BJX24" s="171"/>
      <c r="BJY24" s="171"/>
      <c r="BJZ24" s="171"/>
      <c r="BKA24" s="171"/>
      <c r="BKB24" s="171"/>
      <c r="BKC24" s="171"/>
      <c r="BKD24" s="171"/>
      <c r="BKE24" s="171"/>
      <c r="BKF24" s="171"/>
      <c r="BKG24" s="171"/>
      <c r="BKH24" s="171"/>
      <c r="BKI24" s="171"/>
      <c r="BKJ24" s="171"/>
      <c r="BKK24" s="171"/>
      <c r="BKL24" s="171"/>
      <c r="BKM24" s="171"/>
      <c r="BKN24" s="171"/>
      <c r="BKO24" s="171"/>
      <c r="BKP24" s="171"/>
      <c r="BKQ24" s="171"/>
      <c r="BKR24" s="171"/>
      <c r="BKS24" s="171"/>
      <c r="BKT24" s="171"/>
      <c r="BKU24" s="171"/>
      <c r="BKV24" s="171"/>
      <c r="BKW24" s="171"/>
      <c r="BKX24" s="171"/>
      <c r="BKY24" s="171"/>
      <c r="BKZ24" s="171"/>
      <c r="BLA24" s="171"/>
      <c r="BLB24" s="171"/>
      <c r="BLC24" s="171"/>
      <c r="BLD24" s="171"/>
      <c r="BLE24" s="171"/>
      <c r="BLF24" s="171"/>
      <c r="BLG24" s="171"/>
      <c r="BLH24" s="171"/>
      <c r="BLI24" s="171"/>
      <c r="BLJ24" s="171"/>
      <c r="BLK24" s="171"/>
      <c r="BLL24" s="171"/>
      <c r="BLM24" s="171"/>
      <c r="BLN24" s="171"/>
      <c r="BLO24" s="171"/>
      <c r="BLP24" s="171"/>
      <c r="BLQ24" s="171"/>
      <c r="BLR24" s="171"/>
      <c r="BLS24" s="171"/>
      <c r="BLT24" s="171"/>
      <c r="BLU24" s="171"/>
      <c r="BLV24" s="171"/>
      <c r="BLW24" s="171"/>
      <c r="BLX24" s="171"/>
      <c r="BLY24" s="171"/>
      <c r="BLZ24" s="171"/>
      <c r="BMA24" s="171"/>
      <c r="BMB24" s="171"/>
      <c r="BMC24" s="171"/>
      <c r="BMD24" s="171"/>
      <c r="BME24" s="171"/>
      <c r="BMF24" s="171"/>
      <c r="BMG24" s="171"/>
      <c r="BMH24" s="171"/>
      <c r="BMI24" s="171"/>
      <c r="BMJ24" s="171"/>
      <c r="BMK24" s="171"/>
      <c r="BML24" s="171"/>
      <c r="BMM24" s="171"/>
      <c r="BMN24" s="171"/>
      <c r="BMO24" s="171"/>
      <c r="BMP24" s="171"/>
      <c r="BMQ24" s="171"/>
      <c r="BMR24" s="171"/>
      <c r="BMS24" s="171"/>
      <c r="BMT24" s="171"/>
      <c r="BMU24" s="171"/>
      <c r="BMV24" s="171"/>
      <c r="BMW24" s="171"/>
      <c r="BMX24" s="171"/>
      <c r="BMY24" s="171"/>
      <c r="BMZ24" s="171"/>
      <c r="BNA24" s="171"/>
      <c r="BNB24" s="171"/>
      <c r="BNC24" s="171"/>
      <c r="BND24" s="171"/>
      <c r="BNE24" s="171"/>
      <c r="BNF24" s="171"/>
      <c r="BNG24" s="171"/>
      <c r="BNH24" s="171"/>
      <c r="BNI24" s="171"/>
      <c r="BNJ24" s="171"/>
      <c r="BNK24" s="171"/>
      <c r="BNL24" s="171"/>
      <c r="BNM24" s="171"/>
      <c r="BNN24" s="171"/>
      <c r="BNO24" s="171"/>
      <c r="BNP24" s="171"/>
      <c r="BNQ24" s="171"/>
      <c r="BNR24" s="171"/>
      <c r="BNS24" s="171"/>
      <c r="BNT24" s="171"/>
      <c r="BNU24" s="171"/>
      <c r="BNV24" s="171"/>
      <c r="BNW24" s="171"/>
      <c r="BNX24" s="171"/>
      <c r="BNY24" s="171"/>
      <c r="BNZ24" s="171"/>
      <c r="BOA24" s="171"/>
      <c r="BOB24" s="171"/>
      <c r="BOC24" s="171"/>
      <c r="BOD24" s="171"/>
      <c r="BOE24" s="171"/>
      <c r="BOF24" s="171"/>
      <c r="BOG24" s="171"/>
      <c r="BOH24" s="171"/>
      <c r="BOI24" s="171"/>
      <c r="BOJ24" s="171"/>
      <c r="BOK24" s="171"/>
      <c r="BOL24" s="171"/>
      <c r="BOM24" s="171"/>
      <c r="BON24" s="171"/>
      <c r="BOO24" s="171"/>
      <c r="BOP24" s="171"/>
      <c r="BOQ24" s="171"/>
      <c r="BOR24" s="171"/>
      <c r="BOS24" s="171"/>
      <c r="BOT24" s="171"/>
      <c r="BOU24" s="171"/>
      <c r="BOV24" s="171"/>
      <c r="BOW24" s="171"/>
      <c r="BOX24" s="171"/>
      <c r="BOY24" s="171"/>
      <c r="BOZ24" s="171"/>
      <c r="BPA24" s="171"/>
      <c r="BPB24" s="171"/>
      <c r="BPC24" s="171"/>
      <c r="BPD24" s="171"/>
      <c r="BPE24" s="171"/>
      <c r="BPF24" s="171"/>
      <c r="BPG24" s="171"/>
      <c r="BPH24" s="171"/>
      <c r="BPI24" s="171"/>
      <c r="BPJ24" s="171"/>
      <c r="BPK24" s="171"/>
      <c r="BPL24" s="171"/>
      <c r="BPM24" s="171"/>
      <c r="BPN24" s="171"/>
      <c r="BPO24" s="171"/>
      <c r="BPP24" s="171"/>
      <c r="BPQ24" s="171"/>
      <c r="BPR24" s="171"/>
      <c r="BPS24" s="171"/>
      <c r="BPT24" s="171"/>
      <c r="BPU24" s="171"/>
      <c r="BPV24" s="171"/>
      <c r="BPW24" s="171"/>
      <c r="BPX24" s="171"/>
      <c r="BPY24" s="171"/>
      <c r="BPZ24" s="171"/>
      <c r="BQA24" s="171"/>
      <c r="BQB24" s="171"/>
      <c r="BQC24" s="171"/>
      <c r="BQD24" s="171"/>
      <c r="BQE24" s="171"/>
      <c r="BQF24" s="171"/>
      <c r="BQG24" s="171"/>
      <c r="BQH24" s="171"/>
      <c r="BQI24" s="171"/>
      <c r="BQJ24" s="171"/>
      <c r="BQK24" s="171"/>
      <c r="BQL24" s="171"/>
      <c r="BQM24" s="171"/>
      <c r="BQN24" s="171"/>
      <c r="BQO24" s="171"/>
      <c r="BQP24" s="171"/>
      <c r="BQQ24" s="171"/>
      <c r="BQR24" s="171"/>
      <c r="BQS24" s="171"/>
      <c r="BQT24" s="171"/>
      <c r="BQU24" s="171"/>
      <c r="BQV24" s="171"/>
      <c r="BQW24" s="171"/>
      <c r="BQX24" s="171"/>
      <c r="BQY24" s="171"/>
      <c r="BQZ24" s="171"/>
      <c r="BRA24" s="171"/>
      <c r="BRB24" s="171"/>
      <c r="BRC24" s="171"/>
      <c r="BRD24" s="171"/>
      <c r="BRE24" s="171"/>
      <c r="BRF24" s="171"/>
      <c r="BRG24" s="171"/>
      <c r="BRH24" s="171"/>
      <c r="BRI24" s="171"/>
      <c r="BRJ24" s="171"/>
      <c r="BRK24" s="171"/>
      <c r="BRL24" s="171"/>
      <c r="BRM24" s="171"/>
      <c r="BRN24" s="171"/>
      <c r="BRO24" s="171"/>
      <c r="BRP24" s="171"/>
      <c r="BRQ24" s="171"/>
      <c r="BRR24" s="171"/>
      <c r="BRS24" s="171"/>
      <c r="BRT24" s="171"/>
      <c r="BRU24" s="171"/>
      <c r="BRV24" s="171"/>
      <c r="BRW24" s="171"/>
      <c r="BRX24" s="171"/>
      <c r="BRY24" s="171"/>
      <c r="BRZ24" s="171"/>
      <c r="BSA24" s="171"/>
      <c r="BSB24" s="171"/>
      <c r="BSC24" s="171"/>
      <c r="BSD24" s="171"/>
      <c r="BSE24" s="171"/>
      <c r="BSF24" s="171"/>
      <c r="BSG24" s="171"/>
      <c r="BSH24" s="171"/>
      <c r="BSI24" s="171"/>
      <c r="BSJ24" s="171"/>
      <c r="BSK24" s="171"/>
      <c r="BSL24" s="171"/>
      <c r="BSM24" s="171"/>
      <c r="BSN24" s="171"/>
      <c r="BSO24" s="171"/>
      <c r="BSP24" s="171"/>
      <c r="BSQ24" s="171"/>
      <c r="BSR24" s="171"/>
      <c r="BSS24" s="171"/>
      <c r="BST24" s="171"/>
      <c r="BSU24" s="171"/>
      <c r="BSV24" s="171"/>
      <c r="BSW24" s="171"/>
      <c r="BSX24" s="171"/>
      <c r="BSY24" s="171"/>
      <c r="BSZ24" s="171"/>
      <c r="BTA24" s="171"/>
      <c r="BTB24" s="171"/>
      <c r="BTC24" s="171"/>
      <c r="BTD24" s="171"/>
      <c r="BTE24" s="171"/>
      <c r="BTF24" s="171"/>
      <c r="BTG24" s="171"/>
      <c r="BTH24" s="171"/>
      <c r="BTI24" s="171"/>
      <c r="BTJ24" s="171"/>
      <c r="BTK24" s="171"/>
      <c r="BTL24" s="171"/>
      <c r="BTM24" s="171"/>
      <c r="BTN24" s="171"/>
      <c r="BTO24" s="171"/>
      <c r="BTP24" s="171"/>
      <c r="BTQ24" s="171"/>
      <c r="BTR24" s="171"/>
      <c r="BTS24" s="171"/>
      <c r="BTT24" s="171"/>
      <c r="BTU24" s="171"/>
      <c r="BTV24" s="171"/>
      <c r="BTW24" s="171"/>
      <c r="BTX24" s="171"/>
      <c r="BTY24" s="171"/>
      <c r="BTZ24" s="171"/>
      <c r="BUA24" s="171"/>
      <c r="BUB24" s="171"/>
      <c r="BUC24" s="171"/>
      <c r="BUD24" s="171"/>
      <c r="BUE24" s="171"/>
      <c r="BUF24" s="171"/>
      <c r="BUG24" s="171"/>
      <c r="BUH24" s="171"/>
      <c r="BUI24" s="171"/>
      <c r="BUJ24" s="171"/>
      <c r="BUK24" s="171"/>
      <c r="BUL24" s="171"/>
      <c r="BUM24" s="171"/>
      <c r="BUN24" s="171"/>
      <c r="BUO24" s="171"/>
      <c r="BUP24" s="171"/>
      <c r="BUQ24" s="171"/>
      <c r="BUR24" s="171"/>
      <c r="BUS24" s="171"/>
      <c r="BUT24" s="171"/>
      <c r="BUU24" s="171"/>
      <c r="BUV24" s="171"/>
      <c r="BUW24" s="171"/>
      <c r="BUX24" s="171"/>
      <c r="BUY24" s="171"/>
      <c r="BUZ24" s="171"/>
      <c r="BVA24" s="171"/>
      <c r="BVB24" s="171"/>
      <c r="BVC24" s="171"/>
      <c r="BVD24" s="171"/>
      <c r="BVE24" s="171"/>
      <c r="BVF24" s="171"/>
      <c r="BVG24" s="171"/>
      <c r="BVH24" s="171"/>
      <c r="BVI24" s="171"/>
      <c r="BVJ24" s="171"/>
      <c r="BVK24" s="171"/>
      <c r="BVL24" s="171"/>
      <c r="BVM24" s="171"/>
      <c r="BVN24" s="171"/>
      <c r="BVO24" s="171"/>
      <c r="BVP24" s="171"/>
      <c r="BVQ24" s="171"/>
      <c r="BVR24" s="171"/>
      <c r="BVS24" s="171"/>
      <c r="BVT24" s="171"/>
      <c r="BVU24" s="171"/>
      <c r="BVV24" s="171"/>
      <c r="BVW24" s="171"/>
      <c r="BVX24" s="171"/>
      <c r="BVY24" s="171"/>
      <c r="BVZ24" s="171"/>
      <c r="BWA24" s="171"/>
      <c r="BWB24" s="171"/>
      <c r="BWC24" s="171"/>
      <c r="BWD24" s="171"/>
      <c r="BWE24" s="171"/>
      <c r="BWF24" s="171"/>
      <c r="BWG24" s="171"/>
      <c r="BWH24" s="171"/>
      <c r="BWI24" s="171"/>
      <c r="BWJ24" s="171"/>
      <c r="BWK24" s="171"/>
      <c r="BWL24" s="171"/>
      <c r="BWM24" s="171"/>
      <c r="BWN24" s="171"/>
      <c r="BWO24" s="171"/>
      <c r="BWP24" s="171"/>
      <c r="BWQ24" s="171"/>
      <c r="BWR24" s="171"/>
      <c r="BWS24" s="171"/>
      <c r="BWT24" s="171"/>
      <c r="BWU24" s="171"/>
      <c r="BWV24" s="171"/>
      <c r="BWW24" s="171"/>
      <c r="BWX24" s="171"/>
      <c r="BWY24" s="171"/>
      <c r="BWZ24" s="171"/>
      <c r="BXA24" s="171"/>
      <c r="BXB24" s="171"/>
      <c r="BXC24" s="171"/>
      <c r="BXD24" s="171"/>
      <c r="BXE24" s="171"/>
      <c r="BXF24" s="171"/>
      <c r="BXG24" s="171"/>
      <c r="BXH24" s="171"/>
      <c r="BXI24" s="171"/>
      <c r="BXJ24" s="171"/>
      <c r="BXK24" s="171"/>
      <c r="BXL24" s="171"/>
      <c r="BXM24" s="171"/>
      <c r="BXN24" s="171"/>
      <c r="BXO24" s="171"/>
      <c r="BXP24" s="171"/>
      <c r="BXQ24" s="171"/>
      <c r="BXR24" s="171"/>
      <c r="BXS24" s="171"/>
      <c r="BXT24" s="171"/>
      <c r="BXU24" s="171"/>
      <c r="BXV24" s="171"/>
      <c r="BXW24" s="171"/>
      <c r="BXX24" s="171"/>
      <c r="BXY24" s="171"/>
      <c r="BXZ24" s="171"/>
      <c r="BYA24" s="171"/>
      <c r="BYB24" s="171"/>
      <c r="BYC24" s="171"/>
      <c r="BYD24" s="171"/>
      <c r="BYE24" s="171"/>
      <c r="BYF24" s="171"/>
      <c r="BYG24" s="171"/>
      <c r="BYH24" s="171"/>
      <c r="BYI24" s="171"/>
      <c r="BYJ24" s="171"/>
      <c r="BYK24" s="171"/>
      <c r="BYL24" s="171"/>
      <c r="BYM24" s="171"/>
      <c r="BYN24" s="171"/>
      <c r="BYO24" s="171"/>
      <c r="BYP24" s="171"/>
      <c r="BYQ24" s="171"/>
      <c r="BYR24" s="171"/>
      <c r="BYS24" s="171"/>
      <c r="BYT24" s="171"/>
      <c r="BYU24" s="171"/>
      <c r="BYV24" s="171"/>
      <c r="BYW24" s="171"/>
      <c r="BYX24" s="171"/>
      <c r="BYY24" s="171"/>
      <c r="BYZ24" s="171"/>
      <c r="BZA24" s="171"/>
      <c r="BZB24" s="171"/>
      <c r="BZC24" s="171"/>
      <c r="BZD24" s="171"/>
      <c r="BZE24" s="171"/>
      <c r="BZF24" s="171"/>
      <c r="BZG24" s="171"/>
      <c r="BZH24" s="171"/>
      <c r="BZI24" s="171"/>
      <c r="BZJ24" s="171"/>
      <c r="BZK24" s="171"/>
      <c r="BZL24" s="171"/>
      <c r="BZM24" s="171"/>
      <c r="BZN24" s="171"/>
      <c r="BZO24" s="171"/>
      <c r="BZP24" s="171"/>
      <c r="BZQ24" s="171"/>
      <c r="BZR24" s="171"/>
      <c r="BZS24" s="171"/>
      <c r="BZT24" s="171"/>
      <c r="BZU24" s="171"/>
      <c r="BZV24" s="171"/>
      <c r="BZW24" s="171"/>
      <c r="BZX24" s="171"/>
      <c r="BZY24" s="171"/>
      <c r="BZZ24" s="171"/>
      <c r="CAA24" s="171"/>
      <c r="CAB24" s="171"/>
      <c r="CAC24" s="171"/>
      <c r="CAD24" s="171"/>
      <c r="CAE24" s="171"/>
      <c r="CAF24" s="171"/>
      <c r="CAG24" s="171"/>
      <c r="CAH24" s="171"/>
      <c r="CAI24" s="171"/>
      <c r="CAJ24" s="171"/>
      <c r="CAK24" s="171"/>
      <c r="CAL24" s="171"/>
      <c r="CAM24" s="171"/>
      <c r="CAN24" s="171"/>
      <c r="CAO24" s="171"/>
      <c r="CAP24" s="171"/>
      <c r="CAQ24" s="171"/>
      <c r="CAR24" s="171"/>
      <c r="CAS24" s="171"/>
      <c r="CAT24" s="171"/>
      <c r="CAU24" s="171"/>
      <c r="CAV24" s="171"/>
      <c r="CAW24" s="171"/>
      <c r="CAX24" s="171"/>
      <c r="CAY24" s="171"/>
      <c r="CAZ24" s="171"/>
      <c r="CBA24" s="171"/>
      <c r="CBB24" s="171"/>
      <c r="CBC24" s="171"/>
      <c r="CBD24" s="171"/>
      <c r="CBE24" s="171"/>
      <c r="CBF24" s="171"/>
      <c r="CBG24" s="171"/>
      <c r="CBH24" s="171"/>
      <c r="CBI24" s="171"/>
      <c r="CBJ24" s="171"/>
      <c r="CBK24" s="171"/>
      <c r="CBL24" s="171"/>
      <c r="CBM24" s="171"/>
      <c r="CBN24" s="171"/>
      <c r="CBO24" s="171"/>
      <c r="CBP24" s="171"/>
      <c r="CBQ24" s="171"/>
      <c r="CBR24" s="171"/>
      <c r="CBS24" s="171"/>
      <c r="CBT24" s="171"/>
      <c r="CBU24" s="171"/>
      <c r="CBV24" s="171"/>
      <c r="CBW24" s="171"/>
      <c r="CBX24" s="171"/>
      <c r="CBY24" s="171"/>
      <c r="CBZ24" s="171"/>
      <c r="CCA24" s="171"/>
      <c r="CCB24" s="171"/>
      <c r="CCC24" s="171"/>
      <c r="CCD24" s="171"/>
      <c r="CCE24" s="171"/>
      <c r="CCF24" s="171"/>
      <c r="CCG24" s="171"/>
      <c r="CCH24" s="171"/>
      <c r="CCI24" s="171"/>
      <c r="CCJ24" s="171"/>
      <c r="CCK24" s="171"/>
      <c r="CCL24" s="171"/>
      <c r="CCM24" s="171"/>
      <c r="CCN24" s="171"/>
      <c r="CCO24" s="171"/>
      <c r="CCP24" s="171"/>
      <c r="CCQ24" s="171"/>
      <c r="CCR24" s="171"/>
      <c r="CCS24" s="171"/>
      <c r="CCT24" s="171"/>
      <c r="CCU24" s="171"/>
      <c r="CCV24" s="171"/>
      <c r="CCW24" s="171"/>
      <c r="CCX24" s="171"/>
      <c r="CCY24" s="171"/>
      <c r="CCZ24" s="171"/>
      <c r="CDA24" s="171"/>
      <c r="CDB24" s="171"/>
      <c r="CDC24" s="171"/>
      <c r="CDD24" s="171"/>
      <c r="CDE24" s="171"/>
      <c r="CDF24" s="171"/>
      <c r="CDG24" s="171"/>
      <c r="CDH24" s="171"/>
      <c r="CDI24" s="171"/>
      <c r="CDJ24" s="171"/>
      <c r="CDK24" s="171"/>
      <c r="CDL24" s="171"/>
      <c r="CDM24" s="171"/>
      <c r="CDN24" s="171"/>
      <c r="CDO24" s="171"/>
      <c r="CDP24" s="171"/>
      <c r="CDQ24" s="171"/>
      <c r="CDR24" s="171"/>
      <c r="CDS24" s="171"/>
      <c r="CDT24" s="171"/>
      <c r="CDU24" s="171"/>
      <c r="CDV24" s="171"/>
      <c r="CDW24" s="171"/>
      <c r="CDX24" s="171"/>
      <c r="CDY24" s="171"/>
      <c r="CDZ24" s="171"/>
      <c r="CEA24" s="171"/>
      <c r="CEB24" s="171"/>
      <c r="CEC24" s="171"/>
      <c r="CED24" s="171"/>
      <c r="CEE24" s="171"/>
      <c r="CEF24" s="171"/>
      <c r="CEG24" s="171"/>
      <c r="CEH24" s="171"/>
      <c r="CEI24" s="171"/>
      <c r="CEJ24" s="171"/>
      <c r="CEK24" s="171"/>
      <c r="CEL24" s="171"/>
      <c r="CEM24" s="171"/>
      <c r="CEN24" s="171"/>
      <c r="CEO24" s="171"/>
      <c r="CEP24" s="171"/>
      <c r="CEQ24" s="171"/>
      <c r="CER24" s="171"/>
      <c r="CES24" s="171"/>
      <c r="CET24" s="171"/>
      <c r="CEU24" s="171"/>
      <c r="CEV24" s="171"/>
      <c r="CEW24" s="171"/>
      <c r="CEX24" s="171"/>
      <c r="CEY24" s="171"/>
      <c r="CEZ24" s="171"/>
      <c r="CFA24" s="171"/>
      <c r="CFB24" s="171"/>
      <c r="CFC24" s="171"/>
      <c r="CFD24" s="171"/>
      <c r="CFE24" s="171"/>
      <c r="CFF24" s="171"/>
      <c r="CFG24" s="171"/>
      <c r="CFH24" s="171"/>
      <c r="CFI24" s="171"/>
      <c r="CFJ24" s="171"/>
      <c r="CFK24" s="171"/>
      <c r="CFL24" s="171"/>
      <c r="CFM24" s="171"/>
      <c r="CFN24" s="171"/>
      <c r="CFO24" s="171"/>
      <c r="CFP24" s="171"/>
      <c r="CFQ24" s="171"/>
      <c r="CFR24" s="171"/>
      <c r="CFS24" s="171"/>
      <c r="CFT24" s="171"/>
      <c r="CFU24" s="171"/>
      <c r="CFV24" s="171"/>
      <c r="CFW24" s="171"/>
      <c r="CFX24" s="171"/>
      <c r="CFY24" s="171"/>
      <c r="CFZ24" s="171"/>
      <c r="CGA24" s="171"/>
      <c r="CGB24" s="171"/>
      <c r="CGC24" s="171"/>
      <c r="CGD24" s="171"/>
      <c r="CGE24" s="171"/>
      <c r="CGF24" s="171"/>
      <c r="CGG24" s="171"/>
      <c r="CGH24" s="171"/>
      <c r="CGI24" s="171"/>
      <c r="CGJ24" s="171"/>
      <c r="CGK24" s="171"/>
      <c r="CGL24" s="171"/>
      <c r="CGM24" s="171"/>
      <c r="CGN24" s="171"/>
      <c r="CGO24" s="171"/>
      <c r="CGP24" s="171"/>
      <c r="CGQ24" s="171"/>
      <c r="CGR24" s="171"/>
      <c r="CGS24" s="171"/>
      <c r="CGT24" s="171"/>
      <c r="CGU24" s="171"/>
      <c r="CGV24" s="171"/>
      <c r="CGW24" s="171"/>
      <c r="CGX24" s="171"/>
      <c r="CGY24" s="171"/>
      <c r="CGZ24" s="171"/>
      <c r="CHA24" s="171"/>
      <c r="CHB24" s="171"/>
      <c r="CHC24" s="171"/>
      <c r="CHD24" s="171"/>
      <c r="CHE24" s="171"/>
      <c r="CHF24" s="171"/>
      <c r="CHG24" s="171"/>
      <c r="CHH24" s="171"/>
      <c r="CHI24" s="171"/>
      <c r="CHJ24" s="171"/>
      <c r="CHK24" s="171"/>
      <c r="CHL24" s="171"/>
      <c r="CHM24" s="171"/>
      <c r="CHN24" s="171"/>
      <c r="CHO24" s="171"/>
      <c r="CHP24" s="171"/>
      <c r="CHQ24" s="171"/>
      <c r="CHR24" s="171"/>
      <c r="CHS24" s="171"/>
      <c r="CHT24" s="171"/>
      <c r="CHU24" s="171"/>
      <c r="CHV24" s="171"/>
      <c r="CHW24" s="171"/>
      <c r="CHX24" s="171"/>
      <c r="CHY24" s="171"/>
      <c r="CHZ24" s="171"/>
      <c r="CIA24" s="171"/>
      <c r="CIB24" s="171"/>
      <c r="CIC24" s="171"/>
      <c r="CID24" s="171"/>
      <c r="CIE24" s="171"/>
      <c r="CIF24" s="171"/>
      <c r="CIG24" s="171"/>
      <c r="CIH24" s="171"/>
      <c r="CII24" s="171"/>
      <c r="CIJ24" s="171"/>
      <c r="CIK24" s="171"/>
      <c r="CIL24" s="171"/>
      <c r="CIM24" s="171"/>
      <c r="CIN24" s="171"/>
      <c r="CIO24" s="171"/>
      <c r="CIP24" s="171"/>
      <c r="CIQ24" s="171"/>
      <c r="CIR24" s="171"/>
      <c r="CIS24" s="171"/>
      <c r="CIT24" s="171"/>
      <c r="CIU24" s="171"/>
      <c r="CIV24" s="171"/>
      <c r="CIW24" s="171"/>
      <c r="CIX24" s="171"/>
      <c r="CIY24" s="171"/>
      <c r="CIZ24" s="171"/>
      <c r="CJA24" s="171"/>
      <c r="CJB24" s="171"/>
      <c r="CJC24" s="171"/>
      <c r="CJD24" s="171"/>
      <c r="CJE24" s="171"/>
      <c r="CJF24" s="171"/>
      <c r="CJG24" s="171"/>
      <c r="CJH24" s="171"/>
      <c r="CJI24" s="171"/>
      <c r="CJJ24" s="171"/>
      <c r="CJK24" s="171"/>
      <c r="CJL24" s="171"/>
      <c r="CJM24" s="171"/>
      <c r="CJN24" s="171"/>
      <c r="CJO24" s="171"/>
      <c r="CJP24" s="171"/>
      <c r="CJQ24" s="171"/>
      <c r="CJR24" s="171"/>
      <c r="CJS24" s="171"/>
      <c r="CJT24" s="171"/>
      <c r="CJU24" s="171"/>
      <c r="CJV24" s="171"/>
      <c r="CJW24" s="171"/>
      <c r="CJX24" s="171"/>
      <c r="CJY24" s="171"/>
      <c r="CJZ24" s="171"/>
      <c r="CKA24" s="171"/>
      <c r="CKB24" s="171"/>
      <c r="CKC24" s="171"/>
      <c r="CKD24" s="171"/>
      <c r="CKE24" s="171"/>
      <c r="CKF24" s="171"/>
      <c r="CKG24" s="171"/>
      <c r="CKH24" s="171"/>
      <c r="CKI24" s="171"/>
      <c r="CKJ24" s="171"/>
      <c r="CKK24" s="171"/>
      <c r="CKL24" s="171"/>
      <c r="CKM24" s="171"/>
      <c r="CKN24" s="171"/>
      <c r="CKO24" s="171"/>
      <c r="CKP24" s="171"/>
      <c r="CKQ24" s="171"/>
      <c r="CKR24" s="171"/>
      <c r="CKS24" s="171"/>
      <c r="CKT24" s="171"/>
      <c r="CKU24" s="171"/>
      <c r="CKV24" s="171"/>
      <c r="CKW24" s="171"/>
      <c r="CKX24" s="171"/>
      <c r="CKY24" s="171"/>
      <c r="CKZ24" s="171"/>
      <c r="CLA24" s="171"/>
      <c r="CLB24" s="171"/>
      <c r="CLC24" s="171"/>
      <c r="CLD24" s="171"/>
      <c r="CLE24" s="171"/>
      <c r="CLF24" s="171"/>
      <c r="CLG24" s="171"/>
      <c r="CLH24" s="171"/>
      <c r="CLI24" s="171"/>
      <c r="CLJ24" s="171"/>
      <c r="CLK24" s="171"/>
      <c r="CLL24" s="171"/>
      <c r="CLM24" s="171"/>
      <c r="CLN24" s="171"/>
      <c r="CLO24" s="171"/>
      <c r="CLP24" s="171"/>
      <c r="CLQ24" s="171"/>
      <c r="CLR24" s="171"/>
      <c r="CLS24" s="171"/>
      <c r="CLT24" s="171"/>
      <c r="CLU24" s="171"/>
      <c r="CLV24" s="171"/>
      <c r="CLW24" s="171"/>
      <c r="CLX24" s="171"/>
      <c r="CLY24" s="171"/>
      <c r="CLZ24" s="171"/>
      <c r="CMA24" s="171"/>
      <c r="CMB24" s="171"/>
      <c r="CMC24" s="171"/>
      <c r="CMD24" s="171"/>
      <c r="CME24" s="171"/>
      <c r="CMF24" s="171"/>
      <c r="CMG24" s="171"/>
      <c r="CMH24" s="171"/>
      <c r="CMI24" s="171"/>
      <c r="CMJ24" s="171"/>
      <c r="CMK24" s="171"/>
      <c r="CML24" s="171"/>
      <c r="CMM24" s="171"/>
      <c r="CMN24" s="171"/>
      <c r="CMO24" s="171"/>
      <c r="CMP24" s="171"/>
      <c r="CMQ24" s="171"/>
      <c r="CMR24" s="171"/>
      <c r="CMS24" s="171"/>
      <c r="CMT24" s="171"/>
      <c r="CMU24" s="171"/>
      <c r="CMV24" s="171"/>
      <c r="CMW24" s="171"/>
      <c r="CMX24" s="171"/>
      <c r="CMY24" s="171"/>
      <c r="CMZ24" s="171"/>
      <c r="CNA24" s="171"/>
      <c r="CNB24" s="171"/>
      <c r="CNC24" s="171"/>
      <c r="CND24" s="171"/>
      <c r="CNE24" s="171"/>
      <c r="CNF24" s="171"/>
      <c r="CNG24" s="171"/>
      <c r="CNH24" s="171"/>
      <c r="CNI24" s="171"/>
      <c r="CNJ24" s="171"/>
      <c r="CNK24" s="171"/>
      <c r="CNL24" s="171"/>
      <c r="CNM24" s="171"/>
      <c r="CNN24" s="171"/>
      <c r="CNO24" s="171"/>
      <c r="CNP24" s="171"/>
      <c r="CNQ24" s="171"/>
      <c r="CNR24" s="171"/>
      <c r="CNS24" s="171"/>
      <c r="CNT24" s="171"/>
      <c r="CNU24" s="171"/>
      <c r="CNV24" s="171"/>
      <c r="CNW24" s="171"/>
      <c r="CNX24" s="171"/>
      <c r="CNY24" s="171"/>
      <c r="CNZ24" s="171"/>
      <c r="COA24" s="171"/>
      <c r="COB24" s="171"/>
      <c r="COC24" s="171"/>
      <c r="COD24" s="171"/>
      <c r="COE24" s="171"/>
      <c r="COF24" s="171"/>
      <c r="COG24" s="171"/>
      <c r="COH24" s="171"/>
      <c r="COI24" s="171"/>
      <c r="COJ24" s="171"/>
      <c r="COK24" s="171"/>
      <c r="COL24" s="171"/>
      <c r="COM24" s="171"/>
      <c r="CON24" s="171"/>
      <c r="COO24" s="171"/>
      <c r="COP24" s="171"/>
      <c r="COQ24" s="171"/>
      <c r="COR24" s="171"/>
      <c r="COS24" s="171"/>
      <c r="COT24" s="171"/>
      <c r="COU24" s="171"/>
      <c r="COV24" s="171"/>
      <c r="COW24" s="171"/>
      <c r="COX24" s="171"/>
      <c r="COY24" s="171"/>
      <c r="COZ24" s="171"/>
      <c r="CPA24" s="171"/>
      <c r="CPB24" s="171"/>
      <c r="CPC24" s="171"/>
      <c r="CPD24" s="171"/>
      <c r="CPE24" s="171"/>
      <c r="CPF24" s="171"/>
      <c r="CPG24" s="171"/>
      <c r="CPH24" s="171"/>
      <c r="CPI24" s="171"/>
      <c r="CPJ24" s="171"/>
      <c r="CPK24" s="171"/>
      <c r="CPL24" s="171"/>
      <c r="CPM24" s="171"/>
      <c r="CPN24" s="171"/>
      <c r="CPO24" s="171"/>
      <c r="CPP24" s="171"/>
      <c r="CPQ24" s="171"/>
      <c r="CPR24" s="171"/>
      <c r="CPS24" s="171"/>
      <c r="CPT24" s="171"/>
      <c r="CPU24" s="171"/>
      <c r="CPV24" s="171"/>
      <c r="CPW24" s="171"/>
      <c r="CPX24" s="171"/>
      <c r="CPY24" s="171"/>
      <c r="CPZ24" s="171"/>
      <c r="CQA24" s="171"/>
      <c r="CQB24" s="171"/>
      <c r="CQC24" s="171"/>
      <c r="CQD24" s="171"/>
      <c r="CQE24" s="171"/>
      <c r="CQF24" s="171"/>
      <c r="CQG24" s="171"/>
      <c r="CQH24" s="171"/>
      <c r="CQI24" s="171"/>
      <c r="CQJ24" s="171"/>
      <c r="CQK24" s="171"/>
      <c r="CQL24" s="171"/>
      <c r="CQM24" s="171"/>
      <c r="CQN24" s="171"/>
      <c r="CQO24" s="171"/>
      <c r="CQP24" s="171"/>
      <c r="CQQ24" s="171"/>
      <c r="CQR24" s="171"/>
      <c r="CQS24" s="171"/>
      <c r="CQT24" s="171"/>
      <c r="CQU24" s="171"/>
      <c r="CQV24" s="171"/>
      <c r="CQW24" s="171"/>
      <c r="CQX24" s="171"/>
      <c r="CQY24" s="171"/>
      <c r="CQZ24" s="171"/>
      <c r="CRA24" s="171"/>
      <c r="CRB24" s="171"/>
      <c r="CRC24" s="171"/>
      <c r="CRD24" s="171"/>
      <c r="CRE24" s="171"/>
      <c r="CRF24" s="171"/>
      <c r="CRG24" s="171"/>
      <c r="CRH24" s="171"/>
      <c r="CRI24" s="171"/>
      <c r="CRJ24" s="171"/>
      <c r="CRK24" s="171"/>
      <c r="CRL24" s="171"/>
      <c r="CRM24" s="171"/>
      <c r="CRN24" s="171"/>
      <c r="CRO24" s="171"/>
      <c r="CRP24" s="171"/>
      <c r="CRQ24" s="171"/>
      <c r="CRR24" s="171"/>
      <c r="CRS24" s="171"/>
      <c r="CRT24" s="171"/>
      <c r="CRU24" s="171"/>
      <c r="CRV24" s="171"/>
      <c r="CRW24" s="171"/>
      <c r="CRX24" s="171"/>
      <c r="CRY24" s="171"/>
      <c r="CRZ24" s="171"/>
      <c r="CSA24" s="171"/>
      <c r="CSB24" s="171"/>
      <c r="CSC24" s="171"/>
      <c r="CSD24" s="171"/>
      <c r="CSE24" s="171"/>
      <c r="CSF24" s="171"/>
      <c r="CSG24" s="171"/>
      <c r="CSH24" s="171"/>
      <c r="CSI24" s="171"/>
      <c r="CSJ24" s="171"/>
      <c r="CSK24" s="171"/>
      <c r="CSL24" s="171"/>
      <c r="CSM24" s="171"/>
      <c r="CSN24" s="171"/>
      <c r="CSO24" s="171"/>
      <c r="CSP24" s="171"/>
      <c r="CSQ24" s="171"/>
      <c r="CSR24" s="171"/>
      <c r="CSS24" s="171"/>
      <c r="CST24" s="171"/>
      <c r="CSU24" s="171"/>
      <c r="CSV24" s="171"/>
      <c r="CSW24" s="171"/>
      <c r="CSX24" s="171"/>
      <c r="CSY24" s="171"/>
      <c r="CSZ24" s="171"/>
      <c r="CTA24" s="171"/>
      <c r="CTB24" s="171"/>
      <c r="CTC24" s="171"/>
      <c r="CTD24" s="171"/>
      <c r="CTE24" s="171"/>
      <c r="CTF24" s="171"/>
      <c r="CTG24" s="171"/>
      <c r="CTH24" s="171"/>
      <c r="CTI24" s="171"/>
      <c r="CTJ24" s="171"/>
      <c r="CTK24" s="171"/>
      <c r="CTL24" s="171"/>
      <c r="CTM24" s="171"/>
      <c r="CTN24" s="171"/>
      <c r="CTO24" s="171"/>
      <c r="CTP24" s="171"/>
      <c r="CTQ24" s="171"/>
      <c r="CTR24" s="171"/>
      <c r="CTS24" s="171"/>
      <c r="CTT24" s="171"/>
      <c r="CTU24" s="171"/>
      <c r="CTV24" s="171"/>
      <c r="CTW24" s="171"/>
      <c r="CTX24" s="171"/>
      <c r="CTY24" s="171"/>
      <c r="CTZ24" s="171"/>
      <c r="CUA24" s="171"/>
      <c r="CUB24" s="171"/>
      <c r="CUC24" s="171"/>
      <c r="CUD24" s="171"/>
      <c r="CUE24" s="171"/>
      <c r="CUF24" s="171"/>
      <c r="CUG24" s="171"/>
      <c r="CUH24" s="171"/>
      <c r="CUI24" s="171"/>
      <c r="CUJ24" s="171"/>
      <c r="CUK24" s="171"/>
      <c r="CUL24" s="171"/>
      <c r="CUM24" s="171"/>
      <c r="CUN24" s="171"/>
      <c r="CUO24" s="171"/>
      <c r="CUP24" s="171"/>
      <c r="CUQ24" s="171"/>
      <c r="CUR24" s="171"/>
      <c r="CUS24" s="171"/>
      <c r="CUT24" s="171"/>
      <c r="CUU24" s="171"/>
      <c r="CUV24" s="171"/>
      <c r="CUW24" s="171"/>
      <c r="CUX24" s="171"/>
      <c r="CUY24" s="171"/>
      <c r="CUZ24" s="171"/>
      <c r="CVA24" s="171"/>
      <c r="CVB24" s="171"/>
      <c r="CVC24" s="171"/>
      <c r="CVD24" s="171"/>
      <c r="CVE24" s="171"/>
      <c r="CVF24" s="171"/>
      <c r="CVG24" s="171"/>
      <c r="CVH24" s="171"/>
      <c r="CVI24" s="171"/>
      <c r="CVJ24" s="171"/>
      <c r="CVK24" s="171"/>
      <c r="CVL24" s="171"/>
      <c r="CVM24" s="171"/>
      <c r="CVN24" s="171"/>
      <c r="CVO24" s="171"/>
      <c r="CVP24" s="171"/>
      <c r="CVQ24" s="171"/>
      <c r="CVR24" s="171"/>
      <c r="CVS24" s="171"/>
      <c r="CVT24" s="171"/>
      <c r="CVU24" s="171"/>
      <c r="CVV24" s="171"/>
      <c r="CVW24" s="171"/>
      <c r="CVX24" s="171"/>
      <c r="CVY24" s="171"/>
      <c r="CVZ24" s="171"/>
      <c r="CWA24" s="171"/>
      <c r="CWB24" s="171"/>
      <c r="CWC24" s="171"/>
      <c r="CWD24" s="171"/>
      <c r="CWE24" s="171"/>
      <c r="CWF24" s="171"/>
      <c r="CWG24" s="171"/>
      <c r="CWH24" s="171"/>
      <c r="CWI24" s="171"/>
      <c r="CWJ24" s="171"/>
      <c r="CWK24" s="171"/>
      <c r="CWL24" s="171"/>
      <c r="CWM24" s="171"/>
      <c r="CWN24" s="171"/>
      <c r="CWO24" s="171"/>
      <c r="CWP24" s="171"/>
      <c r="CWQ24" s="171"/>
      <c r="CWR24" s="171"/>
      <c r="CWS24" s="171"/>
      <c r="CWT24" s="171"/>
      <c r="CWU24" s="171"/>
      <c r="CWV24" s="171"/>
      <c r="CWW24" s="171"/>
      <c r="CWX24" s="171"/>
      <c r="CWY24" s="171"/>
      <c r="CWZ24" s="171"/>
      <c r="CXA24" s="171"/>
      <c r="CXB24" s="171"/>
      <c r="CXC24" s="171"/>
      <c r="CXD24" s="171"/>
      <c r="CXE24" s="171"/>
      <c r="CXF24" s="171"/>
      <c r="CXG24" s="171"/>
      <c r="CXH24" s="171"/>
      <c r="CXI24" s="171"/>
      <c r="CXJ24" s="171"/>
      <c r="CXK24" s="171"/>
      <c r="CXL24" s="171"/>
      <c r="CXM24" s="171"/>
      <c r="CXN24" s="171"/>
      <c r="CXO24" s="171"/>
      <c r="CXP24" s="171"/>
      <c r="CXQ24" s="171"/>
      <c r="CXR24" s="171"/>
      <c r="CXS24" s="171"/>
      <c r="CXT24" s="171"/>
      <c r="CXU24" s="171"/>
      <c r="CXV24" s="171"/>
      <c r="CXW24" s="171"/>
      <c r="CXX24" s="171"/>
      <c r="CXY24" s="171"/>
      <c r="CXZ24" s="171"/>
      <c r="CYA24" s="171"/>
      <c r="CYB24" s="171"/>
      <c r="CYC24" s="171"/>
      <c r="CYD24" s="171"/>
      <c r="CYE24" s="171"/>
      <c r="CYF24" s="171"/>
      <c r="CYG24" s="171"/>
      <c r="CYH24" s="171"/>
      <c r="CYI24" s="171"/>
      <c r="CYJ24" s="171"/>
      <c r="CYK24" s="171"/>
      <c r="CYL24" s="171"/>
      <c r="CYM24" s="171"/>
      <c r="CYN24" s="171"/>
      <c r="CYO24" s="171"/>
      <c r="CYP24" s="171"/>
      <c r="CYQ24" s="171"/>
      <c r="CYR24" s="171"/>
      <c r="CYS24" s="171"/>
      <c r="CYT24" s="171"/>
      <c r="CYU24" s="171"/>
      <c r="CYV24" s="171"/>
      <c r="CYW24" s="171"/>
      <c r="CYX24" s="171"/>
      <c r="CYY24" s="171"/>
      <c r="CYZ24" s="171"/>
      <c r="CZA24" s="171"/>
      <c r="CZB24" s="171"/>
      <c r="CZC24" s="171"/>
      <c r="CZD24" s="171"/>
      <c r="CZE24" s="171"/>
      <c r="CZF24" s="171"/>
      <c r="CZG24" s="171"/>
      <c r="CZH24" s="171"/>
      <c r="CZI24" s="171"/>
      <c r="CZJ24" s="171"/>
      <c r="CZK24" s="171"/>
      <c r="CZL24" s="171"/>
      <c r="CZM24" s="171"/>
      <c r="CZN24" s="171"/>
      <c r="CZO24" s="171"/>
      <c r="CZP24" s="171"/>
      <c r="CZQ24" s="171"/>
      <c r="CZR24" s="171"/>
      <c r="CZS24" s="171"/>
      <c r="CZT24" s="171"/>
      <c r="CZU24" s="171"/>
      <c r="CZV24" s="171"/>
      <c r="CZW24" s="171"/>
      <c r="CZX24" s="171"/>
      <c r="CZY24" s="171"/>
      <c r="CZZ24" s="171"/>
      <c r="DAA24" s="171"/>
      <c r="DAB24" s="171"/>
      <c r="DAC24" s="171"/>
      <c r="DAD24" s="171"/>
      <c r="DAE24" s="171"/>
      <c r="DAF24" s="171"/>
      <c r="DAG24" s="171"/>
      <c r="DAH24" s="171"/>
      <c r="DAI24" s="171"/>
      <c r="DAJ24" s="171"/>
      <c r="DAK24" s="171"/>
      <c r="DAL24" s="171"/>
      <c r="DAM24" s="171"/>
      <c r="DAN24" s="171"/>
      <c r="DAO24" s="171"/>
      <c r="DAP24" s="171"/>
      <c r="DAQ24" s="171"/>
      <c r="DAR24" s="171"/>
      <c r="DAS24" s="171"/>
      <c r="DAT24" s="171"/>
      <c r="DAU24" s="171"/>
      <c r="DAV24" s="171"/>
      <c r="DAW24" s="171"/>
      <c r="DAX24" s="171"/>
      <c r="DAY24" s="171"/>
      <c r="DAZ24" s="171"/>
      <c r="DBA24" s="171"/>
      <c r="DBB24" s="171"/>
      <c r="DBC24" s="171"/>
      <c r="DBD24" s="171"/>
      <c r="DBE24" s="171"/>
      <c r="DBF24" s="171"/>
      <c r="DBG24" s="171"/>
      <c r="DBH24" s="171"/>
      <c r="DBI24" s="171"/>
      <c r="DBJ24" s="171"/>
      <c r="DBK24" s="171"/>
      <c r="DBL24" s="171"/>
      <c r="DBM24" s="171"/>
      <c r="DBN24" s="171"/>
      <c r="DBO24" s="171"/>
      <c r="DBP24" s="171"/>
      <c r="DBQ24" s="171"/>
      <c r="DBR24" s="171"/>
      <c r="DBS24" s="171"/>
      <c r="DBT24" s="171"/>
      <c r="DBU24" s="171"/>
      <c r="DBV24" s="171"/>
      <c r="DBW24" s="171"/>
      <c r="DBX24" s="171"/>
      <c r="DBY24" s="171"/>
      <c r="DBZ24" s="171"/>
      <c r="DCA24" s="171"/>
      <c r="DCB24" s="171"/>
      <c r="DCC24" s="171"/>
      <c r="DCD24" s="171"/>
      <c r="DCE24" s="171"/>
      <c r="DCF24" s="171"/>
      <c r="DCG24" s="171"/>
      <c r="DCH24" s="171"/>
      <c r="DCI24" s="171"/>
      <c r="DCJ24" s="171"/>
      <c r="DCK24" s="171"/>
      <c r="DCL24" s="171"/>
      <c r="DCM24" s="171"/>
      <c r="DCN24" s="171"/>
      <c r="DCO24" s="171"/>
      <c r="DCP24" s="171"/>
      <c r="DCQ24" s="171"/>
      <c r="DCR24" s="171"/>
      <c r="DCS24" s="171"/>
      <c r="DCT24" s="171"/>
      <c r="DCU24" s="171"/>
      <c r="DCV24" s="171"/>
      <c r="DCW24" s="171"/>
      <c r="DCX24" s="171"/>
      <c r="DCY24" s="171"/>
      <c r="DCZ24" s="171"/>
      <c r="DDA24" s="171"/>
      <c r="DDB24" s="171"/>
      <c r="DDC24" s="171"/>
      <c r="DDD24" s="171"/>
      <c r="DDE24" s="171"/>
      <c r="DDF24" s="171"/>
      <c r="DDG24" s="171"/>
      <c r="DDH24" s="171"/>
      <c r="DDI24" s="171"/>
      <c r="DDJ24" s="171"/>
      <c r="DDK24" s="171"/>
      <c r="DDL24" s="171"/>
      <c r="DDM24" s="171"/>
      <c r="DDN24" s="171"/>
      <c r="DDO24" s="171"/>
      <c r="DDP24" s="171"/>
      <c r="DDQ24" s="171"/>
      <c r="DDR24" s="171"/>
      <c r="DDS24" s="171"/>
      <c r="DDT24" s="171"/>
      <c r="DDU24" s="171"/>
      <c r="DDV24" s="171"/>
      <c r="DDW24" s="171"/>
      <c r="DDX24" s="171"/>
      <c r="DDY24" s="171"/>
      <c r="DDZ24" s="171"/>
      <c r="DEA24" s="171"/>
      <c r="DEB24" s="171"/>
      <c r="DEC24" s="171"/>
      <c r="DED24" s="171"/>
      <c r="DEE24" s="171"/>
      <c r="DEF24" s="171"/>
      <c r="DEG24" s="171"/>
      <c r="DEH24" s="171"/>
      <c r="DEI24" s="171"/>
      <c r="DEJ24" s="171"/>
      <c r="DEK24" s="171"/>
      <c r="DEL24" s="171"/>
      <c r="DEM24" s="171"/>
      <c r="DEN24" s="171"/>
      <c r="DEO24" s="171"/>
      <c r="DEP24" s="171"/>
      <c r="DEQ24" s="171"/>
      <c r="DER24" s="171"/>
      <c r="DES24" s="171"/>
      <c r="DET24" s="171"/>
      <c r="DEU24" s="171"/>
      <c r="DEV24" s="171"/>
      <c r="DEW24" s="171"/>
      <c r="DEX24" s="171"/>
      <c r="DEY24" s="171"/>
      <c r="DEZ24" s="171"/>
      <c r="DFA24" s="171"/>
      <c r="DFB24" s="171"/>
      <c r="DFC24" s="171"/>
      <c r="DFD24" s="171"/>
      <c r="DFE24" s="171"/>
      <c r="DFF24" s="171"/>
      <c r="DFG24" s="171"/>
      <c r="DFH24" s="171"/>
      <c r="DFI24" s="171"/>
      <c r="DFJ24" s="171"/>
      <c r="DFK24" s="171"/>
      <c r="DFL24" s="171"/>
      <c r="DFM24" s="171"/>
      <c r="DFN24" s="171"/>
      <c r="DFO24" s="171"/>
      <c r="DFP24" s="171"/>
      <c r="DFQ24" s="171"/>
      <c r="DFR24" s="171"/>
      <c r="DFS24" s="171"/>
      <c r="DFT24" s="171"/>
      <c r="DFU24" s="171"/>
      <c r="DFV24" s="171"/>
      <c r="DFW24" s="171"/>
      <c r="DFX24" s="171"/>
      <c r="DFY24" s="171"/>
      <c r="DFZ24" s="171"/>
      <c r="DGA24" s="171"/>
      <c r="DGB24" s="171"/>
      <c r="DGC24" s="171"/>
      <c r="DGD24" s="171"/>
      <c r="DGE24" s="171"/>
      <c r="DGF24" s="171"/>
      <c r="DGG24" s="171"/>
      <c r="DGH24" s="171"/>
      <c r="DGI24" s="171"/>
      <c r="DGJ24" s="171"/>
      <c r="DGK24" s="171"/>
      <c r="DGL24" s="171"/>
      <c r="DGM24" s="171"/>
      <c r="DGN24" s="171"/>
      <c r="DGO24" s="171"/>
      <c r="DGP24" s="171"/>
      <c r="DGQ24" s="171"/>
      <c r="DGR24" s="171"/>
      <c r="DGS24" s="171"/>
      <c r="DGT24" s="171"/>
      <c r="DGU24" s="171"/>
      <c r="DGV24" s="171"/>
      <c r="DGW24" s="171"/>
      <c r="DGX24" s="171"/>
      <c r="DGY24" s="171"/>
      <c r="DGZ24" s="171"/>
      <c r="DHA24" s="171"/>
      <c r="DHB24" s="171"/>
      <c r="DHC24" s="171"/>
      <c r="DHD24" s="171"/>
      <c r="DHE24" s="171"/>
      <c r="DHF24" s="171"/>
      <c r="DHG24" s="171"/>
      <c r="DHH24" s="171"/>
      <c r="DHI24" s="171"/>
      <c r="DHJ24" s="171"/>
      <c r="DHK24" s="171"/>
      <c r="DHL24" s="171"/>
      <c r="DHM24" s="171"/>
      <c r="DHN24" s="171"/>
      <c r="DHO24" s="171"/>
      <c r="DHP24" s="171"/>
      <c r="DHQ24" s="171"/>
      <c r="DHR24" s="171"/>
      <c r="DHS24" s="171"/>
      <c r="DHT24" s="171"/>
      <c r="DHU24" s="171"/>
      <c r="DHV24" s="171"/>
      <c r="DHW24" s="171"/>
      <c r="DHX24" s="171"/>
      <c r="DHY24" s="171"/>
      <c r="DHZ24" s="171"/>
      <c r="DIA24" s="171"/>
      <c r="DIB24" s="171"/>
      <c r="DIC24" s="171"/>
      <c r="DID24" s="171"/>
      <c r="DIE24" s="171"/>
      <c r="DIF24" s="171"/>
      <c r="DIG24" s="171"/>
      <c r="DIH24" s="171"/>
      <c r="DII24" s="171"/>
      <c r="DIJ24" s="171"/>
      <c r="DIK24" s="171"/>
      <c r="DIL24" s="171"/>
      <c r="DIM24" s="171"/>
      <c r="DIN24" s="171"/>
      <c r="DIO24" s="171"/>
      <c r="DIP24" s="171"/>
      <c r="DIQ24" s="171"/>
      <c r="DIR24" s="171"/>
      <c r="DIS24" s="171"/>
      <c r="DIT24" s="171"/>
      <c r="DIU24" s="171"/>
      <c r="DIV24" s="171"/>
      <c r="DIW24" s="171"/>
      <c r="DIX24" s="171"/>
      <c r="DIY24" s="171"/>
      <c r="DIZ24" s="171"/>
      <c r="DJA24" s="171"/>
      <c r="DJB24" s="171"/>
      <c r="DJC24" s="171"/>
      <c r="DJD24" s="171"/>
      <c r="DJE24" s="171"/>
      <c r="DJF24" s="171"/>
      <c r="DJG24" s="171"/>
      <c r="DJH24" s="171"/>
      <c r="DJI24" s="171"/>
      <c r="DJJ24" s="171"/>
      <c r="DJK24" s="171"/>
      <c r="DJL24" s="171"/>
      <c r="DJM24" s="171"/>
      <c r="DJN24" s="171"/>
      <c r="DJO24" s="171"/>
      <c r="DJP24" s="171"/>
      <c r="DJQ24" s="171"/>
      <c r="DJR24" s="171"/>
      <c r="DJS24" s="171"/>
      <c r="DJT24" s="171"/>
      <c r="DJU24" s="171"/>
      <c r="DJV24" s="171"/>
      <c r="DJW24" s="171"/>
      <c r="DJX24" s="171"/>
      <c r="DJY24" s="171"/>
      <c r="DJZ24" s="171"/>
      <c r="DKA24" s="171"/>
      <c r="DKB24" s="171"/>
      <c r="DKC24" s="171"/>
      <c r="DKD24" s="171"/>
      <c r="DKE24" s="171"/>
      <c r="DKF24" s="171"/>
      <c r="DKG24" s="171"/>
      <c r="DKH24" s="171"/>
      <c r="DKI24" s="171"/>
      <c r="DKJ24" s="171"/>
      <c r="DKK24" s="171"/>
      <c r="DKL24" s="171"/>
      <c r="DKM24" s="171"/>
      <c r="DKN24" s="171"/>
      <c r="DKO24" s="171"/>
      <c r="DKP24" s="171"/>
      <c r="DKQ24" s="171"/>
      <c r="DKR24" s="171"/>
      <c r="DKS24" s="171"/>
      <c r="DKT24" s="171"/>
      <c r="DKU24" s="171"/>
      <c r="DKV24" s="171"/>
      <c r="DKW24" s="171"/>
      <c r="DKX24" s="171"/>
      <c r="DKY24" s="171"/>
      <c r="DKZ24" s="171"/>
      <c r="DLA24" s="171"/>
      <c r="DLB24" s="171"/>
      <c r="DLC24" s="171"/>
      <c r="DLD24" s="171"/>
      <c r="DLE24" s="171"/>
      <c r="DLF24" s="171"/>
      <c r="DLG24" s="171"/>
      <c r="DLH24" s="171"/>
      <c r="DLI24" s="171"/>
      <c r="DLJ24" s="171"/>
      <c r="DLK24" s="171"/>
      <c r="DLL24" s="171"/>
      <c r="DLM24" s="171"/>
      <c r="DLN24" s="171"/>
      <c r="DLO24" s="171"/>
      <c r="DLP24" s="171"/>
      <c r="DLQ24" s="171"/>
      <c r="DLR24" s="171"/>
      <c r="DLS24" s="171"/>
      <c r="DLT24" s="171"/>
      <c r="DLU24" s="171"/>
      <c r="DLV24" s="171"/>
      <c r="DLW24" s="171"/>
      <c r="DLX24" s="171"/>
      <c r="DLY24" s="171"/>
      <c r="DLZ24" s="171"/>
      <c r="DMA24" s="171"/>
      <c r="DMB24" s="171"/>
      <c r="DMC24" s="171"/>
      <c r="DMD24" s="171"/>
      <c r="DME24" s="171"/>
      <c r="DMF24" s="171"/>
      <c r="DMG24" s="171"/>
      <c r="DMH24" s="171"/>
      <c r="DMI24" s="171"/>
      <c r="DMJ24" s="171"/>
      <c r="DMK24" s="171"/>
      <c r="DML24" s="171"/>
      <c r="DMM24" s="171"/>
      <c r="DMN24" s="171"/>
      <c r="DMO24" s="171"/>
      <c r="DMP24" s="171"/>
      <c r="DMQ24" s="171"/>
      <c r="DMR24" s="171"/>
      <c r="DMS24" s="171"/>
      <c r="DMT24" s="171"/>
      <c r="DMU24" s="171"/>
      <c r="DMV24" s="171"/>
      <c r="DMW24" s="171"/>
      <c r="DMX24" s="171"/>
      <c r="DMY24" s="171"/>
      <c r="DMZ24" s="171"/>
      <c r="DNA24" s="171"/>
      <c r="DNB24" s="171"/>
      <c r="DNC24" s="171"/>
      <c r="DND24" s="171"/>
      <c r="DNE24" s="171"/>
      <c r="DNF24" s="171"/>
      <c r="DNG24" s="171"/>
      <c r="DNH24" s="171"/>
      <c r="DNI24" s="171"/>
      <c r="DNJ24" s="171"/>
      <c r="DNK24" s="171"/>
      <c r="DNL24" s="171"/>
      <c r="DNM24" s="171"/>
      <c r="DNN24" s="171"/>
      <c r="DNO24" s="171"/>
      <c r="DNP24" s="171"/>
      <c r="DNQ24" s="171"/>
      <c r="DNR24" s="171"/>
      <c r="DNS24" s="171"/>
      <c r="DNT24" s="171"/>
      <c r="DNU24" s="171"/>
      <c r="DNV24" s="171"/>
      <c r="DNW24" s="171"/>
      <c r="DNX24" s="171"/>
      <c r="DNY24" s="171"/>
      <c r="DNZ24" s="171"/>
      <c r="DOA24" s="171"/>
      <c r="DOB24" s="171"/>
      <c r="DOC24" s="171"/>
      <c r="DOD24" s="171"/>
      <c r="DOE24" s="171"/>
      <c r="DOF24" s="171"/>
      <c r="DOG24" s="171"/>
      <c r="DOH24" s="171"/>
      <c r="DOI24" s="171"/>
      <c r="DOJ24" s="171"/>
      <c r="DOK24" s="171"/>
      <c r="DOL24" s="171"/>
      <c r="DOM24" s="171"/>
      <c r="DON24" s="171"/>
      <c r="DOO24" s="171"/>
      <c r="DOP24" s="171"/>
      <c r="DOQ24" s="171"/>
      <c r="DOR24" s="171"/>
      <c r="DOS24" s="171"/>
      <c r="DOT24" s="171"/>
      <c r="DOU24" s="171"/>
      <c r="DOV24" s="171"/>
      <c r="DOW24" s="171"/>
      <c r="DOX24" s="171"/>
      <c r="DOY24" s="171"/>
      <c r="DOZ24" s="171"/>
      <c r="DPA24" s="171"/>
      <c r="DPB24" s="171"/>
      <c r="DPC24" s="171"/>
      <c r="DPD24" s="171"/>
      <c r="DPE24" s="171"/>
      <c r="DPF24" s="171"/>
      <c r="DPG24" s="171"/>
      <c r="DPH24" s="171"/>
      <c r="DPI24" s="171"/>
      <c r="DPJ24" s="171"/>
      <c r="DPK24" s="171"/>
      <c r="DPL24" s="171"/>
      <c r="DPM24" s="171"/>
      <c r="DPN24" s="171"/>
      <c r="DPO24" s="171"/>
      <c r="DPP24" s="171"/>
      <c r="DPQ24" s="171"/>
      <c r="DPR24" s="171"/>
      <c r="DPS24" s="171"/>
      <c r="DPT24" s="171"/>
      <c r="DPU24" s="171"/>
      <c r="DPV24" s="171"/>
      <c r="DPW24" s="171"/>
      <c r="DPX24" s="171"/>
      <c r="DPY24" s="171"/>
      <c r="DPZ24" s="171"/>
      <c r="DQA24" s="171"/>
      <c r="DQB24" s="171"/>
      <c r="DQC24" s="171"/>
      <c r="DQD24" s="171"/>
      <c r="DQE24" s="171"/>
      <c r="DQF24" s="171"/>
      <c r="DQG24" s="171"/>
      <c r="DQH24" s="171"/>
      <c r="DQI24" s="171"/>
      <c r="DQJ24" s="171"/>
      <c r="DQK24" s="171"/>
      <c r="DQL24" s="171"/>
      <c r="DQM24" s="171"/>
      <c r="DQN24" s="171"/>
      <c r="DQO24" s="171"/>
      <c r="DQP24" s="171"/>
      <c r="DQQ24" s="171"/>
      <c r="DQR24" s="171"/>
      <c r="DQS24" s="171"/>
      <c r="DQT24" s="171"/>
      <c r="DQU24" s="171"/>
      <c r="DQV24" s="171"/>
      <c r="DQW24" s="171"/>
      <c r="DQX24" s="171"/>
      <c r="DQY24" s="171"/>
      <c r="DQZ24" s="171"/>
      <c r="DRA24" s="171"/>
      <c r="DRB24" s="171"/>
      <c r="DRC24" s="171"/>
      <c r="DRD24" s="171"/>
      <c r="DRE24" s="171"/>
      <c r="DRF24" s="171"/>
      <c r="DRG24" s="171"/>
      <c r="DRH24" s="171"/>
      <c r="DRI24" s="171"/>
      <c r="DRJ24" s="171"/>
      <c r="DRK24" s="171"/>
      <c r="DRL24" s="171"/>
      <c r="DRM24" s="171"/>
      <c r="DRN24" s="171"/>
      <c r="DRO24" s="171"/>
      <c r="DRP24" s="171"/>
      <c r="DRQ24" s="171"/>
      <c r="DRR24" s="171"/>
      <c r="DRS24" s="171"/>
      <c r="DRT24" s="171"/>
      <c r="DRU24" s="171"/>
      <c r="DRV24" s="171"/>
      <c r="DRW24" s="171"/>
      <c r="DRX24" s="171"/>
      <c r="DRY24" s="171"/>
      <c r="DRZ24" s="171"/>
      <c r="DSA24" s="171"/>
      <c r="DSB24" s="171"/>
      <c r="DSC24" s="171"/>
      <c r="DSD24" s="171"/>
      <c r="DSE24" s="171"/>
      <c r="DSF24" s="171"/>
      <c r="DSG24" s="171"/>
      <c r="DSH24" s="171"/>
      <c r="DSI24" s="171"/>
      <c r="DSJ24" s="171"/>
      <c r="DSK24" s="171"/>
      <c r="DSL24" s="171"/>
      <c r="DSM24" s="171"/>
      <c r="DSN24" s="171"/>
      <c r="DSO24" s="171"/>
      <c r="DSP24" s="171"/>
      <c r="DSQ24" s="171"/>
      <c r="DSR24" s="171"/>
      <c r="DSS24" s="171"/>
      <c r="DST24" s="171"/>
      <c r="DSU24" s="171"/>
      <c r="DSV24" s="171"/>
      <c r="DSW24" s="171"/>
      <c r="DSX24" s="171"/>
      <c r="DSY24" s="171"/>
      <c r="DSZ24" s="171"/>
      <c r="DTA24" s="171"/>
      <c r="DTB24" s="171"/>
      <c r="DTC24" s="171"/>
      <c r="DTD24" s="171"/>
      <c r="DTE24" s="171"/>
      <c r="DTF24" s="171"/>
      <c r="DTG24" s="171"/>
      <c r="DTH24" s="171"/>
      <c r="DTI24" s="171"/>
      <c r="DTJ24" s="171"/>
      <c r="DTK24" s="171"/>
      <c r="DTL24" s="171"/>
      <c r="DTM24" s="171"/>
      <c r="DTN24" s="171"/>
      <c r="DTO24" s="171"/>
      <c r="DTP24" s="171"/>
      <c r="DTQ24" s="171"/>
      <c r="DTR24" s="171"/>
      <c r="DTS24" s="171"/>
      <c r="DTT24" s="171"/>
      <c r="DTU24" s="171"/>
      <c r="DTV24" s="171"/>
      <c r="DTW24" s="171"/>
      <c r="DTX24" s="171"/>
      <c r="DTY24" s="171"/>
      <c r="DTZ24" s="171"/>
      <c r="DUA24" s="171"/>
      <c r="DUB24" s="171"/>
      <c r="DUC24" s="171"/>
      <c r="DUD24" s="171"/>
      <c r="DUE24" s="171"/>
      <c r="DUF24" s="171"/>
      <c r="DUG24" s="171"/>
      <c r="DUH24" s="171"/>
      <c r="DUI24" s="171"/>
      <c r="DUJ24" s="171"/>
      <c r="DUK24" s="171"/>
      <c r="DUL24" s="171"/>
      <c r="DUM24" s="171"/>
      <c r="DUN24" s="171"/>
      <c r="DUO24" s="171"/>
      <c r="DUP24" s="171"/>
      <c r="DUQ24" s="171"/>
      <c r="DUR24" s="171"/>
      <c r="DUS24" s="171"/>
      <c r="DUT24" s="171"/>
      <c r="DUU24" s="171"/>
      <c r="DUV24" s="171"/>
      <c r="DUW24" s="171"/>
      <c r="DUX24" s="171"/>
      <c r="DUY24" s="171"/>
      <c r="DUZ24" s="171"/>
      <c r="DVA24" s="171"/>
      <c r="DVB24" s="171"/>
      <c r="DVC24" s="171"/>
      <c r="DVD24" s="171"/>
      <c r="DVE24" s="171"/>
      <c r="DVF24" s="171"/>
      <c r="DVG24" s="171"/>
      <c r="DVH24" s="171"/>
      <c r="DVI24" s="171"/>
      <c r="DVJ24" s="171"/>
      <c r="DVK24" s="171"/>
      <c r="DVL24" s="171"/>
      <c r="DVM24" s="171"/>
      <c r="DVN24" s="171"/>
      <c r="DVO24" s="171"/>
      <c r="DVP24" s="171"/>
      <c r="DVQ24" s="171"/>
      <c r="DVR24" s="171"/>
      <c r="DVS24" s="171"/>
      <c r="DVT24" s="171"/>
      <c r="DVU24" s="171"/>
      <c r="DVV24" s="171"/>
      <c r="DVW24" s="171"/>
      <c r="DVX24" s="171"/>
      <c r="DVY24" s="171"/>
      <c r="DVZ24" s="171"/>
      <c r="DWA24" s="171"/>
      <c r="DWB24" s="171"/>
      <c r="DWC24" s="171"/>
      <c r="DWD24" s="171"/>
      <c r="DWE24" s="171"/>
      <c r="DWF24" s="171"/>
      <c r="DWG24" s="171"/>
      <c r="DWH24" s="171"/>
      <c r="DWI24" s="171"/>
      <c r="DWJ24" s="171"/>
      <c r="DWK24" s="171"/>
      <c r="DWL24" s="171"/>
      <c r="DWM24" s="171"/>
      <c r="DWN24" s="171"/>
      <c r="DWO24" s="171"/>
      <c r="DWP24" s="171"/>
      <c r="DWQ24" s="171"/>
      <c r="DWR24" s="171"/>
      <c r="DWS24" s="171"/>
      <c r="DWT24" s="171"/>
      <c r="DWU24" s="171"/>
      <c r="DWV24" s="171"/>
      <c r="DWW24" s="171"/>
      <c r="DWX24" s="171"/>
      <c r="DWY24" s="171"/>
      <c r="DWZ24" s="171"/>
      <c r="DXA24" s="171"/>
      <c r="DXB24" s="171"/>
      <c r="DXC24" s="171"/>
      <c r="DXD24" s="171"/>
      <c r="DXE24" s="171"/>
      <c r="DXF24" s="171"/>
      <c r="DXG24" s="171"/>
      <c r="DXH24" s="171"/>
      <c r="DXI24" s="171"/>
      <c r="DXJ24" s="171"/>
      <c r="DXK24" s="171"/>
      <c r="DXL24" s="171"/>
      <c r="DXM24" s="171"/>
      <c r="DXN24" s="171"/>
      <c r="DXO24" s="171"/>
      <c r="DXP24" s="171"/>
      <c r="DXQ24" s="171"/>
      <c r="DXR24" s="171"/>
      <c r="DXS24" s="171"/>
      <c r="DXT24" s="171"/>
      <c r="DXU24" s="171"/>
      <c r="DXV24" s="171"/>
      <c r="DXW24" s="171"/>
      <c r="DXX24" s="171"/>
      <c r="DXY24" s="171"/>
      <c r="DXZ24" s="171"/>
      <c r="DYA24" s="171"/>
      <c r="DYB24" s="171"/>
      <c r="DYC24" s="171"/>
      <c r="DYD24" s="171"/>
      <c r="DYE24" s="171"/>
      <c r="DYF24" s="171"/>
      <c r="DYG24" s="171"/>
      <c r="DYH24" s="171"/>
      <c r="DYI24" s="171"/>
      <c r="DYJ24" s="171"/>
      <c r="DYK24" s="171"/>
      <c r="DYL24" s="171"/>
      <c r="DYM24" s="171"/>
      <c r="DYN24" s="171"/>
      <c r="DYO24" s="171"/>
      <c r="DYP24" s="171"/>
      <c r="DYQ24" s="171"/>
      <c r="DYR24" s="171"/>
      <c r="DYS24" s="171"/>
      <c r="DYT24" s="171"/>
      <c r="DYU24" s="171"/>
      <c r="DYV24" s="171"/>
      <c r="DYW24" s="171"/>
      <c r="DYX24" s="171"/>
      <c r="DYY24" s="171"/>
      <c r="DYZ24" s="171"/>
      <c r="DZA24" s="171"/>
      <c r="DZB24" s="171"/>
      <c r="DZC24" s="171"/>
      <c r="DZD24" s="171"/>
      <c r="DZE24" s="171"/>
      <c r="DZF24" s="171"/>
      <c r="DZG24" s="171"/>
      <c r="DZH24" s="171"/>
      <c r="DZI24" s="171"/>
      <c r="DZJ24" s="171"/>
      <c r="DZK24" s="171"/>
      <c r="DZL24" s="171"/>
      <c r="DZM24" s="171"/>
      <c r="DZN24" s="171"/>
      <c r="DZO24" s="171"/>
      <c r="DZP24" s="171"/>
      <c r="DZQ24" s="171"/>
      <c r="DZR24" s="171"/>
      <c r="DZS24" s="171"/>
      <c r="DZT24" s="171"/>
      <c r="DZU24" s="171"/>
      <c r="DZV24" s="171"/>
      <c r="DZW24" s="171"/>
      <c r="DZX24" s="171"/>
      <c r="DZY24" s="171"/>
      <c r="DZZ24" s="171"/>
      <c r="EAA24" s="171"/>
      <c r="EAB24" s="171"/>
      <c r="EAC24" s="171"/>
      <c r="EAD24" s="171"/>
      <c r="EAE24" s="171"/>
      <c r="EAF24" s="171"/>
      <c r="EAG24" s="171"/>
      <c r="EAH24" s="171"/>
      <c r="EAI24" s="171"/>
      <c r="EAJ24" s="171"/>
      <c r="EAK24" s="171"/>
      <c r="EAL24" s="171"/>
      <c r="EAM24" s="171"/>
      <c r="EAN24" s="171"/>
      <c r="EAO24" s="171"/>
      <c r="EAP24" s="171"/>
      <c r="EAQ24" s="171"/>
      <c r="EAR24" s="171"/>
      <c r="EAS24" s="171"/>
      <c r="EAT24" s="171"/>
      <c r="EAU24" s="171"/>
      <c r="EAV24" s="171"/>
      <c r="EAW24" s="171"/>
      <c r="EAX24" s="171"/>
      <c r="EAY24" s="171"/>
      <c r="EAZ24" s="171"/>
      <c r="EBA24" s="171"/>
      <c r="EBB24" s="171"/>
      <c r="EBC24" s="171"/>
      <c r="EBD24" s="171"/>
      <c r="EBE24" s="171"/>
      <c r="EBF24" s="171"/>
      <c r="EBG24" s="171"/>
      <c r="EBH24" s="171"/>
      <c r="EBI24" s="171"/>
      <c r="EBJ24" s="171"/>
      <c r="EBK24" s="171"/>
      <c r="EBL24" s="171"/>
      <c r="EBM24" s="171"/>
      <c r="EBN24" s="171"/>
      <c r="EBO24" s="171"/>
      <c r="EBP24" s="171"/>
      <c r="EBQ24" s="171"/>
      <c r="EBR24" s="171"/>
      <c r="EBS24" s="171"/>
      <c r="EBT24" s="171"/>
      <c r="EBU24" s="171"/>
      <c r="EBV24" s="171"/>
      <c r="EBW24" s="171"/>
      <c r="EBX24" s="171"/>
      <c r="EBY24" s="171"/>
      <c r="EBZ24" s="171"/>
      <c r="ECA24" s="171"/>
      <c r="ECB24" s="171"/>
      <c r="ECC24" s="171"/>
      <c r="ECD24" s="171"/>
      <c r="ECE24" s="171"/>
      <c r="ECF24" s="171"/>
      <c r="ECG24" s="171"/>
      <c r="ECH24" s="171"/>
      <c r="ECI24" s="171"/>
      <c r="ECJ24" s="171"/>
      <c r="ECK24" s="171"/>
      <c r="ECL24" s="171"/>
      <c r="ECM24" s="171"/>
      <c r="ECN24" s="171"/>
      <c r="ECO24" s="171"/>
      <c r="ECP24" s="171"/>
      <c r="ECQ24" s="171"/>
      <c r="ECR24" s="171"/>
      <c r="ECS24" s="171"/>
      <c r="ECT24" s="171"/>
      <c r="ECU24" s="171"/>
      <c r="ECV24" s="171"/>
      <c r="ECW24" s="171"/>
      <c r="ECX24" s="171"/>
      <c r="ECY24" s="171"/>
      <c r="ECZ24" s="171"/>
      <c r="EDA24" s="171"/>
      <c r="EDB24" s="171"/>
      <c r="EDC24" s="171"/>
      <c r="EDD24" s="171"/>
      <c r="EDE24" s="171"/>
      <c r="EDF24" s="171"/>
      <c r="EDG24" s="171"/>
      <c r="EDH24" s="171"/>
      <c r="EDI24" s="171"/>
      <c r="EDJ24" s="171"/>
      <c r="EDK24" s="171"/>
      <c r="EDL24" s="171"/>
      <c r="EDM24" s="171"/>
      <c r="EDN24" s="171"/>
      <c r="EDO24" s="171"/>
      <c r="EDP24" s="171"/>
      <c r="EDQ24" s="171"/>
      <c r="EDR24" s="171"/>
      <c r="EDS24" s="171"/>
      <c r="EDT24" s="171"/>
      <c r="EDU24" s="171"/>
      <c r="EDV24" s="171"/>
      <c r="EDW24" s="171"/>
      <c r="EDX24" s="171"/>
      <c r="EDY24" s="171"/>
      <c r="EDZ24" s="171"/>
      <c r="EEA24" s="171"/>
      <c r="EEB24" s="171"/>
      <c r="EEC24" s="171"/>
      <c r="EED24" s="171"/>
      <c r="EEE24" s="171"/>
      <c r="EEF24" s="171"/>
      <c r="EEG24" s="171"/>
      <c r="EEH24" s="171"/>
      <c r="EEI24" s="171"/>
      <c r="EEJ24" s="171"/>
      <c r="EEK24" s="171"/>
      <c r="EEL24" s="171"/>
      <c r="EEM24" s="171"/>
      <c r="EEN24" s="171"/>
      <c r="EEO24" s="171"/>
      <c r="EEP24" s="171"/>
      <c r="EEQ24" s="171"/>
      <c r="EER24" s="171"/>
      <c r="EES24" s="171"/>
      <c r="EET24" s="171"/>
      <c r="EEU24" s="171"/>
      <c r="EEV24" s="171"/>
      <c r="EEW24" s="171"/>
      <c r="EEX24" s="171"/>
      <c r="EEY24" s="171"/>
      <c r="EEZ24" s="171"/>
      <c r="EFA24" s="171"/>
      <c r="EFB24" s="171"/>
      <c r="EFC24" s="171"/>
      <c r="EFD24" s="171"/>
      <c r="EFE24" s="171"/>
      <c r="EFF24" s="171"/>
      <c r="EFG24" s="171"/>
      <c r="EFH24" s="171"/>
      <c r="EFI24" s="171"/>
      <c r="EFJ24" s="171"/>
      <c r="EFK24" s="171"/>
      <c r="EFL24" s="171"/>
      <c r="EFM24" s="171"/>
      <c r="EFN24" s="171"/>
      <c r="EFO24" s="171"/>
      <c r="EFP24" s="171"/>
      <c r="EFQ24" s="171"/>
      <c r="EFR24" s="171"/>
      <c r="EFS24" s="171"/>
      <c r="EFT24" s="171"/>
      <c r="EFU24" s="171"/>
      <c r="EFV24" s="171"/>
      <c r="EFW24" s="171"/>
      <c r="EFX24" s="171"/>
      <c r="EFY24" s="171"/>
      <c r="EFZ24" s="171"/>
      <c r="EGA24" s="171"/>
      <c r="EGB24" s="171"/>
      <c r="EGC24" s="171"/>
      <c r="EGD24" s="171"/>
      <c r="EGE24" s="171"/>
      <c r="EGF24" s="171"/>
      <c r="EGG24" s="171"/>
      <c r="EGH24" s="171"/>
      <c r="EGI24" s="171"/>
      <c r="EGJ24" s="171"/>
      <c r="EGK24" s="171"/>
      <c r="EGL24" s="171"/>
      <c r="EGM24" s="171"/>
      <c r="EGN24" s="171"/>
      <c r="EGO24" s="171"/>
      <c r="EGP24" s="171"/>
      <c r="EGQ24" s="171"/>
      <c r="EGR24" s="171"/>
      <c r="EGS24" s="171"/>
      <c r="EGT24" s="171"/>
      <c r="EGU24" s="171"/>
      <c r="EGV24" s="171"/>
      <c r="EGW24" s="171"/>
      <c r="EGX24" s="171"/>
      <c r="EGY24" s="171"/>
      <c r="EGZ24" s="171"/>
      <c r="EHA24" s="171"/>
      <c r="EHB24" s="171"/>
      <c r="EHC24" s="171"/>
      <c r="EHD24" s="171"/>
      <c r="EHE24" s="171"/>
      <c r="EHF24" s="171"/>
      <c r="EHG24" s="171"/>
      <c r="EHH24" s="171"/>
      <c r="EHI24" s="171"/>
      <c r="EHJ24" s="171"/>
      <c r="EHK24" s="171"/>
      <c r="EHL24" s="171"/>
      <c r="EHM24" s="171"/>
      <c r="EHN24" s="171"/>
      <c r="EHO24" s="171"/>
      <c r="EHP24" s="171"/>
      <c r="EHQ24" s="171"/>
      <c r="EHR24" s="171"/>
      <c r="EHS24" s="171"/>
      <c r="EHT24" s="171"/>
      <c r="EHU24" s="171"/>
      <c r="EHV24" s="171"/>
      <c r="EHW24" s="171"/>
      <c r="EHX24" s="171"/>
      <c r="EHY24" s="171"/>
      <c r="EHZ24" s="171"/>
      <c r="EIA24" s="171"/>
      <c r="EIB24" s="171"/>
      <c r="EIC24" s="171"/>
      <c r="EID24" s="171"/>
      <c r="EIE24" s="171"/>
      <c r="EIF24" s="171"/>
      <c r="EIG24" s="171"/>
      <c r="EIH24" s="171"/>
      <c r="EII24" s="171"/>
      <c r="EIJ24" s="171"/>
      <c r="EIK24" s="171"/>
      <c r="EIL24" s="171"/>
      <c r="EIM24" s="171"/>
      <c r="EIN24" s="171"/>
      <c r="EIO24" s="171"/>
      <c r="EIP24" s="171"/>
      <c r="EIQ24" s="171"/>
      <c r="EIR24" s="171"/>
      <c r="EIS24" s="171"/>
      <c r="EIT24" s="171"/>
      <c r="EIU24" s="171"/>
      <c r="EIV24" s="171"/>
      <c r="EIW24" s="171"/>
      <c r="EIX24" s="171"/>
      <c r="EIY24" s="171"/>
      <c r="EIZ24" s="171"/>
      <c r="EJA24" s="171"/>
      <c r="EJB24" s="171"/>
      <c r="EJC24" s="171"/>
      <c r="EJD24" s="171"/>
      <c r="EJE24" s="171"/>
      <c r="EJF24" s="171"/>
      <c r="EJG24" s="171"/>
      <c r="EJH24" s="171"/>
      <c r="EJI24" s="171"/>
      <c r="EJJ24" s="171"/>
      <c r="EJK24" s="171"/>
      <c r="EJL24" s="171"/>
      <c r="EJM24" s="171"/>
      <c r="EJN24" s="171"/>
      <c r="EJO24" s="171"/>
      <c r="EJP24" s="171"/>
      <c r="EJQ24" s="171"/>
      <c r="EJR24" s="171"/>
      <c r="EJS24" s="171"/>
      <c r="EJT24" s="171"/>
      <c r="EJU24" s="171"/>
      <c r="EJV24" s="171"/>
      <c r="EJW24" s="171"/>
      <c r="EJX24" s="171"/>
      <c r="EJY24" s="171"/>
      <c r="EJZ24" s="171"/>
      <c r="EKA24" s="171"/>
      <c r="EKB24" s="171"/>
      <c r="EKC24" s="171"/>
      <c r="EKD24" s="171"/>
      <c r="EKE24" s="171"/>
      <c r="EKF24" s="171"/>
      <c r="EKG24" s="171"/>
      <c r="EKH24" s="171"/>
      <c r="EKI24" s="171"/>
      <c r="EKJ24" s="171"/>
      <c r="EKK24" s="171"/>
      <c r="EKL24" s="171"/>
      <c r="EKM24" s="171"/>
      <c r="EKN24" s="171"/>
      <c r="EKO24" s="171"/>
      <c r="EKP24" s="171"/>
      <c r="EKQ24" s="171"/>
      <c r="EKR24" s="171"/>
      <c r="EKS24" s="171"/>
      <c r="EKT24" s="171"/>
      <c r="EKU24" s="171"/>
      <c r="EKV24" s="171"/>
      <c r="EKW24" s="171"/>
      <c r="EKX24" s="171"/>
      <c r="EKY24" s="171"/>
      <c r="EKZ24" s="171"/>
      <c r="ELA24" s="171"/>
      <c r="ELB24" s="171"/>
      <c r="ELC24" s="171"/>
      <c r="ELD24" s="171"/>
      <c r="ELE24" s="171"/>
      <c r="ELF24" s="171"/>
      <c r="ELG24" s="171"/>
      <c r="ELH24" s="171"/>
      <c r="ELI24" s="171"/>
      <c r="ELJ24" s="171"/>
      <c r="ELK24" s="171"/>
      <c r="ELL24" s="171"/>
      <c r="ELM24" s="171"/>
      <c r="ELN24" s="171"/>
      <c r="ELO24" s="171"/>
      <c r="ELP24" s="171"/>
      <c r="ELQ24" s="171"/>
      <c r="ELR24" s="171"/>
      <c r="ELS24" s="171"/>
      <c r="ELT24" s="171"/>
      <c r="ELU24" s="171"/>
      <c r="ELV24" s="171"/>
      <c r="ELW24" s="171"/>
      <c r="ELX24" s="171"/>
      <c r="ELY24" s="171"/>
      <c r="ELZ24" s="171"/>
      <c r="EMA24" s="171"/>
      <c r="EMB24" s="171"/>
      <c r="EMC24" s="171"/>
      <c r="EMD24" s="171"/>
      <c r="EME24" s="171"/>
      <c r="EMF24" s="171"/>
      <c r="EMG24" s="171"/>
      <c r="EMH24" s="171"/>
      <c r="EMI24" s="171"/>
      <c r="EMJ24" s="171"/>
      <c r="EMK24" s="171"/>
      <c r="EML24" s="171"/>
      <c r="EMM24" s="171"/>
      <c r="EMN24" s="171"/>
      <c r="EMO24" s="171"/>
      <c r="EMP24" s="171"/>
      <c r="EMQ24" s="171"/>
      <c r="EMR24" s="171"/>
      <c r="EMS24" s="171"/>
      <c r="EMT24" s="171"/>
      <c r="EMU24" s="171"/>
      <c r="EMV24" s="171"/>
      <c r="EMW24" s="171"/>
      <c r="EMX24" s="171"/>
      <c r="EMY24" s="171"/>
      <c r="EMZ24" s="171"/>
      <c r="ENA24" s="171"/>
      <c r="ENB24" s="171"/>
      <c r="ENC24" s="171"/>
      <c r="END24" s="171"/>
      <c r="ENE24" s="171"/>
      <c r="ENF24" s="171"/>
      <c r="ENG24" s="171"/>
      <c r="ENH24" s="171"/>
      <c r="ENI24" s="171"/>
      <c r="ENJ24" s="171"/>
      <c r="ENK24" s="171"/>
      <c r="ENL24" s="171"/>
      <c r="ENM24" s="171"/>
      <c r="ENN24" s="171"/>
      <c r="ENO24" s="171"/>
      <c r="ENP24" s="171"/>
      <c r="ENQ24" s="171"/>
      <c r="ENR24" s="171"/>
      <c r="ENS24" s="171"/>
      <c r="ENT24" s="171"/>
      <c r="ENU24" s="171"/>
      <c r="ENV24" s="171"/>
      <c r="ENW24" s="171"/>
      <c r="ENX24" s="171"/>
      <c r="ENY24" s="171"/>
      <c r="ENZ24" s="171"/>
      <c r="EOA24" s="171"/>
      <c r="EOB24" s="171"/>
      <c r="EOC24" s="171"/>
      <c r="EOD24" s="171"/>
      <c r="EOE24" s="171"/>
      <c r="EOF24" s="171"/>
      <c r="EOG24" s="171"/>
      <c r="EOH24" s="171"/>
      <c r="EOI24" s="171"/>
      <c r="EOJ24" s="171"/>
      <c r="EOK24" s="171"/>
      <c r="EOL24" s="171"/>
      <c r="EOM24" s="171"/>
      <c r="EON24" s="171"/>
      <c r="EOO24" s="171"/>
      <c r="EOP24" s="171"/>
      <c r="EOQ24" s="171"/>
      <c r="EOR24" s="171"/>
      <c r="EOS24" s="171"/>
      <c r="EOT24" s="171"/>
      <c r="EOU24" s="171"/>
      <c r="EOV24" s="171"/>
      <c r="EOW24" s="171"/>
      <c r="EOX24" s="171"/>
      <c r="EOY24" s="171"/>
      <c r="EOZ24" s="171"/>
      <c r="EPA24" s="171"/>
      <c r="EPB24" s="171"/>
      <c r="EPC24" s="171"/>
      <c r="EPD24" s="171"/>
      <c r="EPE24" s="171"/>
      <c r="EPF24" s="171"/>
      <c r="EPG24" s="171"/>
      <c r="EPH24" s="171"/>
      <c r="EPI24" s="171"/>
      <c r="EPJ24" s="171"/>
      <c r="EPK24" s="171"/>
      <c r="EPL24" s="171"/>
      <c r="EPM24" s="171"/>
      <c r="EPN24" s="171"/>
      <c r="EPO24" s="171"/>
      <c r="EPP24" s="171"/>
      <c r="EPQ24" s="171"/>
      <c r="EPR24" s="171"/>
      <c r="EPS24" s="171"/>
      <c r="EPT24" s="171"/>
      <c r="EPU24" s="171"/>
      <c r="EPV24" s="171"/>
      <c r="EPW24" s="171"/>
      <c r="EPX24" s="171"/>
      <c r="EPY24" s="171"/>
      <c r="EPZ24" s="171"/>
      <c r="EQA24" s="171"/>
      <c r="EQB24" s="171"/>
      <c r="EQC24" s="171"/>
      <c r="EQD24" s="171"/>
      <c r="EQE24" s="171"/>
      <c r="EQF24" s="171"/>
      <c r="EQG24" s="171"/>
      <c r="EQH24" s="171"/>
      <c r="EQI24" s="171"/>
      <c r="EQJ24" s="171"/>
      <c r="EQK24" s="171"/>
      <c r="EQL24" s="171"/>
      <c r="EQM24" s="171"/>
      <c r="EQN24" s="171"/>
      <c r="EQO24" s="171"/>
      <c r="EQP24" s="171"/>
      <c r="EQQ24" s="171"/>
      <c r="EQR24" s="171"/>
      <c r="EQS24" s="171"/>
      <c r="EQT24" s="171"/>
      <c r="EQU24" s="171"/>
      <c r="EQV24" s="171"/>
      <c r="EQW24" s="171"/>
      <c r="EQX24" s="171"/>
      <c r="EQY24" s="171"/>
      <c r="EQZ24" s="171"/>
      <c r="ERA24" s="171"/>
      <c r="ERB24" s="171"/>
      <c r="ERC24" s="171"/>
      <c r="ERD24" s="171"/>
      <c r="ERE24" s="171"/>
      <c r="ERF24" s="171"/>
      <c r="ERG24" s="171"/>
      <c r="ERH24" s="171"/>
      <c r="ERI24" s="171"/>
      <c r="ERJ24" s="171"/>
      <c r="ERK24" s="171"/>
      <c r="ERL24" s="171"/>
      <c r="ERM24" s="171"/>
      <c r="ERN24" s="171"/>
      <c r="ERO24" s="171"/>
      <c r="ERP24" s="171"/>
      <c r="ERQ24" s="171"/>
      <c r="ERR24" s="171"/>
      <c r="ERS24" s="171"/>
      <c r="ERT24" s="171"/>
      <c r="ERU24" s="171"/>
      <c r="ERV24" s="171"/>
      <c r="ERW24" s="171"/>
      <c r="ERX24" s="171"/>
      <c r="ERY24" s="171"/>
      <c r="ERZ24" s="171"/>
      <c r="ESA24" s="171"/>
      <c r="ESB24" s="171"/>
      <c r="ESC24" s="171"/>
      <c r="ESD24" s="171"/>
      <c r="ESE24" s="171"/>
      <c r="ESF24" s="171"/>
      <c r="ESG24" s="171"/>
      <c r="ESH24" s="171"/>
      <c r="ESI24" s="171"/>
      <c r="ESJ24" s="171"/>
      <c r="ESK24" s="171"/>
      <c r="ESL24" s="171"/>
      <c r="ESM24" s="171"/>
      <c r="ESN24" s="171"/>
      <c r="ESO24" s="171"/>
      <c r="ESP24" s="171"/>
      <c r="ESQ24" s="171"/>
      <c r="ESR24" s="171"/>
      <c r="ESS24" s="171"/>
      <c r="EST24" s="171"/>
      <c r="ESU24" s="171"/>
      <c r="ESV24" s="171"/>
      <c r="ESW24" s="171"/>
      <c r="ESX24" s="171"/>
      <c r="ESY24" s="171"/>
      <c r="ESZ24" s="171"/>
      <c r="ETA24" s="171"/>
      <c r="ETB24" s="171"/>
      <c r="ETC24" s="171"/>
      <c r="ETD24" s="171"/>
      <c r="ETE24" s="171"/>
      <c r="ETF24" s="171"/>
      <c r="ETG24" s="171"/>
      <c r="ETH24" s="171"/>
      <c r="ETI24" s="171"/>
      <c r="ETJ24" s="171"/>
      <c r="ETK24" s="171"/>
      <c r="ETL24" s="171"/>
      <c r="ETM24" s="171"/>
      <c r="ETN24" s="171"/>
      <c r="ETO24" s="171"/>
      <c r="ETP24" s="171"/>
      <c r="ETQ24" s="171"/>
      <c r="ETR24" s="171"/>
      <c r="ETS24" s="171"/>
      <c r="ETT24" s="171"/>
      <c r="ETU24" s="171"/>
      <c r="ETV24" s="171"/>
      <c r="ETW24" s="171"/>
      <c r="ETX24" s="171"/>
      <c r="ETY24" s="171"/>
      <c r="ETZ24" s="171"/>
      <c r="EUA24" s="171"/>
      <c r="EUB24" s="171"/>
      <c r="EUC24" s="171"/>
      <c r="EUD24" s="171"/>
      <c r="EUE24" s="171"/>
      <c r="EUF24" s="171"/>
      <c r="EUG24" s="171"/>
      <c r="EUH24" s="171"/>
      <c r="EUI24" s="171"/>
      <c r="EUJ24" s="171"/>
      <c r="EUK24" s="171"/>
      <c r="EUL24" s="171"/>
      <c r="EUM24" s="171"/>
      <c r="EUN24" s="171"/>
      <c r="EUO24" s="171"/>
      <c r="EUP24" s="171"/>
      <c r="EUQ24" s="171"/>
      <c r="EUR24" s="171"/>
      <c r="EUS24" s="171"/>
      <c r="EUT24" s="171"/>
      <c r="EUU24" s="171"/>
      <c r="EUV24" s="171"/>
      <c r="EUW24" s="171"/>
      <c r="EUX24" s="171"/>
      <c r="EUY24" s="171"/>
      <c r="EUZ24" s="171"/>
      <c r="EVA24" s="171"/>
      <c r="EVB24" s="171"/>
      <c r="EVC24" s="171"/>
      <c r="EVD24" s="171"/>
      <c r="EVE24" s="171"/>
      <c r="EVF24" s="171"/>
      <c r="EVG24" s="171"/>
      <c r="EVH24" s="171"/>
      <c r="EVI24" s="171"/>
      <c r="EVJ24" s="171"/>
      <c r="EVK24" s="171"/>
      <c r="EVL24" s="171"/>
      <c r="EVM24" s="171"/>
      <c r="EVN24" s="171"/>
      <c r="EVO24" s="171"/>
      <c r="EVP24" s="171"/>
      <c r="EVQ24" s="171"/>
      <c r="EVR24" s="171"/>
      <c r="EVS24" s="171"/>
      <c r="EVT24" s="171"/>
      <c r="EVU24" s="171"/>
      <c r="EVV24" s="171"/>
      <c r="EVW24" s="171"/>
      <c r="EVX24" s="171"/>
      <c r="EVY24" s="171"/>
      <c r="EVZ24" s="171"/>
      <c r="EWA24" s="171"/>
      <c r="EWB24" s="171"/>
      <c r="EWC24" s="171"/>
      <c r="EWD24" s="171"/>
      <c r="EWE24" s="171"/>
      <c r="EWF24" s="171"/>
      <c r="EWG24" s="171"/>
      <c r="EWH24" s="171"/>
      <c r="EWI24" s="171"/>
      <c r="EWJ24" s="171"/>
      <c r="EWK24" s="171"/>
      <c r="EWL24" s="171"/>
      <c r="EWM24" s="171"/>
      <c r="EWN24" s="171"/>
      <c r="EWO24" s="171"/>
      <c r="EWP24" s="171"/>
      <c r="EWQ24" s="171"/>
      <c r="EWR24" s="171"/>
      <c r="EWS24" s="171"/>
      <c r="EWT24" s="171"/>
      <c r="EWU24" s="171"/>
      <c r="EWV24" s="171"/>
      <c r="EWW24" s="171"/>
      <c r="EWX24" s="171"/>
      <c r="EWY24" s="171"/>
      <c r="EWZ24" s="171"/>
      <c r="EXA24" s="171"/>
      <c r="EXB24" s="171"/>
      <c r="EXC24" s="171"/>
      <c r="EXD24" s="171"/>
      <c r="EXE24" s="171"/>
      <c r="EXF24" s="171"/>
      <c r="EXG24" s="171"/>
      <c r="EXH24" s="171"/>
      <c r="EXI24" s="171"/>
      <c r="EXJ24" s="171"/>
      <c r="EXK24" s="171"/>
      <c r="EXL24" s="171"/>
      <c r="EXM24" s="171"/>
      <c r="EXN24" s="171"/>
      <c r="EXO24" s="171"/>
      <c r="EXP24" s="171"/>
      <c r="EXQ24" s="171"/>
      <c r="EXR24" s="171"/>
      <c r="EXS24" s="171"/>
      <c r="EXT24" s="171"/>
      <c r="EXU24" s="171"/>
      <c r="EXV24" s="171"/>
      <c r="EXW24" s="171"/>
      <c r="EXX24" s="171"/>
      <c r="EXY24" s="171"/>
      <c r="EXZ24" s="171"/>
      <c r="EYA24" s="171"/>
      <c r="EYB24" s="171"/>
      <c r="EYC24" s="171"/>
      <c r="EYD24" s="171"/>
      <c r="EYE24" s="171"/>
      <c r="EYF24" s="171"/>
      <c r="EYG24" s="171"/>
      <c r="EYH24" s="171"/>
      <c r="EYI24" s="171"/>
      <c r="EYJ24" s="171"/>
      <c r="EYK24" s="171"/>
      <c r="EYL24" s="171"/>
      <c r="EYM24" s="171"/>
      <c r="EYN24" s="171"/>
      <c r="EYO24" s="171"/>
      <c r="EYP24" s="171"/>
      <c r="EYQ24" s="171"/>
      <c r="EYR24" s="171"/>
      <c r="EYS24" s="171"/>
      <c r="EYT24" s="171"/>
      <c r="EYU24" s="171"/>
      <c r="EYV24" s="171"/>
      <c r="EYW24" s="171"/>
      <c r="EYX24" s="171"/>
      <c r="EYY24" s="171"/>
      <c r="EYZ24" s="171"/>
      <c r="EZA24" s="171"/>
      <c r="EZB24" s="171"/>
      <c r="EZC24" s="171"/>
      <c r="EZD24" s="171"/>
      <c r="EZE24" s="171"/>
      <c r="EZF24" s="171"/>
      <c r="EZG24" s="171"/>
      <c r="EZH24" s="171"/>
      <c r="EZI24" s="171"/>
      <c r="EZJ24" s="171"/>
      <c r="EZK24" s="171"/>
      <c r="EZL24" s="171"/>
      <c r="EZM24" s="171"/>
      <c r="EZN24" s="171"/>
      <c r="EZO24" s="171"/>
      <c r="EZP24" s="171"/>
      <c r="EZQ24" s="171"/>
      <c r="EZR24" s="171"/>
      <c r="EZS24" s="171"/>
      <c r="EZT24" s="171"/>
      <c r="EZU24" s="171"/>
      <c r="EZV24" s="171"/>
      <c r="EZW24" s="171"/>
      <c r="EZX24" s="171"/>
      <c r="EZY24" s="171"/>
      <c r="EZZ24" s="171"/>
      <c r="FAA24" s="171"/>
      <c r="FAB24" s="171"/>
      <c r="FAC24" s="171"/>
      <c r="FAD24" s="171"/>
      <c r="FAE24" s="171"/>
      <c r="FAF24" s="171"/>
      <c r="FAG24" s="171"/>
      <c r="FAH24" s="171"/>
      <c r="FAI24" s="171"/>
      <c r="FAJ24" s="171"/>
      <c r="FAK24" s="171"/>
      <c r="FAL24" s="171"/>
      <c r="FAM24" s="171"/>
      <c r="FAN24" s="171"/>
      <c r="FAO24" s="171"/>
      <c r="FAP24" s="171"/>
      <c r="FAQ24" s="171"/>
      <c r="FAR24" s="171"/>
      <c r="FAS24" s="171"/>
      <c r="FAT24" s="171"/>
      <c r="FAU24" s="171"/>
      <c r="FAV24" s="171"/>
      <c r="FAW24" s="171"/>
      <c r="FAX24" s="171"/>
      <c r="FAY24" s="171"/>
      <c r="FAZ24" s="171"/>
      <c r="FBA24" s="171"/>
      <c r="FBB24" s="171"/>
      <c r="FBC24" s="171"/>
      <c r="FBD24" s="171"/>
      <c r="FBE24" s="171"/>
      <c r="FBF24" s="171"/>
      <c r="FBG24" s="171"/>
      <c r="FBH24" s="171"/>
      <c r="FBI24" s="171"/>
      <c r="FBJ24" s="171"/>
      <c r="FBK24" s="171"/>
      <c r="FBL24" s="171"/>
      <c r="FBM24" s="171"/>
      <c r="FBN24" s="171"/>
      <c r="FBO24" s="171"/>
      <c r="FBP24" s="171"/>
      <c r="FBQ24" s="171"/>
      <c r="FBR24" s="171"/>
      <c r="FBS24" s="171"/>
      <c r="FBT24" s="171"/>
      <c r="FBU24" s="171"/>
      <c r="FBV24" s="171"/>
      <c r="FBW24" s="171"/>
      <c r="FBX24" s="171"/>
      <c r="FBY24" s="171"/>
      <c r="FBZ24" s="171"/>
      <c r="FCA24" s="171"/>
      <c r="FCB24" s="171"/>
      <c r="FCC24" s="171"/>
      <c r="FCD24" s="171"/>
      <c r="FCE24" s="171"/>
      <c r="FCF24" s="171"/>
      <c r="FCG24" s="171"/>
      <c r="FCH24" s="171"/>
      <c r="FCI24" s="171"/>
      <c r="FCJ24" s="171"/>
      <c r="FCK24" s="171"/>
      <c r="FCL24" s="171"/>
      <c r="FCM24" s="171"/>
      <c r="FCN24" s="171"/>
      <c r="FCO24" s="171"/>
      <c r="FCP24" s="171"/>
      <c r="FCQ24" s="171"/>
      <c r="FCR24" s="171"/>
      <c r="FCS24" s="171"/>
      <c r="FCT24" s="171"/>
      <c r="FCU24" s="171"/>
      <c r="FCV24" s="171"/>
      <c r="FCW24" s="171"/>
      <c r="FCX24" s="171"/>
      <c r="FCY24" s="171"/>
      <c r="FCZ24" s="171"/>
      <c r="FDA24" s="171"/>
      <c r="FDB24" s="171"/>
      <c r="FDC24" s="171"/>
      <c r="FDD24" s="171"/>
      <c r="FDE24" s="171"/>
      <c r="FDF24" s="171"/>
      <c r="FDG24" s="171"/>
      <c r="FDH24" s="171"/>
      <c r="FDI24" s="171"/>
      <c r="FDJ24" s="171"/>
      <c r="FDK24" s="171"/>
      <c r="FDL24" s="171"/>
      <c r="FDM24" s="171"/>
      <c r="FDN24" s="171"/>
      <c r="FDO24" s="171"/>
      <c r="FDP24" s="171"/>
      <c r="FDQ24" s="171"/>
      <c r="FDR24" s="171"/>
      <c r="FDS24" s="171"/>
      <c r="FDT24" s="171"/>
      <c r="FDU24" s="171"/>
      <c r="FDV24" s="171"/>
      <c r="FDW24" s="171"/>
      <c r="FDX24" s="171"/>
      <c r="FDY24" s="171"/>
      <c r="FDZ24" s="171"/>
      <c r="FEA24" s="171"/>
      <c r="FEB24" s="171"/>
      <c r="FEC24" s="171"/>
      <c r="FED24" s="171"/>
      <c r="FEE24" s="171"/>
      <c r="FEF24" s="171"/>
      <c r="FEG24" s="171"/>
      <c r="FEH24" s="171"/>
      <c r="FEI24" s="171"/>
      <c r="FEJ24" s="171"/>
      <c r="FEK24" s="171"/>
      <c r="FEL24" s="171"/>
      <c r="FEM24" s="171"/>
      <c r="FEN24" s="171"/>
      <c r="FEO24" s="171"/>
      <c r="FEP24" s="171"/>
      <c r="FEQ24" s="171"/>
      <c r="FER24" s="171"/>
      <c r="FES24" s="171"/>
      <c r="FET24" s="171"/>
      <c r="FEU24" s="171"/>
      <c r="FEV24" s="171"/>
      <c r="FEW24" s="171"/>
      <c r="FEX24" s="171"/>
      <c r="FEY24" s="171"/>
      <c r="FEZ24" s="171"/>
      <c r="FFA24" s="171"/>
      <c r="FFB24" s="171"/>
      <c r="FFC24" s="171"/>
      <c r="FFD24" s="171"/>
      <c r="FFE24" s="171"/>
      <c r="FFF24" s="171"/>
      <c r="FFG24" s="171"/>
      <c r="FFH24" s="171"/>
      <c r="FFI24" s="171"/>
      <c r="FFJ24" s="171"/>
      <c r="FFK24" s="171"/>
      <c r="FFL24" s="171"/>
      <c r="FFM24" s="171"/>
      <c r="FFN24" s="171"/>
      <c r="FFO24" s="171"/>
      <c r="FFP24" s="171"/>
      <c r="FFQ24" s="171"/>
      <c r="FFR24" s="171"/>
      <c r="FFS24" s="171"/>
      <c r="FFT24" s="171"/>
      <c r="FFU24" s="171"/>
      <c r="FFV24" s="171"/>
      <c r="FFW24" s="171"/>
      <c r="FFX24" s="171"/>
      <c r="FFY24" s="171"/>
      <c r="FFZ24" s="171"/>
      <c r="FGA24" s="171"/>
      <c r="FGB24" s="171"/>
      <c r="FGC24" s="171"/>
      <c r="FGD24" s="171"/>
      <c r="FGE24" s="171"/>
      <c r="FGF24" s="171"/>
      <c r="FGG24" s="171"/>
      <c r="FGH24" s="171"/>
      <c r="FGI24" s="171"/>
      <c r="FGJ24" s="171"/>
      <c r="FGK24" s="171"/>
      <c r="FGL24" s="171"/>
      <c r="FGM24" s="171"/>
      <c r="FGN24" s="171"/>
      <c r="FGO24" s="171"/>
      <c r="FGP24" s="171"/>
      <c r="FGQ24" s="171"/>
      <c r="FGR24" s="171"/>
      <c r="FGS24" s="171"/>
      <c r="FGT24" s="171"/>
      <c r="FGU24" s="171"/>
      <c r="FGV24" s="171"/>
      <c r="FGW24" s="171"/>
      <c r="FGX24" s="171"/>
      <c r="FGY24" s="171"/>
      <c r="FGZ24" s="171"/>
      <c r="FHA24" s="171"/>
      <c r="FHB24" s="171"/>
      <c r="FHC24" s="171"/>
      <c r="FHD24" s="171"/>
      <c r="FHE24" s="171"/>
      <c r="FHF24" s="171"/>
      <c r="FHG24" s="171"/>
      <c r="FHH24" s="171"/>
      <c r="FHI24" s="171"/>
      <c r="FHJ24" s="171"/>
      <c r="FHK24" s="171"/>
      <c r="FHL24" s="171"/>
      <c r="FHM24" s="171"/>
      <c r="FHN24" s="171"/>
      <c r="FHO24" s="171"/>
      <c r="FHP24" s="171"/>
      <c r="FHQ24" s="171"/>
      <c r="FHR24" s="171"/>
      <c r="FHS24" s="171"/>
      <c r="FHT24" s="171"/>
      <c r="FHU24" s="171"/>
      <c r="FHV24" s="171"/>
      <c r="FHW24" s="171"/>
      <c r="FHX24" s="171"/>
      <c r="FHY24" s="171"/>
      <c r="FHZ24" s="171"/>
      <c r="FIA24" s="171"/>
      <c r="FIB24" s="171"/>
      <c r="FIC24" s="171"/>
      <c r="FID24" s="171"/>
      <c r="FIE24" s="171"/>
      <c r="FIF24" s="171"/>
      <c r="FIG24" s="171"/>
      <c r="FIH24" s="171"/>
      <c r="FII24" s="171"/>
      <c r="FIJ24" s="171"/>
      <c r="FIK24" s="171"/>
      <c r="FIL24" s="171"/>
      <c r="FIM24" s="171"/>
      <c r="FIN24" s="171"/>
      <c r="FIO24" s="171"/>
      <c r="FIP24" s="171"/>
      <c r="FIQ24" s="171"/>
      <c r="FIR24" s="171"/>
      <c r="FIS24" s="171"/>
      <c r="FIT24" s="171"/>
      <c r="FIU24" s="171"/>
      <c r="FIV24" s="171"/>
      <c r="FIW24" s="171"/>
      <c r="FIX24" s="171"/>
      <c r="FIY24" s="171"/>
      <c r="FIZ24" s="171"/>
      <c r="FJA24" s="171"/>
      <c r="FJB24" s="171"/>
      <c r="FJC24" s="171"/>
      <c r="FJD24" s="171"/>
      <c r="FJE24" s="171"/>
      <c r="FJF24" s="171"/>
      <c r="FJG24" s="171"/>
      <c r="FJH24" s="171"/>
      <c r="FJI24" s="171"/>
      <c r="FJJ24" s="171"/>
      <c r="FJK24" s="171"/>
      <c r="FJL24" s="171"/>
      <c r="FJM24" s="171"/>
      <c r="FJN24" s="171"/>
      <c r="FJO24" s="171"/>
      <c r="FJP24" s="171"/>
      <c r="FJQ24" s="171"/>
      <c r="FJR24" s="171"/>
      <c r="FJS24" s="171"/>
      <c r="FJT24" s="171"/>
      <c r="FJU24" s="171"/>
      <c r="FJV24" s="171"/>
      <c r="FJW24" s="171"/>
      <c r="FJX24" s="171"/>
      <c r="FJY24" s="171"/>
      <c r="FJZ24" s="171"/>
      <c r="FKA24" s="171"/>
      <c r="FKB24" s="171"/>
      <c r="FKC24" s="171"/>
      <c r="FKD24" s="171"/>
      <c r="FKE24" s="171"/>
      <c r="FKF24" s="171"/>
      <c r="FKG24" s="171"/>
      <c r="FKH24" s="171"/>
      <c r="FKI24" s="171"/>
      <c r="FKJ24" s="171"/>
      <c r="FKK24" s="171"/>
      <c r="FKL24" s="171"/>
      <c r="FKM24" s="171"/>
      <c r="FKN24" s="171"/>
      <c r="FKO24" s="171"/>
      <c r="FKP24" s="171"/>
      <c r="FKQ24" s="171"/>
      <c r="FKR24" s="171"/>
      <c r="FKS24" s="171"/>
      <c r="FKT24" s="171"/>
      <c r="FKU24" s="171"/>
      <c r="FKV24" s="171"/>
      <c r="FKW24" s="171"/>
      <c r="FKX24" s="171"/>
      <c r="FKY24" s="171"/>
      <c r="FKZ24" s="171"/>
      <c r="FLA24" s="171"/>
      <c r="FLB24" s="171"/>
      <c r="FLC24" s="171"/>
      <c r="FLD24" s="171"/>
      <c r="FLE24" s="171"/>
      <c r="FLF24" s="171"/>
      <c r="FLG24" s="171"/>
      <c r="FLH24" s="171"/>
      <c r="FLI24" s="171"/>
      <c r="FLJ24" s="171"/>
      <c r="FLK24" s="171"/>
      <c r="FLL24" s="171"/>
      <c r="FLM24" s="171"/>
      <c r="FLN24" s="171"/>
      <c r="FLO24" s="171"/>
      <c r="FLP24" s="171"/>
      <c r="FLQ24" s="171"/>
      <c r="FLR24" s="171"/>
      <c r="FLS24" s="171"/>
      <c r="FLT24" s="171"/>
      <c r="FLU24" s="171"/>
      <c r="FLV24" s="171"/>
      <c r="FLW24" s="171"/>
      <c r="FLX24" s="171"/>
      <c r="FLY24" s="171"/>
      <c r="FLZ24" s="171"/>
      <c r="FMA24" s="171"/>
      <c r="FMB24" s="171"/>
      <c r="FMC24" s="171"/>
      <c r="FMD24" s="171"/>
      <c r="FME24" s="171"/>
      <c r="FMF24" s="171"/>
      <c r="FMG24" s="171"/>
      <c r="FMH24" s="171"/>
      <c r="FMI24" s="171"/>
      <c r="FMJ24" s="171"/>
      <c r="FMK24" s="171"/>
      <c r="FML24" s="171"/>
      <c r="FMM24" s="171"/>
      <c r="FMN24" s="171"/>
      <c r="FMO24" s="171"/>
      <c r="FMP24" s="171"/>
      <c r="FMQ24" s="171"/>
      <c r="FMR24" s="171"/>
      <c r="FMS24" s="171"/>
      <c r="FMT24" s="171"/>
      <c r="FMU24" s="171"/>
      <c r="FMV24" s="171"/>
      <c r="FMW24" s="171"/>
      <c r="FMX24" s="171"/>
      <c r="FMY24" s="171"/>
      <c r="FMZ24" s="171"/>
      <c r="FNA24" s="171"/>
      <c r="FNB24" s="171"/>
      <c r="FNC24" s="171"/>
      <c r="FND24" s="171"/>
      <c r="FNE24" s="171"/>
      <c r="FNF24" s="171"/>
      <c r="FNG24" s="171"/>
      <c r="FNH24" s="171"/>
      <c r="FNI24" s="171"/>
      <c r="FNJ24" s="171"/>
      <c r="FNK24" s="171"/>
      <c r="FNL24" s="171"/>
      <c r="FNM24" s="171"/>
      <c r="FNN24" s="171"/>
      <c r="FNO24" s="171"/>
      <c r="FNP24" s="171"/>
      <c r="FNQ24" s="171"/>
      <c r="FNR24" s="171"/>
      <c r="FNS24" s="171"/>
      <c r="FNT24" s="171"/>
      <c r="FNU24" s="171"/>
      <c r="FNV24" s="171"/>
      <c r="FNW24" s="171"/>
      <c r="FNX24" s="171"/>
      <c r="FNY24" s="171"/>
      <c r="FNZ24" s="171"/>
      <c r="FOA24" s="171"/>
      <c r="FOB24" s="171"/>
      <c r="FOC24" s="171"/>
      <c r="FOD24" s="171"/>
      <c r="FOE24" s="171"/>
      <c r="FOF24" s="171"/>
      <c r="FOG24" s="171"/>
      <c r="FOH24" s="171"/>
      <c r="FOI24" s="171"/>
      <c r="FOJ24" s="171"/>
      <c r="FOK24" s="171"/>
      <c r="FOL24" s="171"/>
      <c r="FOM24" s="171"/>
      <c r="FON24" s="171"/>
      <c r="FOO24" s="171"/>
      <c r="FOP24" s="171"/>
      <c r="FOQ24" s="171"/>
      <c r="FOR24" s="171"/>
      <c r="FOS24" s="171"/>
      <c r="FOT24" s="171"/>
      <c r="FOU24" s="171"/>
      <c r="FOV24" s="171"/>
      <c r="FOW24" s="171"/>
      <c r="FOX24" s="171"/>
      <c r="FOY24" s="171"/>
      <c r="FOZ24" s="171"/>
      <c r="FPA24" s="171"/>
      <c r="FPB24" s="171"/>
      <c r="FPC24" s="171"/>
      <c r="FPD24" s="171"/>
      <c r="FPE24" s="171"/>
      <c r="FPF24" s="171"/>
      <c r="FPG24" s="171"/>
      <c r="FPH24" s="171"/>
      <c r="FPI24" s="171"/>
      <c r="FPJ24" s="171"/>
      <c r="FPK24" s="171"/>
      <c r="FPL24" s="171"/>
      <c r="FPM24" s="171"/>
      <c r="FPN24" s="171"/>
      <c r="FPO24" s="171"/>
      <c r="FPP24" s="171"/>
      <c r="FPQ24" s="171"/>
      <c r="FPR24" s="171"/>
      <c r="FPS24" s="171"/>
      <c r="FPT24" s="171"/>
      <c r="FPU24" s="171"/>
      <c r="FPV24" s="171"/>
      <c r="FPW24" s="171"/>
      <c r="FPX24" s="171"/>
      <c r="FPY24" s="171"/>
      <c r="FPZ24" s="171"/>
      <c r="FQA24" s="171"/>
      <c r="FQB24" s="171"/>
      <c r="FQC24" s="171"/>
      <c r="FQD24" s="171"/>
      <c r="FQE24" s="171"/>
      <c r="FQF24" s="171"/>
      <c r="FQG24" s="171"/>
      <c r="FQH24" s="171"/>
      <c r="FQI24" s="171"/>
      <c r="FQJ24" s="171"/>
      <c r="FQK24" s="171"/>
      <c r="FQL24" s="171"/>
      <c r="FQM24" s="171"/>
      <c r="FQN24" s="171"/>
      <c r="FQO24" s="171"/>
      <c r="FQP24" s="171"/>
      <c r="FQQ24" s="171"/>
      <c r="FQR24" s="171"/>
      <c r="FQS24" s="171"/>
      <c r="FQT24" s="171"/>
      <c r="FQU24" s="171"/>
      <c r="FQV24" s="171"/>
      <c r="FQW24" s="171"/>
      <c r="FQX24" s="171"/>
      <c r="FQY24" s="171"/>
      <c r="FQZ24" s="171"/>
      <c r="FRA24" s="171"/>
      <c r="FRB24" s="171"/>
      <c r="FRC24" s="171"/>
      <c r="FRD24" s="171"/>
      <c r="FRE24" s="171"/>
      <c r="FRF24" s="171"/>
      <c r="FRG24" s="171"/>
      <c r="FRH24" s="171"/>
      <c r="FRI24" s="171"/>
      <c r="FRJ24" s="171"/>
      <c r="FRK24" s="171"/>
      <c r="FRL24" s="171"/>
      <c r="FRM24" s="171"/>
      <c r="FRN24" s="171"/>
      <c r="FRO24" s="171"/>
      <c r="FRP24" s="171"/>
      <c r="FRQ24" s="171"/>
      <c r="FRR24" s="171"/>
      <c r="FRS24" s="171"/>
      <c r="FRT24" s="171"/>
      <c r="FRU24" s="171"/>
      <c r="FRV24" s="171"/>
      <c r="FRW24" s="171"/>
      <c r="FRX24" s="171"/>
      <c r="FRY24" s="171"/>
      <c r="FRZ24" s="171"/>
      <c r="FSA24" s="171"/>
      <c r="FSB24" s="171"/>
      <c r="FSC24" s="171"/>
      <c r="FSD24" s="171"/>
      <c r="FSE24" s="171"/>
      <c r="FSF24" s="171"/>
      <c r="FSG24" s="171"/>
      <c r="FSH24" s="171"/>
      <c r="FSI24" s="171"/>
      <c r="FSJ24" s="171"/>
      <c r="FSK24" s="171"/>
      <c r="FSL24" s="171"/>
      <c r="FSM24" s="171"/>
      <c r="FSN24" s="171"/>
      <c r="FSO24" s="171"/>
      <c r="FSP24" s="171"/>
      <c r="FSQ24" s="171"/>
      <c r="FSR24" s="171"/>
      <c r="FSS24" s="171"/>
      <c r="FST24" s="171"/>
      <c r="FSU24" s="171"/>
      <c r="FSV24" s="171"/>
      <c r="FSW24" s="171"/>
      <c r="FSX24" s="171"/>
      <c r="FSY24" s="171"/>
      <c r="FSZ24" s="171"/>
      <c r="FTA24" s="171"/>
      <c r="FTB24" s="171"/>
      <c r="FTC24" s="171"/>
      <c r="FTD24" s="171"/>
      <c r="FTE24" s="171"/>
      <c r="FTF24" s="171"/>
      <c r="FTG24" s="171"/>
      <c r="FTH24" s="171"/>
      <c r="FTI24" s="171"/>
      <c r="FTJ24" s="171"/>
      <c r="FTK24" s="171"/>
      <c r="FTL24" s="171"/>
      <c r="FTM24" s="171"/>
      <c r="FTN24" s="171"/>
      <c r="FTO24" s="171"/>
      <c r="FTP24" s="171"/>
      <c r="FTQ24" s="171"/>
      <c r="FTR24" s="171"/>
      <c r="FTS24" s="171"/>
      <c r="FTT24" s="171"/>
      <c r="FTU24" s="171"/>
      <c r="FTV24" s="171"/>
      <c r="FTW24" s="171"/>
      <c r="FTX24" s="171"/>
      <c r="FTY24" s="171"/>
      <c r="FTZ24" s="171"/>
      <c r="FUA24" s="171"/>
      <c r="FUB24" s="171"/>
      <c r="FUC24" s="171"/>
      <c r="FUD24" s="171"/>
      <c r="FUE24" s="171"/>
      <c r="FUF24" s="171"/>
      <c r="FUG24" s="171"/>
      <c r="FUH24" s="171"/>
      <c r="FUI24" s="171"/>
      <c r="FUJ24" s="171"/>
      <c r="FUK24" s="171"/>
      <c r="FUL24" s="171"/>
      <c r="FUM24" s="171"/>
      <c r="FUN24" s="171"/>
      <c r="FUO24" s="171"/>
      <c r="FUP24" s="171"/>
      <c r="FUQ24" s="171"/>
      <c r="FUR24" s="171"/>
      <c r="FUS24" s="171"/>
      <c r="FUT24" s="171"/>
      <c r="FUU24" s="171"/>
      <c r="FUV24" s="171"/>
      <c r="FUW24" s="171"/>
      <c r="FUX24" s="171"/>
      <c r="FUY24" s="171"/>
      <c r="FUZ24" s="171"/>
      <c r="FVA24" s="171"/>
      <c r="FVB24" s="171"/>
      <c r="FVC24" s="171"/>
      <c r="FVD24" s="171"/>
      <c r="FVE24" s="171"/>
      <c r="FVF24" s="171"/>
      <c r="FVG24" s="171"/>
      <c r="FVH24" s="171"/>
      <c r="FVI24" s="171"/>
      <c r="FVJ24" s="171"/>
      <c r="FVK24" s="171"/>
      <c r="FVL24" s="171"/>
      <c r="FVM24" s="171"/>
      <c r="FVN24" s="171"/>
      <c r="FVO24" s="171"/>
      <c r="FVP24" s="171"/>
      <c r="FVQ24" s="171"/>
      <c r="FVR24" s="171"/>
      <c r="FVS24" s="171"/>
      <c r="FVT24" s="171"/>
      <c r="FVU24" s="171"/>
      <c r="FVV24" s="171"/>
      <c r="FVW24" s="171"/>
      <c r="FVX24" s="171"/>
      <c r="FVY24" s="171"/>
      <c r="FVZ24" s="171"/>
      <c r="FWA24" s="171"/>
      <c r="FWB24" s="171"/>
      <c r="FWC24" s="171"/>
      <c r="FWD24" s="171"/>
      <c r="FWE24" s="171"/>
      <c r="FWF24" s="171"/>
      <c r="FWG24" s="171"/>
      <c r="FWH24" s="171"/>
      <c r="FWI24" s="171"/>
      <c r="FWJ24" s="171"/>
      <c r="FWK24" s="171"/>
      <c r="FWL24" s="171"/>
      <c r="FWM24" s="171"/>
      <c r="FWN24" s="171"/>
      <c r="FWO24" s="171"/>
      <c r="FWP24" s="171"/>
      <c r="FWQ24" s="171"/>
      <c r="FWR24" s="171"/>
      <c r="FWS24" s="171"/>
      <c r="FWT24" s="171"/>
      <c r="FWU24" s="171"/>
      <c r="FWV24" s="171"/>
      <c r="FWW24" s="171"/>
      <c r="FWX24" s="171"/>
      <c r="FWY24" s="171"/>
      <c r="FWZ24" s="171"/>
      <c r="FXA24" s="171"/>
      <c r="FXB24" s="171"/>
      <c r="FXC24" s="171"/>
      <c r="FXD24" s="171"/>
      <c r="FXE24" s="171"/>
      <c r="FXF24" s="171"/>
      <c r="FXG24" s="171"/>
      <c r="FXH24" s="171"/>
      <c r="FXI24" s="171"/>
      <c r="FXJ24" s="171"/>
      <c r="FXK24" s="171"/>
      <c r="FXL24" s="171"/>
      <c r="FXM24" s="171"/>
      <c r="FXN24" s="171"/>
      <c r="FXO24" s="171"/>
      <c r="FXP24" s="171"/>
      <c r="FXQ24" s="171"/>
      <c r="FXR24" s="171"/>
      <c r="FXS24" s="171"/>
      <c r="FXT24" s="171"/>
      <c r="FXU24" s="171"/>
      <c r="FXV24" s="171"/>
      <c r="FXW24" s="171"/>
      <c r="FXX24" s="171"/>
      <c r="FXY24" s="171"/>
      <c r="FXZ24" s="171"/>
      <c r="FYA24" s="171"/>
      <c r="FYB24" s="171"/>
      <c r="FYC24" s="171"/>
      <c r="FYD24" s="171"/>
      <c r="FYE24" s="171"/>
      <c r="FYF24" s="171"/>
      <c r="FYG24" s="171"/>
      <c r="FYH24" s="171"/>
      <c r="FYI24" s="171"/>
      <c r="FYJ24" s="171"/>
      <c r="FYK24" s="171"/>
      <c r="FYL24" s="171"/>
      <c r="FYM24" s="171"/>
      <c r="FYN24" s="171"/>
      <c r="FYO24" s="171"/>
      <c r="FYP24" s="171"/>
      <c r="FYQ24" s="171"/>
      <c r="FYR24" s="171"/>
      <c r="FYS24" s="171"/>
      <c r="FYT24" s="171"/>
      <c r="FYU24" s="171"/>
      <c r="FYV24" s="171"/>
      <c r="FYW24" s="171"/>
      <c r="FYX24" s="171"/>
      <c r="FYY24" s="171"/>
      <c r="FYZ24" s="171"/>
      <c r="FZA24" s="171"/>
      <c r="FZB24" s="171"/>
      <c r="FZC24" s="171"/>
      <c r="FZD24" s="171"/>
      <c r="FZE24" s="171"/>
      <c r="FZF24" s="171"/>
      <c r="FZG24" s="171"/>
      <c r="FZH24" s="171"/>
      <c r="FZI24" s="171"/>
      <c r="FZJ24" s="171"/>
      <c r="FZK24" s="171"/>
      <c r="FZL24" s="171"/>
      <c r="FZM24" s="171"/>
      <c r="FZN24" s="171"/>
      <c r="FZO24" s="171"/>
      <c r="FZP24" s="171"/>
      <c r="FZQ24" s="171"/>
      <c r="FZR24" s="171"/>
      <c r="FZS24" s="171"/>
      <c r="FZT24" s="171"/>
      <c r="FZU24" s="171"/>
      <c r="FZV24" s="171"/>
      <c r="FZW24" s="171"/>
      <c r="FZX24" s="171"/>
      <c r="FZY24" s="171"/>
      <c r="FZZ24" s="171"/>
      <c r="GAA24" s="171"/>
      <c r="GAB24" s="171"/>
      <c r="GAC24" s="171"/>
      <c r="GAD24" s="171"/>
      <c r="GAE24" s="171"/>
      <c r="GAF24" s="171"/>
      <c r="GAG24" s="171"/>
      <c r="GAH24" s="171"/>
      <c r="GAI24" s="171"/>
      <c r="GAJ24" s="171"/>
      <c r="GAK24" s="171"/>
      <c r="GAL24" s="171"/>
      <c r="GAM24" s="171"/>
      <c r="GAN24" s="171"/>
      <c r="GAO24" s="171"/>
      <c r="GAP24" s="171"/>
      <c r="GAQ24" s="171"/>
      <c r="GAR24" s="171"/>
      <c r="GAS24" s="171"/>
      <c r="GAT24" s="171"/>
      <c r="GAU24" s="171"/>
      <c r="GAV24" s="171"/>
      <c r="GAW24" s="171"/>
      <c r="GAX24" s="171"/>
      <c r="GAY24" s="171"/>
      <c r="GAZ24" s="171"/>
      <c r="GBA24" s="171"/>
      <c r="GBB24" s="171"/>
      <c r="GBC24" s="171"/>
      <c r="GBD24" s="171"/>
      <c r="GBE24" s="171"/>
      <c r="GBF24" s="171"/>
      <c r="GBG24" s="171"/>
      <c r="GBH24" s="171"/>
      <c r="GBI24" s="171"/>
      <c r="GBJ24" s="171"/>
      <c r="GBK24" s="171"/>
      <c r="GBL24" s="171"/>
      <c r="GBM24" s="171"/>
      <c r="GBN24" s="171"/>
      <c r="GBO24" s="171"/>
      <c r="GBP24" s="171"/>
      <c r="GBQ24" s="171"/>
      <c r="GBR24" s="171"/>
      <c r="GBS24" s="171"/>
      <c r="GBT24" s="171"/>
      <c r="GBU24" s="171"/>
      <c r="GBV24" s="171"/>
      <c r="GBW24" s="171"/>
      <c r="GBX24" s="171"/>
      <c r="GBY24" s="171"/>
      <c r="GBZ24" s="171"/>
      <c r="GCA24" s="171"/>
      <c r="GCB24" s="171"/>
      <c r="GCC24" s="171"/>
      <c r="GCD24" s="171"/>
      <c r="GCE24" s="171"/>
      <c r="GCF24" s="171"/>
      <c r="GCG24" s="171"/>
      <c r="GCH24" s="171"/>
      <c r="GCI24" s="171"/>
      <c r="GCJ24" s="171"/>
      <c r="GCK24" s="171"/>
      <c r="GCL24" s="171"/>
      <c r="GCM24" s="171"/>
      <c r="GCN24" s="171"/>
      <c r="GCO24" s="171"/>
      <c r="GCP24" s="171"/>
      <c r="GCQ24" s="171"/>
      <c r="GCR24" s="171"/>
      <c r="GCS24" s="171"/>
      <c r="GCT24" s="171"/>
      <c r="GCU24" s="171"/>
      <c r="GCV24" s="171"/>
      <c r="GCW24" s="171"/>
      <c r="GCX24" s="171"/>
      <c r="GCY24" s="171"/>
      <c r="GCZ24" s="171"/>
      <c r="GDA24" s="171"/>
      <c r="GDB24" s="171"/>
      <c r="GDC24" s="171"/>
      <c r="GDD24" s="171"/>
      <c r="GDE24" s="171"/>
      <c r="GDF24" s="171"/>
      <c r="GDG24" s="171"/>
      <c r="GDH24" s="171"/>
      <c r="GDI24" s="171"/>
      <c r="GDJ24" s="171"/>
      <c r="GDK24" s="171"/>
      <c r="GDL24" s="171"/>
      <c r="GDM24" s="171"/>
      <c r="GDN24" s="171"/>
      <c r="GDO24" s="171"/>
      <c r="GDP24" s="171"/>
      <c r="GDQ24" s="171"/>
      <c r="GDR24" s="171"/>
      <c r="GDS24" s="171"/>
      <c r="GDT24" s="171"/>
      <c r="GDU24" s="171"/>
      <c r="GDV24" s="171"/>
      <c r="GDW24" s="171"/>
      <c r="GDX24" s="171"/>
      <c r="GDY24" s="171"/>
      <c r="GDZ24" s="171"/>
      <c r="GEA24" s="171"/>
      <c r="GEB24" s="171"/>
      <c r="GEC24" s="171"/>
      <c r="GED24" s="171"/>
      <c r="GEE24" s="171"/>
      <c r="GEF24" s="171"/>
      <c r="GEG24" s="171"/>
      <c r="GEH24" s="171"/>
      <c r="GEI24" s="171"/>
      <c r="GEJ24" s="171"/>
      <c r="GEK24" s="171"/>
      <c r="GEL24" s="171"/>
      <c r="GEM24" s="171"/>
      <c r="GEN24" s="171"/>
      <c r="GEO24" s="171"/>
      <c r="GEP24" s="171"/>
      <c r="GEQ24" s="171"/>
      <c r="GER24" s="171"/>
      <c r="GES24" s="171"/>
      <c r="GET24" s="171"/>
      <c r="GEU24" s="171"/>
      <c r="GEV24" s="171"/>
      <c r="GEW24" s="171"/>
      <c r="GEX24" s="171"/>
      <c r="GEY24" s="171"/>
      <c r="GEZ24" s="171"/>
      <c r="GFA24" s="171"/>
      <c r="GFB24" s="171"/>
      <c r="GFC24" s="171"/>
      <c r="GFD24" s="171"/>
      <c r="GFE24" s="171"/>
      <c r="GFF24" s="171"/>
      <c r="GFG24" s="171"/>
      <c r="GFH24" s="171"/>
      <c r="GFI24" s="171"/>
      <c r="GFJ24" s="171"/>
      <c r="GFK24" s="171"/>
      <c r="GFL24" s="171"/>
      <c r="GFM24" s="171"/>
      <c r="GFN24" s="171"/>
      <c r="GFO24" s="171"/>
      <c r="GFP24" s="171"/>
      <c r="GFQ24" s="171"/>
      <c r="GFR24" s="171"/>
      <c r="GFS24" s="171"/>
      <c r="GFT24" s="171"/>
      <c r="GFU24" s="171"/>
      <c r="GFV24" s="171"/>
      <c r="GFW24" s="171"/>
      <c r="GFX24" s="171"/>
      <c r="GFY24" s="171"/>
      <c r="GFZ24" s="171"/>
      <c r="GGA24" s="171"/>
      <c r="GGB24" s="171"/>
      <c r="GGC24" s="171"/>
      <c r="GGD24" s="171"/>
      <c r="GGE24" s="171"/>
      <c r="GGF24" s="171"/>
      <c r="GGG24" s="171"/>
      <c r="GGH24" s="171"/>
      <c r="GGI24" s="171"/>
      <c r="GGJ24" s="171"/>
      <c r="GGK24" s="171"/>
      <c r="GGL24" s="171"/>
      <c r="GGM24" s="171"/>
      <c r="GGN24" s="171"/>
      <c r="GGO24" s="171"/>
      <c r="GGP24" s="171"/>
      <c r="GGQ24" s="171"/>
      <c r="GGR24" s="171"/>
      <c r="GGS24" s="171"/>
      <c r="GGT24" s="171"/>
      <c r="GGU24" s="171"/>
      <c r="GGV24" s="171"/>
      <c r="GGW24" s="171"/>
      <c r="GGX24" s="171"/>
      <c r="GGY24" s="171"/>
      <c r="GGZ24" s="171"/>
      <c r="GHA24" s="171"/>
      <c r="GHB24" s="171"/>
      <c r="GHC24" s="171"/>
      <c r="GHD24" s="171"/>
      <c r="GHE24" s="171"/>
      <c r="GHF24" s="171"/>
      <c r="GHG24" s="171"/>
      <c r="GHH24" s="171"/>
      <c r="GHI24" s="171"/>
      <c r="GHJ24" s="171"/>
      <c r="GHK24" s="171"/>
      <c r="GHL24" s="171"/>
      <c r="GHM24" s="171"/>
      <c r="GHN24" s="171"/>
      <c r="GHO24" s="171"/>
      <c r="GHP24" s="171"/>
      <c r="GHQ24" s="171"/>
      <c r="GHR24" s="171"/>
      <c r="GHS24" s="171"/>
      <c r="GHT24" s="171"/>
      <c r="GHU24" s="171"/>
      <c r="GHV24" s="171"/>
      <c r="GHW24" s="171"/>
      <c r="GHX24" s="171"/>
      <c r="GHY24" s="171"/>
      <c r="GHZ24" s="171"/>
      <c r="GIA24" s="171"/>
      <c r="GIB24" s="171"/>
      <c r="GIC24" s="171"/>
      <c r="GID24" s="171"/>
      <c r="GIE24" s="171"/>
      <c r="GIF24" s="171"/>
      <c r="GIG24" s="171"/>
      <c r="GIH24" s="171"/>
      <c r="GII24" s="171"/>
      <c r="GIJ24" s="171"/>
      <c r="GIK24" s="171"/>
      <c r="GIL24" s="171"/>
      <c r="GIM24" s="171"/>
      <c r="GIN24" s="171"/>
      <c r="GIO24" s="171"/>
      <c r="GIP24" s="171"/>
      <c r="GIQ24" s="171"/>
      <c r="GIR24" s="171"/>
      <c r="GIS24" s="171"/>
      <c r="GIT24" s="171"/>
      <c r="GIU24" s="171"/>
      <c r="GIV24" s="171"/>
      <c r="GIW24" s="171"/>
      <c r="GIX24" s="171"/>
      <c r="GIY24" s="171"/>
      <c r="GIZ24" s="171"/>
      <c r="GJA24" s="171"/>
      <c r="GJB24" s="171"/>
      <c r="GJC24" s="171"/>
      <c r="GJD24" s="171"/>
      <c r="GJE24" s="171"/>
      <c r="GJF24" s="171"/>
      <c r="GJG24" s="171"/>
      <c r="GJH24" s="171"/>
      <c r="GJI24" s="171"/>
      <c r="GJJ24" s="171"/>
      <c r="GJK24" s="171"/>
      <c r="GJL24" s="171"/>
      <c r="GJM24" s="171"/>
      <c r="GJN24" s="171"/>
      <c r="GJO24" s="171"/>
      <c r="GJP24" s="171"/>
      <c r="GJQ24" s="171"/>
      <c r="GJR24" s="171"/>
      <c r="GJS24" s="171"/>
      <c r="GJT24" s="171"/>
      <c r="GJU24" s="171"/>
      <c r="GJV24" s="171"/>
      <c r="GJW24" s="171"/>
      <c r="GJX24" s="171"/>
      <c r="GJY24" s="171"/>
      <c r="GJZ24" s="171"/>
      <c r="GKA24" s="171"/>
      <c r="GKB24" s="171"/>
      <c r="GKC24" s="171"/>
      <c r="GKD24" s="171"/>
      <c r="GKE24" s="171"/>
      <c r="GKF24" s="171"/>
      <c r="GKG24" s="171"/>
      <c r="GKH24" s="171"/>
      <c r="GKI24" s="171"/>
      <c r="GKJ24" s="171"/>
      <c r="GKK24" s="171"/>
      <c r="GKL24" s="171"/>
      <c r="GKM24" s="171"/>
      <c r="GKN24" s="171"/>
      <c r="GKO24" s="171"/>
      <c r="GKP24" s="171"/>
      <c r="GKQ24" s="171"/>
      <c r="GKR24" s="171"/>
      <c r="GKS24" s="171"/>
      <c r="GKT24" s="171"/>
      <c r="GKU24" s="171"/>
      <c r="GKV24" s="171"/>
      <c r="GKW24" s="171"/>
      <c r="GKX24" s="171"/>
      <c r="GKY24" s="171"/>
      <c r="GKZ24" s="171"/>
      <c r="GLA24" s="171"/>
      <c r="GLB24" s="171"/>
      <c r="GLC24" s="171"/>
      <c r="GLD24" s="171"/>
      <c r="GLE24" s="171"/>
      <c r="GLF24" s="171"/>
      <c r="GLG24" s="171"/>
      <c r="GLH24" s="171"/>
      <c r="GLI24" s="171"/>
      <c r="GLJ24" s="171"/>
      <c r="GLK24" s="171"/>
      <c r="GLL24" s="171"/>
      <c r="GLM24" s="171"/>
      <c r="GLN24" s="171"/>
      <c r="GLO24" s="171"/>
      <c r="GLP24" s="171"/>
      <c r="GLQ24" s="171"/>
      <c r="GLR24" s="171"/>
      <c r="GLS24" s="171"/>
      <c r="GLT24" s="171"/>
      <c r="GLU24" s="171"/>
      <c r="GLV24" s="171"/>
      <c r="GLW24" s="171"/>
      <c r="GLX24" s="171"/>
      <c r="GLY24" s="171"/>
      <c r="GLZ24" s="171"/>
      <c r="GMA24" s="171"/>
      <c r="GMB24" s="171"/>
      <c r="GMC24" s="171"/>
      <c r="GMD24" s="171"/>
      <c r="GME24" s="171"/>
      <c r="GMF24" s="171"/>
      <c r="GMG24" s="171"/>
      <c r="GMH24" s="171"/>
      <c r="GMI24" s="171"/>
      <c r="GMJ24" s="171"/>
      <c r="GMK24" s="171"/>
      <c r="GML24" s="171"/>
      <c r="GMM24" s="171"/>
      <c r="GMN24" s="171"/>
      <c r="GMO24" s="171"/>
      <c r="GMP24" s="171"/>
      <c r="GMQ24" s="171"/>
      <c r="GMR24" s="171"/>
      <c r="GMS24" s="171"/>
      <c r="GMT24" s="171"/>
      <c r="GMU24" s="171"/>
      <c r="GMV24" s="171"/>
      <c r="GMW24" s="171"/>
      <c r="GMX24" s="171"/>
      <c r="GMY24" s="171"/>
      <c r="GMZ24" s="171"/>
      <c r="GNA24" s="171"/>
      <c r="GNB24" s="171"/>
      <c r="GNC24" s="171"/>
      <c r="GND24" s="171"/>
      <c r="GNE24" s="171"/>
      <c r="GNF24" s="171"/>
      <c r="GNG24" s="171"/>
      <c r="GNH24" s="171"/>
      <c r="GNI24" s="171"/>
      <c r="GNJ24" s="171"/>
      <c r="GNK24" s="171"/>
      <c r="GNL24" s="171"/>
      <c r="GNM24" s="171"/>
      <c r="GNN24" s="171"/>
      <c r="GNO24" s="171"/>
      <c r="GNP24" s="171"/>
      <c r="GNQ24" s="171"/>
      <c r="GNR24" s="171"/>
      <c r="GNS24" s="171"/>
      <c r="GNT24" s="171"/>
      <c r="GNU24" s="171"/>
      <c r="GNV24" s="171"/>
      <c r="GNW24" s="171"/>
      <c r="GNX24" s="171"/>
      <c r="GNY24" s="171"/>
      <c r="GNZ24" s="171"/>
      <c r="GOA24" s="171"/>
      <c r="GOB24" s="171"/>
      <c r="GOC24" s="171"/>
      <c r="GOD24" s="171"/>
      <c r="GOE24" s="171"/>
      <c r="GOF24" s="171"/>
      <c r="GOG24" s="171"/>
      <c r="GOH24" s="171"/>
      <c r="GOI24" s="171"/>
      <c r="GOJ24" s="171"/>
      <c r="GOK24" s="171"/>
      <c r="GOL24" s="171"/>
      <c r="GOM24" s="171"/>
      <c r="GON24" s="171"/>
      <c r="GOO24" s="171"/>
      <c r="GOP24" s="171"/>
      <c r="GOQ24" s="171"/>
      <c r="GOR24" s="171"/>
      <c r="GOS24" s="171"/>
      <c r="GOT24" s="171"/>
      <c r="GOU24" s="171"/>
      <c r="GOV24" s="171"/>
      <c r="GOW24" s="171"/>
      <c r="GOX24" s="171"/>
      <c r="GOY24" s="171"/>
      <c r="GOZ24" s="171"/>
      <c r="GPA24" s="171"/>
      <c r="GPB24" s="171"/>
      <c r="GPC24" s="171"/>
      <c r="GPD24" s="171"/>
      <c r="GPE24" s="171"/>
      <c r="GPF24" s="171"/>
      <c r="GPG24" s="171"/>
      <c r="GPH24" s="171"/>
      <c r="GPI24" s="171"/>
      <c r="GPJ24" s="171"/>
      <c r="GPK24" s="171"/>
      <c r="GPL24" s="171"/>
      <c r="GPM24" s="171"/>
      <c r="GPN24" s="171"/>
      <c r="GPO24" s="171"/>
      <c r="GPP24" s="171"/>
      <c r="GPQ24" s="171"/>
      <c r="GPR24" s="171"/>
      <c r="GPS24" s="171"/>
      <c r="GPT24" s="171"/>
      <c r="GPU24" s="171"/>
      <c r="GPV24" s="171"/>
      <c r="GPW24" s="171"/>
      <c r="GPX24" s="171"/>
      <c r="GPY24" s="171"/>
      <c r="GPZ24" s="171"/>
      <c r="GQA24" s="171"/>
      <c r="GQB24" s="171"/>
      <c r="GQC24" s="171"/>
      <c r="GQD24" s="171"/>
      <c r="GQE24" s="171"/>
      <c r="GQF24" s="171"/>
      <c r="GQG24" s="171"/>
      <c r="GQH24" s="171"/>
      <c r="GQI24" s="171"/>
      <c r="GQJ24" s="171"/>
      <c r="GQK24" s="171"/>
      <c r="GQL24" s="171"/>
      <c r="GQM24" s="171"/>
      <c r="GQN24" s="171"/>
      <c r="GQO24" s="171"/>
      <c r="GQP24" s="171"/>
      <c r="GQQ24" s="171"/>
      <c r="GQR24" s="171"/>
      <c r="GQS24" s="171"/>
      <c r="GQT24" s="171"/>
      <c r="GQU24" s="171"/>
      <c r="GQV24" s="171"/>
      <c r="GQW24" s="171"/>
      <c r="GQX24" s="171"/>
      <c r="GQY24" s="171"/>
      <c r="GQZ24" s="171"/>
      <c r="GRA24" s="171"/>
      <c r="GRB24" s="171"/>
      <c r="GRC24" s="171"/>
      <c r="GRD24" s="171"/>
      <c r="GRE24" s="171"/>
      <c r="GRF24" s="171"/>
      <c r="GRG24" s="171"/>
      <c r="GRH24" s="171"/>
      <c r="GRI24" s="171"/>
      <c r="GRJ24" s="171"/>
      <c r="GRK24" s="171"/>
      <c r="GRL24" s="171"/>
      <c r="GRM24" s="171"/>
      <c r="GRN24" s="171"/>
      <c r="GRO24" s="171"/>
      <c r="GRP24" s="171"/>
      <c r="GRQ24" s="171"/>
      <c r="GRR24" s="171"/>
      <c r="GRS24" s="171"/>
      <c r="GRT24" s="171"/>
      <c r="GRU24" s="171"/>
      <c r="GRV24" s="171"/>
      <c r="GRW24" s="171"/>
      <c r="GRX24" s="171"/>
      <c r="GRY24" s="171"/>
      <c r="GRZ24" s="171"/>
      <c r="GSA24" s="171"/>
      <c r="GSB24" s="171"/>
      <c r="GSC24" s="171"/>
      <c r="GSD24" s="171"/>
      <c r="GSE24" s="171"/>
      <c r="GSF24" s="171"/>
      <c r="GSG24" s="171"/>
      <c r="GSH24" s="171"/>
      <c r="GSI24" s="171"/>
      <c r="GSJ24" s="171"/>
      <c r="GSK24" s="171"/>
      <c r="GSL24" s="171"/>
      <c r="GSM24" s="171"/>
      <c r="GSN24" s="171"/>
      <c r="GSO24" s="171"/>
      <c r="GSP24" s="171"/>
      <c r="GSQ24" s="171"/>
      <c r="GSR24" s="171"/>
      <c r="GSS24" s="171"/>
      <c r="GST24" s="171"/>
      <c r="GSU24" s="171"/>
      <c r="GSV24" s="171"/>
      <c r="GSW24" s="171"/>
      <c r="GSX24" s="171"/>
      <c r="GSY24" s="171"/>
      <c r="GSZ24" s="171"/>
      <c r="GTA24" s="171"/>
      <c r="GTB24" s="171"/>
      <c r="GTC24" s="171"/>
      <c r="GTD24" s="171"/>
      <c r="GTE24" s="171"/>
      <c r="GTF24" s="171"/>
      <c r="GTG24" s="171"/>
      <c r="GTH24" s="171"/>
      <c r="GTI24" s="171"/>
      <c r="GTJ24" s="171"/>
      <c r="GTK24" s="171"/>
      <c r="GTL24" s="171"/>
      <c r="GTM24" s="171"/>
      <c r="GTN24" s="171"/>
      <c r="GTO24" s="171"/>
      <c r="GTP24" s="171"/>
      <c r="GTQ24" s="171"/>
      <c r="GTR24" s="171"/>
      <c r="GTS24" s="171"/>
      <c r="GTT24" s="171"/>
      <c r="GTU24" s="171"/>
      <c r="GTV24" s="171"/>
      <c r="GTW24" s="171"/>
      <c r="GTX24" s="171"/>
      <c r="GTY24" s="171"/>
      <c r="GTZ24" s="171"/>
      <c r="GUA24" s="171"/>
      <c r="GUB24" s="171"/>
      <c r="GUC24" s="171"/>
      <c r="GUD24" s="171"/>
      <c r="GUE24" s="171"/>
      <c r="GUF24" s="171"/>
      <c r="GUG24" s="171"/>
      <c r="GUH24" s="171"/>
      <c r="GUI24" s="171"/>
      <c r="GUJ24" s="171"/>
      <c r="GUK24" s="171"/>
      <c r="GUL24" s="171"/>
      <c r="GUM24" s="171"/>
      <c r="GUN24" s="171"/>
      <c r="GUO24" s="171"/>
      <c r="GUP24" s="171"/>
      <c r="GUQ24" s="171"/>
      <c r="GUR24" s="171"/>
      <c r="GUS24" s="171"/>
      <c r="GUT24" s="171"/>
      <c r="GUU24" s="171"/>
      <c r="GUV24" s="171"/>
      <c r="GUW24" s="171"/>
      <c r="GUX24" s="171"/>
      <c r="GUY24" s="171"/>
      <c r="GUZ24" s="171"/>
      <c r="GVA24" s="171"/>
      <c r="GVB24" s="171"/>
      <c r="GVC24" s="171"/>
      <c r="GVD24" s="171"/>
      <c r="GVE24" s="171"/>
      <c r="GVF24" s="171"/>
      <c r="GVG24" s="171"/>
      <c r="GVH24" s="171"/>
      <c r="GVI24" s="171"/>
      <c r="GVJ24" s="171"/>
      <c r="GVK24" s="171"/>
      <c r="GVL24" s="171"/>
      <c r="GVM24" s="171"/>
      <c r="GVN24" s="171"/>
      <c r="GVO24" s="171"/>
      <c r="GVP24" s="171"/>
      <c r="GVQ24" s="171"/>
      <c r="GVR24" s="171"/>
      <c r="GVS24" s="171"/>
      <c r="GVT24" s="171"/>
      <c r="GVU24" s="171"/>
      <c r="GVV24" s="171"/>
      <c r="GVW24" s="171"/>
      <c r="GVX24" s="171"/>
      <c r="GVY24" s="171"/>
      <c r="GVZ24" s="171"/>
      <c r="GWA24" s="171"/>
      <c r="GWB24" s="171"/>
      <c r="GWC24" s="171"/>
      <c r="GWD24" s="171"/>
      <c r="GWE24" s="171"/>
      <c r="GWF24" s="171"/>
      <c r="GWG24" s="171"/>
      <c r="GWH24" s="171"/>
      <c r="GWI24" s="171"/>
      <c r="GWJ24" s="171"/>
      <c r="GWK24" s="171"/>
      <c r="GWL24" s="171"/>
      <c r="GWM24" s="171"/>
      <c r="GWN24" s="171"/>
      <c r="GWO24" s="171"/>
      <c r="GWP24" s="171"/>
      <c r="GWQ24" s="171"/>
      <c r="GWR24" s="171"/>
      <c r="GWS24" s="171"/>
      <c r="GWT24" s="171"/>
      <c r="GWU24" s="171"/>
      <c r="GWV24" s="171"/>
      <c r="GWW24" s="171"/>
      <c r="GWX24" s="171"/>
      <c r="GWY24" s="171"/>
      <c r="GWZ24" s="171"/>
      <c r="GXA24" s="171"/>
      <c r="GXB24" s="171"/>
      <c r="GXC24" s="171"/>
      <c r="GXD24" s="171"/>
      <c r="GXE24" s="171"/>
      <c r="GXF24" s="171"/>
      <c r="GXG24" s="171"/>
      <c r="GXH24" s="171"/>
      <c r="GXI24" s="171"/>
      <c r="GXJ24" s="171"/>
      <c r="GXK24" s="171"/>
      <c r="GXL24" s="171"/>
      <c r="GXM24" s="171"/>
      <c r="GXN24" s="171"/>
      <c r="GXO24" s="171"/>
      <c r="GXP24" s="171"/>
      <c r="GXQ24" s="171"/>
      <c r="GXR24" s="171"/>
      <c r="GXS24" s="171"/>
      <c r="GXT24" s="171"/>
      <c r="GXU24" s="171"/>
      <c r="GXV24" s="171"/>
      <c r="GXW24" s="171"/>
      <c r="GXX24" s="171"/>
      <c r="GXY24" s="171"/>
      <c r="GXZ24" s="171"/>
      <c r="GYA24" s="171"/>
      <c r="GYB24" s="171"/>
      <c r="GYC24" s="171"/>
      <c r="GYD24" s="171"/>
      <c r="GYE24" s="171"/>
      <c r="GYF24" s="171"/>
      <c r="GYG24" s="171"/>
      <c r="GYH24" s="171"/>
      <c r="GYI24" s="171"/>
      <c r="GYJ24" s="171"/>
      <c r="GYK24" s="171"/>
      <c r="GYL24" s="171"/>
      <c r="GYM24" s="171"/>
      <c r="GYN24" s="171"/>
      <c r="GYO24" s="171"/>
      <c r="GYP24" s="171"/>
      <c r="GYQ24" s="171"/>
      <c r="GYR24" s="171"/>
      <c r="GYS24" s="171"/>
      <c r="GYT24" s="171"/>
      <c r="GYU24" s="171"/>
      <c r="GYV24" s="171"/>
      <c r="GYW24" s="171"/>
      <c r="GYX24" s="171"/>
      <c r="GYY24" s="171"/>
      <c r="GYZ24" s="171"/>
      <c r="GZA24" s="171"/>
      <c r="GZB24" s="171"/>
      <c r="GZC24" s="171"/>
      <c r="GZD24" s="171"/>
      <c r="GZE24" s="171"/>
      <c r="GZF24" s="171"/>
      <c r="GZG24" s="171"/>
      <c r="GZH24" s="171"/>
      <c r="GZI24" s="171"/>
      <c r="GZJ24" s="171"/>
      <c r="GZK24" s="171"/>
      <c r="GZL24" s="171"/>
      <c r="GZM24" s="171"/>
      <c r="GZN24" s="171"/>
      <c r="GZO24" s="171"/>
      <c r="GZP24" s="171"/>
      <c r="GZQ24" s="171"/>
      <c r="GZR24" s="171"/>
      <c r="GZS24" s="171"/>
      <c r="GZT24" s="171"/>
      <c r="GZU24" s="171"/>
      <c r="GZV24" s="171"/>
      <c r="GZW24" s="171"/>
      <c r="GZX24" s="171"/>
      <c r="GZY24" s="171"/>
      <c r="GZZ24" s="171"/>
      <c r="HAA24" s="171"/>
      <c r="HAB24" s="171"/>
      <c r="HAC24" s="171"/>
      <c r="HAD24" s="171"/>
      <c r="HAE24" s="171"/>
      <c r="HAF24" s="171"/>
      <c r="HAG24" s="171"/>
      <c r="HAH24" s="171"/>
      <c r="HAI24" s="171"/>
      <c r="HAJ24" s="171"/>
      <c r="HAK24" s="171"/>
      <c r="HAL24" s="171"/>
      <c r="HAM24" s="171"/>
      <c r="HAN24" s="171"/>
      <c r="HAO24" s="171"/>
      <c r="HAP24" s="171"/>
      <c r="HAQ24" s="171"/>
      <c r="HAR24" s="171"/>
      <c r="HAS24" s="171"/>
      <c r="HAT24" s="171"/>
      <c r="HAU24" s="171"/>
      <c r="HAV24" s="171"/>
      <c r="HAW24" s="171"/>
      <c r="HAX24" s="171"/>
      <c r="HAY24" s="171"/>
      <c r="HAZ24" s="171"/>
      <c r="HBA24" s="171"/>
      <c r="HBB24" s="171"/>
      <c r="HBC24" s="171"/>
      <c r="HBD24" s="171"/>
      <c r="HBE24" s="171"/>
      <c r="HBF24" s="171"/>
      <c r="HBG24" s="171"/>
      <c r="HBH24" s="171"/>
      <c r="HBI24" s="171"/>
      <c r="HBJ24" s="171"/>
      <c r="HBK24" s="171"/>
      <c r="HBL24" s="171"/>
      <c r="HBM24" s="171"/>
      <c r="HBN24" s="171"/>
      <c r="HBO24" s="171"/>
      <c r="HBP24" s="171"/>
      <c r="HBQ24" s="171"/>
      <c r="HBR24" s="171"/>
      <c r="HBS24" s="171"/>
      <c r="HBT24" s="171"/>
      <c r="HBU24" s="171"/>
      <c r="HBV24" s="171"/>
      <c r="HBW24" s="171"/>
      <c r="HBX24" s="171"/>
      <c r="HBY24" s="171"/>
      <c r="HBZ24" s="171"/>
      <c r="HCA24" s="171"/>
      <c r="HCB24" s="171"/>
      <c r="HCC24" s="171"/>
      <c r="HCD24" s="171"/>
      <c r="HCE24" s="171"/>
      <c r="HCF24" s="171"/>
      <c r="HCG24" s="171"/>
      <c r="HCH24" s="171"/>
      <c r="HCI24" s="171"/>
      <c r="HCJ24" s="171"/>
      <c r="HCK24" s="171"/>
      <c r="HCL24" s="171"/>
      <c r="HCM24" s="171"/>
      <c r="HCN24" s="171"/>
      <c r="HCO24" s="171"/>
      <c r="HCP24" s="171"/>
      <c r="HCQ24" s="171"/>
      <c r="HCR24" s="171"/>
      <c r="HCS24" s="171"/>
      <c r="HCT24" s="171"/>
      <c r="HCU24" s="171"/>
      <c r="HCV24" s="171"/>
      <c r="HCW24" s="171"/>
      <c r="HCX24" s="171"/>
      <c r="HCY24" s="171"/>
      <c r="HCZ24" s="171"/>
      <c r="HDA24" s="171"/>
      <c r="HDB24" s="171"/>
      <c r="HDC24" s="171"/>
      <c r="HDD24" s="171"/>
      <c r="HDE24" s="171"/>
      <c r="HDF24" s="171"/>
      <c r="HDG24" s="171"/>
      <c r="HDH24" s="171"/>
      <c r="HDI24" s="171"/>
      <c r="HDJ24" s="171"/>
      <c r="HDK24" s="171"/>
      <c r="HDL24" s="171"/>
      <c r="HDM24" s="171"/>
      <c r="HDN24" s="171"/>
      <c r="HDO24" s="171"/>
      <c r="HDP24" s="171"/>
      <c r="HDQ24" s="171"/>
      <c r="HDR24" s="171"/>
      <c r="HDS24" s="171"/>
      <c r="HDT24" s="171"/>
      <c r="HDU24" s="171"/>
      <c r="HDV24" s="171"/>
      <c r="HDW24" s="171"/>
      <c r="HDX24" s="171"/>
      <c r="HDY24" s="171"/>
      <c r="HDZ24" s="171"/>
      <c r="HEA24" s="171"/>
      <c r="HEB24" s="171"/>
      <c r="HEC24" s="171"/>
      <c r="HED24" s="171"/>
      <c r="HEE24" s="171"/>
      <c r="HEF24" s="171"/>
      <c r="HEG24" s="171"/>
      <c r="HEH24" s="171"/>
      <c r="HEI24" s="171"/>
      <c r="HEJ24" s="171"/>
      <c r="HEK24" s="171"/>
      <c r="HEL24" s="171"/>
      <c r="HEM24" s="171"/>
      <c r="HEN24" s="171"/>
      <c r="HEO24" s="171"/>
      <c r="HEP24" s="171"/>
      <c r="HEQ24" s="171"/>
      <c r="HER24" s="171"/>
      <c r="HES24" s="171"/>
      <c r="HET24" s="171"/>
      <c r="HEU24" s="171"/>
      <c r="HEV24" s="171"/>
      <c r="HEW24" s="171"/>
      <c r="HEX24" s="171"/>
      <c r="HEY24" s="171"/>
      <c r="HEZ24" s="171"/>
      <c r="HFA24" s="171"/>
      <c r="HFB24" s="171"/>
      <c r="HFC24" s="171"/>
      <c r="HFD24" s="171"/>
      <c r="HFE24" s="171"/>
      <c r="HFF24" s="171"/>
      <c r="HFG24" s="171"/>
      <c r="HFH24" s="171"/>
      <c r="HFI24" s="171"/>
      <c r="HFJ24" s="171"/>
      <c r="HFK24" s="171"/>
      <c r="HFL24" s="171"/>
      <c r="HFM24" s="171"/>
      <c r="HFN24" s="171"/>
      <c r="HFO24" s="171"/>
      <c r="HFP24" s="171"/>
      <c r="HFQ24" s="171"/>
      <c r="HFR24" s="171"/>
      <c r="HFS24" s="171"/>
      <c r="HFT24" s="171"/>
      <c r="HFU24" s="171"/>
      <c r="HFV24" s="171"/>
      <c r="HFW24" s="171"/>
      <c r="HFX24" s="171"/>
      <c r="HFY24" s="171"/>
      <c r="HFZ24" s="171"/>
      <c r="HGA24" s="171"/>
      <c r="HGB24" s="171"/>
      <c r="HGC24" s="171"/>
      <c r="HGD24" s="171"/>
      <c r="HGE24" s="171"/>
      <c r="HGF24" s="171"/>
      <c r="HGG24" s="171"/>
      <c r="HGH24" s="171"/>
      <c r="HGI24" s="171"/>
      <c r="HGJ24" s="171"/>
      <c r="HGK24" s="171"/>
      <c r="HGL24" s="171"/>
      <c r="HGM24" s="171"/>
      <c r="HGN24" s="171"/>
      <c r="HGO24" s="171"/>
      <c r="HGP24" s="171"/>
      <c r="HGQ24" s="171"/>
      <c r="HGR24" s="171"/>
      <c r="HGS24" s="171"/>
      <c r="HGT24" s="171"/>
      <c r="HGU24" s="171"/>
      <c r="HGV24" s="171"/>
      <c r="HGW24" s="171"/>
      <c r="HGX24" s="171"/>
      <c r="HGY24" s="171"/>
      <c r="HGZ24" s="171"/>
      <c r="HHA24" s="171"/>
      <c r="HHB24" s="171"/>
      <c r="HHC24" s="171"/>
      <c r="HHD24" s="171"/>
      <c r="HHE24" s="171"/>
      <c r="HHF24" s="171"/>
      <c r="HHG24" s="171"/>
      <c r="HHH24" s="171"/>
      <c r="HHI24" s="171"/>
      <c r="HHJ24" s="171"/>
      <c r="HHK24" s="171"/>
      <c r="HHL24" s="171"/>
      <c r="HHM24" s="171"/>
      <c r="HHN24" s="171"/>
      <c r="HHO24" s="171"/>
      <c r="HHP24" s="171"/>
      <c r="HHQ24" s="171"/>
      <c r="HHR24" s="171"/>
      <c r="HHS24" s="171"/>
      <c r="HHT24" s="171"/>
      <c r="HHU24" s="171"/>
      <c r="HHV24" s="171"/>
      <c r="HHW24" s="171"/>
      <c r="HHX24" s="171"/>
      <c r="HHY24" s="171"/>
      <c r="HHZ24" s="171"/>
      <c r="HIA24" s="171"/>
      <c r="HIB24" s="171"/>
      <c r="HIC24" s="171"/>
      <c r="HID24" s="171"/>
      <c r="HIE24" s="171"/>
      <c r="HIF24" s="171"/>
      <c r="HIG24" s="171"/>
      <c r="HIH24" s="171"/>
      <c r="HII24" s="171"/>
      <c r="HIJ24" s="171"/>
      <c r="HIK24" s="171"/>
      <c r="HIL24" s="171"/>
      <c r="HIM24" s="171"/>
      <c r="HIN24" s="171"/>
      <c r="HIO24" s="171"/>
      <c r="HIP24" s="171"/>
      <c r="HIQ24" s="171"/>
      <c r="HIR24" s="171"/>
      <c r="HIS24" s="171"/>
      <c r="HIT24" s="171"/>
      <c r="HIU24" s="171"/>
      <c r="HIV24" s="171"/>
      <c r="HIW24" s="171"/>
      <c r="HIX24" s="171"/>
      <c r="HIY24" s="171"/>
      <c r="HIZ24" s="171"/>
      <c r="HJA24" s="171"/>
      <c r="HJB24" s="171"/>
      <c r="HJC24" s="171"/>
      <c r="HJD24" s="171"/>
      <c r="HJE24" s="171"/>
      <c r="HJF24" s="171"/>
      <c r="HJG24" s="171"/>
      <c r="HJH24" s="171"/>
      <c r="HJI24" s="171"/>
      <c r="HJJ24" s="171"/>
      <c r="HJK24" s="171"/>
      <c r="HJL24" s="171"/>
      <c r="HJM24" s="171"/>
      <c r="HJN24" s="171"/>
      <c r="HJO24" s="171"/>
      <c r="HJP24" s="171"/>
      <c r="HJQ24" s="171"/>
      <c r="HJR24" s="171"/>
      <c r="HJS24" s="171"/>
      <c r="HJT24" s="171"/>
      <c r="HJU24" s="171"/>
      <c r="HJV24" s="171"/>
      <c r="HJW24" s="171"/>
      <c r="HJX24" s="171"/>
      <c r="HJY24" s="171"/>
      <c r="HJZ24" s="171"/>
      <c r="HKA24" s="171"/>
      <c r="HKB24" s="171"/>
      <c r="HKC24" s="171"/>
      <c r="HKD24" s="171"/>
      <c r="HKE24" s="171"/>
      <c r="HKF24" s="171"/>
      <c r="HKG24" s="171"/>
      <c r="HKH24" s="171"/>
      <c r="HKI24" s="171"/>
      <c r="HKJ24" s="171"/>
      <c r="HKK24" s="171"/>
      <c r="HKL24" s="171"/>
      <c r="HKM24" s="171"/>
      <c r="HKN24" s="171"/>
      <c r="HKO24" s="171"/>
      <c r="HKP24" s="171"/>
      <c r="HKQ24" s="171"/>
      <c r="HKR24" s="171"/>
      <c r="HKS24" s="171"/>
      <c r="HKT24" s="171"/>
      <c r="HKU24" s="171"/>
      <c r="HKV24" s="171"/>
      <c r="HKW24" s="171"/>
      <c r="HKX24" s="171"/>
      <c r="HKY24" s="171"/>
      <c r="HKZ24" s="171"/>
      <c r="HLA24" s="171"/>
      <c r="HLB24" s="171"/>
      <c r="HLC24" s="171"/>
      <c r="HLD24" s="171"/>
      <c r="HLE24" s="171"/>
      <c r="HLF24" s="171"/>
      <c r="HLG24" s="171"/>
      <c r="HLH24" s="171"/>
      <c r="HLI24" s="171"/>
      <c r="HLJ24" s="171"/>
      <c r="HLK24" s="171"/>
      <c r="HLL24" s="171"/>
      <c r="HLM24" s="171"/>
      <c r="HLN24" s="171"/>
      <c r="HLO24" s="171"/>
      <c r="HLP24" s="171"/>
      <c r="HLQ24" s="171"/>
      <c r="HLR24" s="171"/>
      <c r="HLS24" s="171"/>
      <c r="HLT24" s="171"/>
      <c r="HLU24" s="171"/>
      <c r="HLV24" s="171"/>
      <c r="HLW24" s="171"/>
      <c r="HLX24" s="171"/>
      <c r="HLY24" s="171"/>
      <c r="HLZ24" s="171"/>
      <c r="HMA24" s="171"/>
      <c r="HMB24" s="171"/>
      <c r="HMC24" s="171"/>
      <c r="HMD24" s="171"/>
      <c r="HME24" s="171"/>
      <c r="HMF24" s="171"/>
      <c r="HMG24" s="171"/>
      <c r="HMH24" s="171"/>
      <c r="HMI24" s="171"/>
      <c r="HMJ24" s="171"/>
      <c r="HMK24" s="171"/>
      <c r="HML24" s="171"/>
      <c r="HMM24" s="171"/>
      <c r="HMN24" s="171"/>
      <c r="HMO24" s="171"/>
      <c r="HMP24" s="171"/>
      <c r="HMQ24" s="171"/>
      <c r="HMR24" s="171"/>
      <c r="HMS24" s="171"/>
      <c r="HMT24" s="171"/>
      <c r="HMU24" s="171"/>
      <c r="HMV24" s="171"/>
      <c r="HMW24" s="171"/>
      <c r="HMX24" s="171"/>
      <c r="HMY24" s="171"/>
      <c r="HMZ24" s="171"/>
      <c r="HNA24" s="171"/>
      <c r="HNB24" s="171"/>
      <c r="HNC24" s="171"/>
      <c r="HND24" s="171"/>
      <c r="HNE24" s="171"/>
      <c r="HNF24" s="171"/>
      <c r="HNG24" s="171"/>
      <c r="HNH24" s="171"/>
      <c r="HNI24" s="171"/>
      <c r="HNJ24" s="171"/>
      <c r="HNK24" s="171"/>
      <c r="HNL24" s="171"/>
      <c r="HNM24" s="171"/>
      <c r="HNN24" s="171"/>
      <c r="HNO24" s="171"/>
      <c r="HNP24" s="171"/>
      <c r="HNQ24" s="171"/>
      <c r="HNR24" s="171"/>
      <c r="HNS24" s="171"/>
      <c r="HNT24" s="171"/>
      <c r="HNU24" s="171"/>
      <c r="HNV24" s="171"/>
      <c r="HNW24" s="171"/>
      <c r="HNX24" s="171"/>
      <c r="HNY24" s="171"/>
      <c r="HNZ24" s="171"/>
      <c r="HOA24" s="171"/>
      <c r="HOB24" s="171"/>
      <c r="HOC24" s="171"/>
      <c r="HOD24" s="171"/>
      <c r="HOE24" s="171"/>
      <c r="HOF24" s="171"/>
      <c r="HOG24" s="171"/>
      <c r="HOH24" s="171"/>
      <c r="HOI24" s="171"/>
      <c r="HOJ24" s="171"/>
      <c r="HOK24" s="171"/>
      <c r="HOL24" s="171"/>
      <c r="HOM24" s="171"/>
      <c r="HON24" s="171"/>
      <c r="HOO24" s="171"/>
      <c r="HOP24" s="171"/>
      <c r="HOQ24" s="171"/>
      <c r="HOR24" s="171"/>
      <c r="HOS24" s="171"/>
      <c r="HOT24" s="171"/>
      <c r="HOU24" s="171"/>
      <c r="HOV24" s="171"/>
      <c r="HOW24" s="171"/>
      <c r="HOX24" s="171"/>
      <c r="HOY24" s="171"/>
      <c r="HOZ24" s="171"/>
      <c r="HPA24" s="171"/>
      <c r="HPB24" s="171"/>
      <c r="HPC24" s="171"/>
      <c r="HPD24" s="171"/>
      <c r="HPE24" s="171"/>
      <c r="HPF24" s="171"/>
      <c r="HPG24" s="171"/>
      <c r="HPH24" s="171"/>
      <c r="HPI24" s="171"/>
      <c r="HPJ24" s="171"/>
      <c r="HPK24" s="171"/>
      <c r="HPL24" s="171"/>
      <c r="HPM24" s="171"/>
      <c r="HPN24" s="171"/>
      <c r="HPO24" s="171"/>
      <c r="HPP24" s="171"/>
      <c r="HPQ24" s="171"/>
      <c r="HPR24" s="171"/>
      <c r="HPS24" s="171"/>
      <c r="HPT24" s="171"/>
      <c r="HPU24" s="171"/>
      <c r="HPV24" s="171"/>
      <c r="HPW24" s="171"/>
      <c r="HPX24" s="171"/>
      <c r="HPY24" s="171"/>
      <c r="HPZ24" s="171"/>
      <c r="HQA24" s="171"/>
      <c r="HQB24" s="171"/>
      <c r="HQC24" s="171"/>
      <c r="HQD24" s="171"/>
      <c r="HQE24" s="171"/>
      <c r="HQF24" s="171"/>
      <c r="HQG24" s="171"/>
      <c r="HQH24" s="171"/>
      <c r="HQI24" s="171"/>
      <c r="HQJ24" s="171"/>
      <c r="HQK24" s="171"/>
      <c r="HQL24" s="171"/>
      <c r="HQM24" s="171"/>
      <c r="HQN24" s="171"/>
      <c r="HQO24" s="171"/>
      <c r="HQP24" s="171"/>
      <c r="HQQ24" s="171"/>
      <c r="HQR24" s="171"/>
      <c r="HQS24" s="171"/>
      <c r="HQT24" s="171"/>
      <c r="HQU24" s="171"/>
      <c r="HQV24" s="171"/>
      <c r="HQW24" s="171"/>
      <c r="HQX24" s="171"/>
      <c r="HQY24" s="171"/>
      <c r="HQZ24" s="171"/>
      <c r="HRA24" s="171"/>
      <c r="HRB24" s="171"/>
      <c r="HRC24" s="171"/>
      <c r="HRD24" s="171"/>
      <c r="HRE24" s="171"/>
      <c r="HRF24" s="171"/>
      <c r="HRG24" s="171"/>
      <c r="HRH24" s="171"/>
      <c r="HRI24" s="171"/>
      <c r="HRJ24" s="171"/>
      <c r="HRK24" s="171"/>
      <c r="HRL24" s="171"/>
      <c r="HRM24" s="171"/>
      <c r="HRN24" s="171"/>
      <c r="HRO24" s="171"/>
      <c r="HRP24" s="171"/>
      <c r="HRQ24" s="171"/>
      <c r="HRR24" s="171"/>
      <c r="HRS24" s="171"/>
      <c r="HRT24" s="171"/>
      <c r="HRU24" s="171"/>
      <c r="HRV24" s="171"/>
      <c r="HRW24" s="171"/>
      <c r="HRX24" s="171"/>
      <c r="HRY24" s="171"/>
      <c r="HRZ24" s="171"/>
      <c r="HSA24" s="171"/>
      <c r="HSB24" s="171"/>
      <c r="HSC24" s="171"/>
      <c r="HSD24" s="171"/>
      <c r="HSE24" s="171"/>
      <c r="HSF24" s="171"/>
      <c r="HSG24" s="171"/>
      <c r="HSH24" s="171"/>
      <c r="HSI24" s="171"/>
      <c r="HSJ24" s="171"/>
      <c r="HSK24" s="171"/>
      <c r="HSL24" s="171"/>
      <c r="HSM24" s="171"/>
      <c r="HSN24" s="171"/>
      <c r="HSO24" s="171"/>
      <c r="HSP24" s="171"/>
      <c r="HSQ24" s="171"/>
      <c r="HSR24" s="171"/>
      <c r="HSS24" s="171"/>
      <c r="HST24" s="171"/>
      <c r="HSU24" s="171"/>
      <c r="HSV24" s="171"/>
      <c r="HSW24" s="171"/>
      <c r="HSX24" s="171"/>
      <c r="HSY24" s="171"/>
      <c r="HSZ24" s="171"/>
      <c r="HTA24" s="171"/>
      <c r="HTB24" s="171"/>
      <c r="HTC24" s="171"/>
      <c r="HTD24" s="171"/>
      <c r="HTE24" s="171"/>
      <c r="HTF24" s="171"/>
      <c r="HTG24" s="171"/>
      <c r="HTH24" s="171"/>
      <c r="HTI24" s="171"/>
      <c r="HTJ24" s="171"/>
      <c r="HTK24" s="171"/>
      <c r="HTL24" s="171"/>
      <c r="HTM24" s="171"/>
      <c r="HTN24" s="171"/>
      <c r="HTO24" s="171"/>
      <c r="HTP24" s="171"/>
      <c r="HTQ24" s="171"/>
      <c r="HTR24" s="171"/>
      <c r="HTS24" s="171"/>
      <c r="HTT24" s="171"/>
      <c r="HTU24" s="171"/>
      <c r="HTV24" s="171"/>
      <c r="HTW24" s="171"/>
      <c r="HTX24" s="171"/>
      <c r="HTY24" s="171"/>
      <c r="HTZ24" s="171"/>
      <c r="HUA24" s="171"/>
      <c r="HUB24" s="171"/>
      <c r="HUC24" s="171"/>
      <c r="HUD24" s="171"/>
      <c r="HUE24" s="171"/>
      <c r="HUF24" s="171"/>
      <c r="HUG24" s="171"/>
      <c r="HUH24" s="171"/>
      <c r="HUI24" s="171"/>
      <c r="HUJ24" s="171"/>
      <c r="HUK24" s="171"/>
      <c r="HUL24" s="171"/>
      <c r="HUM24" s="171"/>
      <c r="HUN24" s="171"/>
      <c r="HUO24" s="171"/>
      <c r="HUP24" s="171"/>
      <c r="HUQ24" s="171"/>
      <c r="HUR24" s="171"/>
      <c r="HUS24" s="171"/>
      <c r="HUT24" s="171"/>
      <c r="HUU24" s="171"/>
      <c r="HUV24" s="171"/>
      <c r="HUW24" s="171"/>
      <c r="HUX24" s="171"/>
      <c r="HUY24" s="171"/>
      <c r="HUZ24" s="171"/>
      <c r="HVA24" s="171"/>
      <c r="HVB24" s="171"/>
      <c r="HVC24" s="171"/>
      <c r="HVD24" s="171"/>
      <c r="HVE24" s="171"/>
      <c r="HVF24" s="171"/>
      <c r="HVG24" s="171"/>
      <c r="HVH24" s="171"/>
      <c r="HVI24" s="171"/>
      <c r="HVJ24" s="171"/>
      <c r="HVK24" s="171"/>
      <c r="HVL24" s="171"/>
      <c r="HVM24" s="171"/>
      <c r="HVN24" s="171"/>
      <c r="HVO24" s="171"/>
      <c r="HVP24" s="171"/>
      <c r="HVQ24" s="171"/>
      <c r="HVR24" s="171"/>
      <c r="HVS24" s="171"/>
      <c r="HVT24" s="171"/>
      <c r="HVU24" s="171"/>
      <c r="HVV24" s="171"/>
      <c r="HVW24" s="171"/>
      <c r="HVX24" s="171"/>
      <c r="HVY24" s="171"/>
      <c r="HVZ24" s="171"/>
      <c r="HWA24" s="171"/>
      <c r="HWB24" s="171"/>
      <c r="HWC24" s="171"/>
      <c r="HWD24" s="171"/>
      <c r="HWE24" s="171"/>
      <c r="HWF24" s="171"/>
      <c r="HWG24" s="171"/>
      <c r="HWH24" s="171"/>
      <c r="HWI24" s="171"/>
      <c r="HWJ24" s="171"/>
      <c r="HWK24" s="171"/>
      <c r="HWL24" s="171"/>
      <c r="HWM24" s="171"/>
      <c r="HWN24" s="171"/>
      <c r="HWO24" s="171"/>
      <c r="HWP24" s="171"/>
      <c r="HWQ24" s="171"/>
      <c r="HWR24" s="171"/>
      <c r="HWS24" s="171"/>
      <c r="HWT24" s="171"/>
      <c r="HWU24" s="171"/>
      <c r="HWV24" s="171"/>
      <c r="HWW24" s="171"/>
      <c r="HWX24" s="171"/>
      <c r="HWY24" s="171"/>
      <c r="HWZ24" s="171"/>
      <c r="HXA24" s="171"/>
      <c r="HXB24" s="171"/>
      <c r="HXC24" s="171"/>
      <c r="HXD24" s="171"/>
      <c r="HXE24" s="171"/>
      <c r="HXF24" s="171"/>
      <c r="HXG24" s="171"/>
      <c r="HXH24" s="171"/>
      <c r="HXI24" s="171"/>
      <c r="HXJ24" s="171"/>
      <c r="HXK24" s="171"/>
      <c r="HXL24" s="171"/>
      <c r="HXM24" s="171"/>
      <c r="HXN24" s="171"/>
      <c r="HXO24" s="171"/>
      <c r="HXP24" s="171"/>
      <c r="HXQ24" s="171"/>
      <c r="HXR24" s="171"/>
      <c r="HXS24" s="171"/>
      <c r="HXT24" s="171"/>
      <c r="HXU24" s="171"/>
      <c r="HXV24" s="171"/>
      <c r="HXW24" s="171"/>
      <c r="HXX24" s="171"/>
      <c r="HXY24" s="171"/>
      <c r="HXZ24" s="171"/>
      <c r="HYA24" s="171"/>
      <c r="HYB24" s="171"/>
      <c r="HYC24" s="171"/>
      <c r="HYD24" s="171"/>
      <c r="HYE24" s="171"/>
      <c r="HYF24" s="171"/>
      <c r="HYG24" s="171"/>
      <c r="HYH24" s="171"/>
      <c r="HYI24" s="171"/>
      <c r="HYJ24" s="171"/>
      <c r="HYK24" s="171"/>
      <c r="HYL24" s="171"/>
      <c r="HYM24" s="171"/>
      <c r="HYN24" s="171"/>
      <c r="HYO24" s="171"/>
      <c r="HYP24" s="171"/>
      <c r="HYQ24" s="171"/>
      <c r="HYR24" s="171"/>
      <c r="HYS24" s="171"/>
      <c r="HYT24" s="171"/>
      <c r="HYU24" s="171"/>
      <c r="HYV24" s="171"/>
      <c r="HYW24" s="171"/>
      <c r="HYX24" s="171"/>
      <c r="HYY24" s="171"/>
      <c r="HYZ24" s="171"/>
      <c r="HZA24" s="171"/>
      <c r="HZB24" s="171"/>
      <c r="HZC24" s="171"/>
      <c r="HZD24" s="171"/>
      <c r="HZE24" s="171"/>
      <c r="HZF24" s="171"/>
      <c r="HZG24" s="171"/>
      <c r="HZH24" s="171"/>
      <c r="HZI24" s="171"/>
      <c r="HZJ24" s="171"/>
      <c r="HZK24" s="171"/>
      <c r="HZL24" s="171"/>
      <c r="HZM24" s="171"/>
      <c r="HZN24" s="171"/>
      <c r="HZO24" s="171"/>
      <c r="HZP24" s="171"/>
      <c r="HZQ24" s="171"/>
      <c r="HZR24" s="171"/>
      <c r="HZS24" s="171"/>
      <c r="HZT24" s="171"/>
      <c r="HZU24" s="171"/>
      <c r="HZV24" s="171"/>
      <c r="HZW24" s="171"/>
      <c r="HZX24" s="171"/>
      <c r="HZY24" s="171"/>
      <c r="HZZ24" s="171"/>
      <c r="IAA24" s="171"/>
      <c r="IAB24" s="171"/>
      <c r="IAC24" s="171"/>
      <c r="IAD24" s="171"/>
      <c r="IAE24" s="171"/>
      <c r="IAF24" s="171"/>
      <c r="IAG24" s="171"/>
      <c r="IAH24" s="171"/>
      <c r="IAI24" s="171"/>
      <c r="IAJ24" s="171"/>
      <c r="IAK24" s="171"/>
      <c r="IAL24" s="171"/>
      <c r="IAM24" s="171"/>
      <c r="IAN24" s="171"/>
      <c r="IAO24" s="171"/>
      <c r="IAP24" s="171"/>
      <c r="IAQ24" s="171"/>
      <c r="IAR24" s="171"/>
      <c r="IAS24" s="171"/>
      <c r="IAT24" s="171"/>
      <c r="IAU24" s="171"/>
      <c r="IAV24" s="171"/>
      <c r="IAW24" s="171"/>
      <c r="IAX24" s="171"/>
      <c r="IAY24" s="171"/>
      <c r="IAZ24" s="171"/>
      <c r="IBA24" s="171"/>
      <c r="IBB24" s="171"/>
      <c r="IBC24" s="171"/>
      <c r="IBD24" s="171"/>
      <c r="IBE24" s="171"/>
      <c r="IBF24" s="171"/>
      <c r="IBG24" s="171"/>
      <c r="IBH24" s="171"/>
      <c r="IBI24" s="171"/>
      <c r="IBJ24" s="171"/>
      <c r="IBK24" s="171"/>
      <c r="IBL24" s="171"/>
      <c r="IBM24" s="171"/>
      <c r="IBN24" s="171"/>
      <c r="IBO24" s="171"/>
      <c r="IBP24" s="171"/>
      <c r="IBQ24" s="171"/>
      <c r="IBR24" s="171"/>
      <c r="IBS24" s="171"/>
      <c r="IBT24" s="171"/>
      <c r="IBU24" s="171"/>
      <c r="IBV24" s="171"/>
      <c r="IBW24" s="171"/>
      <c r="IBX24" s="171"/>
      <c r="IBY24" s="171"/>
      <c r="IBZ24" s="171"/>
      <c r="ICA24" s="171"/>
      <c r="ICB24" s="171"/>
      <c r="ICC24" s="171"/>
      <c r="ICD24" s="171"/>
      <c r="ICE24" s="171"/>
      <c r="ICF24" s="171"/>
      <c r="ICG24" s="171"/>
      <c r="ICH24" s="171"/>
      <c r="ICI24" s="171"/>
      <c r="ICJ24" s="171"/>
      <c r="ICK24" s="171"/>
      <c r="ICL24" s="171"/>
      <c r="ICM24" s="171"/>
      <c r="ICN24" s="171"/>
      <c r="ICO24" s="171"/>
      <c r="ICP24" s="171"/>
      <c r="ICQ24" s="171"/>
      <c r="ICR24" s="171"/>
      <c r="ICS24" s="171"/>
      <c r="ICT24" s="171"/>
      <c r="ICU24" s="171"/>
      <c r="ICV24" s="171"/>
      <c r="ICW24" s="171"/>
      <c r="ICX24" s="171"/>
      <c r="ICY24" s="171"/>
      <c r="ICZ24" s="171"/>
      <c r="IDA24" s="171"/>
      <c r="IDB24" s="171"/>
      <c r="IDC24" s="171"/>
      <c r="IDD24" s="171"/>
      <c r="IDE24" s="171"/>
      <c r="IDF24" s="171"/>
      <c r="IDG24" s="171"/>
      <c r="IDH24" s="171"/>
      <c r="IDI24" s="171"/>
      <c r="IDJ24" s="171"/>
      <c r="IDK24" s="171"/>
      <c r="IDL24" s="171"/>
      <c r="IDM24" s="171"/>
      <c r="IDN24" s="171"/>
      <c r="IDO24" s="171"/>
      <c r="IDP24" s="171"/>
      <c r="IDQ24" s="171"/>
      <c r="IDR24" s="171"/>
      <c r="IDS24" s="171"/>
      <c r="IDT24" s="171"/>
      <c r="IDU24" s="171"/>
      <c r="IDV24" s="171"/>
      <c r="IDW24" s="171"/>
      <c r="IDX24" s="171"/>
      <c r="IDY24" s="171"/>
      <c r="IDZ24" s="171"/>
      <c r="IEA24" s="171"/>
      <c r="IEB24" s="171"/>
      <c r="IEC24" s="171"/>
      <c r="IED24" s="171"/>
      <c r="IEE24" s="171"/>
      <c r="IEF24" s="171"/>
      <c r="IEG24" s="171"/>
      <c r="IEH24" s="171"/>
      <c r="IEI24" s="171"/>
      <c r="IEJ24" s="171"/>
      <c r="IEK24" s="171"/>
      <c r="IEL24" s="171"/>
      <c r="IEM24" s="171"/>
      <c r="IEN24" s="171"/>
      <c r="IEO24" s="171"/>
      <c r="IEP24" s="171"/>
      <c r="IEQ24" s="171"/>
      <c r="IER24" s="171"/>
      <c r="IES24" s="171"/>
      <c r="IET24" s="171"/>
      <c r="IEU24" s="171"/>
      <c r="IEV24" s="171"/>
      <c r="IEW24" s="171"/>
      <c r="IEX24" s="171"/>
      <c r="IEY24" s="171"/>
      <c r="IEZ24" s="171"/>
      <c r="IFA24" s="171"/>
      <c r="IFB24" s="171"/>
      <c r="IFC24" s="171"/>
      <c r="IFD24" s="171"/>
      <c r="IFE24" s="171"/>
      <c r="IFF24" s="171"/>
      <c r="IFG24" s="171"/>
      <c r="IFH24" s="171"/>
      <c r="IFI24" s="171"/>
      <c r="IFJ24" s="171"/>
      <c r="IFK24" s="171"/>
      <c r="IFL24" s="171"/>
      <c r="IFM24" s="171"/>
      <c r="IFN24" s="171"/>
      <c r="IFO24" s="171"/>
      <c r="IFP24" s="171"/>
      <c r="IFQ24" s="171"/>
      <c r="IFR24" s="171"/>
      <c r="IFS24" s="171"/>
      <c r="IFT24" s="171"/>
      <c r="IFU24" s="171"/>
      <c r="IFV24" s="171"/>
      <c r="IFW24" s="171"/>
      <c r="IFX24" s="171"/>
      <c r="IFY24" s="171"/>
      <c r="IFZ24" s="171"/>
      <c r="IGA24" s="171"/>
      <c r="IGB24" s="171"/>
      <c r="IGC24" s="171"/>
      <c r="IGD24" s="171"/>
      <c r="IGE24" s="171"/>
      <c r="IGF24" s="171"/>
      <c r="IGG24" s="171"/>
      <c r="IGH24" s="171"/>
      <c r="IGI24" s="171"/>
      <c r="IGJ24" s="171"/>
      <c r="IGK24" s="171"/>
      <c r="IGL24" s="171"/>
      <c r="IGM24" s="171"/>
      <c r="IGN24" s="171"/>
      <c r="IGO24" s="171"/>
      <c r="IGP24" s="171"/>
      <c r="IGQ24" s="171"/>
      <c r="IGR24" s="171"/>
      <c r="IGS24" s="171"/>
      <c r="IGT24" s="171"/>
      <c r="IGU24" s="171"/>
      <c r="IGV24" s="171"/>
      <c r="IGW24" s="171"/>
      <c r="IGX24" s="171"/>
      <c r="IGY24" s="171"/>
      <c r="IGZ24" s="171"/>
      <c r="IHA24" s="171"/>
      <c r="IHB24" s="171"/>
      <c r="IHC24" s="171"/>
      <c r="IHD24" s="171"/>
      <c r="IHE24" s="171"/>
      <c r="IHF24" s="171"/>
      <c r="IHG24" s="171"/>
      <c r="IHH24" s="171"/>
      <c r="IHI24" s="171"/>
      <c r="IHJ24" s="171"/>
      <c r="IHK24" s="171"/>
      <c r="IHL24" s="171"/>
      <c r="IHM24" s="171"/>
      <c r="IHN24" s="171"/>
      <c r="IHO24" s="171"/>
      <c r="IHP24" s="171"/>
      <c r="IHQ24" s="171"/>
      <c r="IHR24" s="171"/>
      <c r="IHS24" s="171"/>
      <c r="IHT24" s="171"/>
      <c r="IHU24" s="171"/>
      <c r="IHV24" s="171"/>
      <c r="IHW24" s="171"/>
      <c r="IHX24" s="171"/>
      <c r="IHY24" s="171"/>
      <c r="IHZ24" s="171"/>
      <c r="IIA24" s="171"/>
      <c r="IIB24" s="171"/>
      <c r="IIC24" s="171"/>
      <c r="IID24" s="171"/>
      <c r="IIE24" s="171"/>
      <c r="IIF24" s="171"/>
      <c r="IIG24" s="171"/>
      <c r="IIH24" s="171"/>
      <c r="III24" s="171"/>
      <c r="IIJ24" s="171"/>
      <c r="IIK24" s="171"/>
      <c r="IIL24" s="171"/>
      <c r="IIM24" s="171"/>
      <c r="IIN24" s="171"/>
      <c r="IIO24" s="171"/>
      <c r="IIP24" s="171"/>
      <c r="IIQ24" s="171"/>
      <c r="IIR24" s="171"/>
      <c r="IIS24" s="171"/>
      <c r="IIT24" s="171"/>
      <c r="IIU24" s="171"/>
      <c r="IIV24" s="171"/>
      <c r="IIW24" s="171"/>
      <c r="IIX24" s="171"/>
      <c r="IIY24" s="171"/>
      <c r="IIZ24" s="171"/>
      <c r="IJA24" s="171"/>
      <c r="IJB24" s="171"/>
      <c r="IJC24" s="171"/>
      <c r="IJD24" s="171"/>
      <c r="IJE24" s="171"/>
      <c r="IJF24" s="171"/>
      <c r="IJG24" s="171"/>
      <c r="IJH24" s="171"/>
      <c r="IJI24" s="171"/>
      <c r="IJJ24" s="171"/>
      <c r="IJK24" s="171"/>
      <c r="IJL24" s="171"/>
      <c r="IJM24" s="171"/>
      <c r="IJN24" s="171"/>
      <c r="IJO24" s="171"/>
      <c r="IJP24" s="171"/>
      <c r="IJQ24" s="171"/>
      <c r="IJR24" s="171"/>
      <c r="IJS24" s="171"/>
      <c r="IJT24" s="171"/>
      <c r="IJU24" s="171"/>
      <c r="IJV24" s="171"/>
      <c r="IJW24" s="171"/>
      <c r="IJX24" s="171"/>
      <c r="IJY24" s="171"/>
      <c r="IJZ24" s="171"/>
      <c r="IKA24" s="171"/>
      <c r="IKB24" s="171"/>
      <c r="IKC24" s="171"/>
      <c r="IKD24" s="171"/>
      <c r="IKE24" s="171"/>
      <c r="IKF24" s="171"/>
      <c r="IKG24" s="171"/>
      <c r="IKH24" s="171"/>
      <c r="IKI24" s="171"/>
      <c r="IKJ24" s="171"/>
      <c r="IKK24" s="171"/>
      <c r="IKL24" s="171"/>
      <c r="IKM24" s="171"/>
      <c r="IKN24" s="171"/>
      <c r="IKO24" s="171"/>
      <c r="IKP24" s="171"/>
      <c r="IKQ24" s="171"/>
      <c r="IKR24" s="171"/>
      <c r="IKS24" s="171"/>
      <c r="IKT24" s="171"/>
      <c r="IKU24" s="171"/>
      <c r="IKV24" s="171"/>
      <c r="IKW24" s="171"/>
      <c r="IKX24" s="171"/>
      <c r="IKY24" s="171"/>
      <c r="IKZ24" s="171"/>
      <c r="ILA24" s="171"/>
      <c r="ILB24" s="171"/>
      <c r="ILC24" s="171"/>
      <c r="ILD24" s="171"/>
      <c r="ILE24" s="171"/>
      <c r="ILF24" s="171"/>
      <c r="ILG24" s="171"/>
      <c r="ILH24" s="171"/>
      <c r="ILI24" s="171"/>
      <c r="ILJ24" s="171"/>
      <c r="ILK24" s="171"/>
      <c r="ILL24" s="171"/>
      <c r="ILM24" s="171"/>
      <c r="ILN24" s="171"/>
      <c r="ILO24" s="171"/>
      <c r="ILP24" s="171"/>
      <c r="ILQ24" s="171"/>
      <c r="ILR24" s="171"/>
      <c r="ILS24" s="171"/>
      <c r="ILT24" s="171"/>
      <c r="ILU24" s="171"/>
      <c r="ILV24" s="171"/>
      <c r="ILW24" s="171"/>
      <c r="ILX24" s="171"/>
      <c r="ILY24" s="171"/>
      <c r="ILZ24" s="171"/>
      <c r="IMA24" s="171"/>
      <c r="IMB24" s="171"/>
      <c r="IMC24" s="171"/>
      <c r="IMD24" s="171"/>
      <c r="IME24" s="171"/>
      <c r="IMF24" s="171"/>
      <c r="IMG24" s="171"/>
      <c r="IMH24" s="171"/>
      <c r="IMI24" s="171"/>
      <c r="IMJ24" s="171"/>
      <c r="IMK24" s="171"/>
      <c r="IML24" s="171"/>
      <c r="IMM24" s="171"/>
      <c r="IMN24" s="171"/>
      <c r="IMO24" s="171"/>
      <c r="IMP24" s="171"/>
      <c r="IMQ24" s="171"/>
      <c r="IMR24" s="171"/>
      <c r="IMS24" s="171"/>
      <c r="IMT24" s="171"/>
      <c r="IMU24" s="171"/>
      <c r="IMV24" s="171"/>
      <c r="IMW24" s="171"/>
      <c r="IMX24" s="171"/>
      <c r="IMY24" s="171"/>
      <c r="IMZ24" s="171"/>
      <c r="INA24" s="171"/>
      <c r="INB24" s="171"/>
      <c r="INC24" s="171"/>
      <c r="IND24" s="171"/>
      <c r="INE24" s="171"/>
      <c r="INF24" s="171"/>
      <c r="ING24" s="171"/>
      <c r="INH24" s="171"/>
      <c r="INI24" s="171"/>
      <c r="INJ24" s="171"/>
      <c r="INK24" s="171"/>
      <c r="INL24" s="171"/>
      <c r="INM24" s="171"/>
      <c r="INN24" s="171"/>
      <c r="INO24" s="171"/>
      <c r="INP24" s="171"/>
      <c r="INQ24" s="171"/>
      <c r="INR24" s="171"/>
      <c r="INS24" s="171"/>
      <c r="INT24" s="171"/>
      <c r="INU24" s="171"/>
      <c r="INV24" s="171"/>
      <c r="INW24" s="171"/>
      <c r="INX24" s="171"/>
      <c r="INY24" s="171"/>
      <c r="INZ24" s="171"/>
      <c r="IOA24" s="171"/>
      <c r="IOB24" s="171"/>
      <c r="IOC24" s="171"/>
      <c r="IOD24" s="171"/>
      <c r="IOE24" s="171"/>
      <c r="IOF24" s="171"/>
      <c r="IOG24" s="171"/>
      <c r="IOH24" s="171"/>
      <c r="IOI24" s="171"/>
      <c r="IOJ24" s="171"/>
      <c r="IOK24" s="171"/>
      <c r="IOL24" s="171"/>
      <c r="IOM24" s="171"/>
      <c r="ION24" s="171"/>
      <c r="IOO24" s="171"/>
      <c r="IOP24" s="171"/>
      <c r="IOQ24" s="171"/>
      <c r="IOR24" s="171"/>
      <c r="IOS24" s="171"/>
      <c r="IOT24" s="171"/>
      <c r="IOU24" s="171"/>
      <c r="IOV24" s="171"/>
      <c r="IOW24" s="171"/>
      <c r="IOX24" s="171"/>
      <c r="IOY24" s="171"/>
      <c r="IOZ24" s="171"/>
      <c r="IPA24" s="171"/>
      <c r="IPB24" s="171"/>
      <c r="IPC24" s="171"/>
      <c r="IPD24" s="171"/>
      <c r="IPE24" s="171"/>
      <c r="IPF24" s="171"/>
      <c r="IPG24" s="171"/>
      <c r="IPH24" s="171"/>
      <c r="IPI24" s="171"/>
      <c r="IPJ24" s="171"/>
      <c r="IPK24" s="171"/>
      <c r="IPL24" s="171"/>
      <c r="IPM24" s="171"/>
      <c r="IPN24" s="171"/>
      <c r="IPO24" s="171"/>
      <c r="IPP24" s="171"/>
      <c r="IPQ24" s="171"/>
      <c r="IPR24" s="171"/>
      <c r="IPS24" s="171"/>
      <c r="IPT24" s="171"/>
      <c r="IPU24" s="171"/>
      <c r="IPV24" s="171"/>
      <c r="IPW24" s="171"/>
      <c r="IPX24" s="171"/>
      <c r="IPY24" s="171"/>
      <c r="IPZ24" s="171"/>
      <c r="IQA24" s="171"/>
      <c r="IQB24" s="171"/>
      <c r="IQC24" s="171"/>
      <c r="IQD24" s="171"/>
      <c r="IQE24" s="171"/>
      <c r="IQF24" s="171"/>
      <c r="IQG24" s="171"/>
      <c r="IQH24" s="171"/>
      <c r="IQI24" s="171"/>
      <c r="IQJ24" s="171"/>
      <c r="IQK24" s="171"/>
      <c r="IQL24" s="171"/>
      <c r="IQM24" s="171"/>
      <c r="IQN24" s="171"/>
      <c r="IQO24" s="171"/>
      <c r="IQP24" s="171"/>
      <c r="IQQ24" s="171"/>
      <c r="IQR24" s="171"/>
      <c r="IQS24" s="171"/>
      <c r="IQT24" s="171"/>
      <c r="IQU24" s="171"/>
      <c r="IQV24" s="171"/>
      <c r="IQW24" s="171"/>
      <c r="IQX24" s="171"/>
      <c r="IQY24" s="171"/>
      <c r="IQZ24" s="171"/>
      <c r="IRA24" s="171"/>
      <c r="IRB24" s="171"/>
      <c r="IRC24" s="171"/>
      <c r="IRD24" s="171"/>
      <c r="IRE24" s="171"/>
      <c r="IRF24" s="171"/>
      <c r="IRG24" s="171"/>
      <c r="IRH24" s="171"/>
      <c r="IRI24" s="171"/>
      <c r="IRJ24" s="171"/>
      <c r="IRK24" s="171"/>
      <c r="IRL24" s="171"/>
      <c r="IRM24" s="171"/>
      <c r="IRN24" s="171"/>
      <c r="IRO24" s="171"/>
      <c r="IRP24" s="171"/>
      <c r="IRQ24" s="171"/>
      <c r="IRR24" s="171"/>
      <c r="IRS24" s="171"/>
      <c r="IRT24" s="171"/>
      <c r="IRU24" s="171"/>
      <c r="IRV24" s="171"/>
      <c r="IRW24" s="171"/>
      <c r="IRX24" s="171"/>
      <c r="IRY24" s="171"/>
      <c r="IRZ24" s="171"/>
      <c r="ISA24" s="171"/>
      <c r="ISB24" s="171"/>
      <c r="ISC24" s="171"/>
      <c r="ISD24" s="171"/>
      <c r="ISE24" s="171"/>
      <c r="ISF24" s="171"/>
      <c r="ISG24" s="171"/>
      <c r="ISH24" s="171"/>
      <c r="ISI24" s="171"/>
      <c r="ISJ24" s="171"/>
      <c r="ISK24" s="171"/>
      <c r="ISL24" s="171"/>
      <c r="ISM24" s="171"/>
      <c r="ISN24" s="171"/>
      <c r="ISO24" s="171"/>
      <c r="ISP24" s="171"/>
      <c r="ISQ24" s="171"/>
      <c r="ISR24" s="171"/>
      <c r="ISS24" s="171"/>
      <c r="IST24" s="171"/>
      <c r="ISU24" s="171"/>
      <c r="ISV24" s="171"/>
      <c r="ISW24" s="171"/>
      <c r="ISX24" s="171"/>
      <c r="ISY24" s="171"/>
      <c r="ISZ24" s="171"/>
      <c r="ITA24" s="171"/>
      <c r="ITB24" s="171"/>
      <c r="ITC24" s="171"/>
      <c r="ITD24" s="171"/>
      <c r="ITE24" s="171"/>
      <c r="ITF24" s="171"/>
      <c r="ITG24" s="171"/>
      <c r="ITH24" s="171"/>
      <c r="ITI24" s="171"/>
      <c r="ITJ24" s="171"/>
      <c r="ITK24" s="171"/>
      <c r="ITL24" s="171"/>
      <c r="ITM24" s="171"/>
      <c r="ITN24" s="171"/>
      <c r="ITO24" s="171"/>
      <c r="ITP24" s="171"/>
      <c r="ITQ24" s="171"/>
      <c r="ITR24" s="171"/>
      <c r="ITS24" s="171"/>
      <c r="ITT24" s="171"/>
      <c r="ITU24" s="171"/>
      <c r="ITV24" s="171"/>
      <c r="ITW24" s="171"/>
      <c r="ITX24" s="171"/>
      <c r="ITY24" s="171"/>
      <c r="ITZ24" s="171"/>
      <c r="IUA24" s="171"/>
      <c r="IUB24" s="171"/>
      <c r="IUC24" s="171"/>
      <c r="IUD24" s="171"/>
      <c r="IUE24" s="171"/>
      <c r="IUF24" s="171"/>
      <c r="IUG24" s="171"/>
      <c r="IUH24" s="171"/>
      <c r="IUI24" s="171"/>
      <c r="IUJ24" s="171"/>
      <c r="IUK24" s="171"/>
      <c r="IUL24" s="171"/>
      <c r="IUM24" s="171"/>
      <c r="IUN24" s="171"/>
      <c r="IUO24" s="171"/>
      <c r="IUP24" s="171"/>
      <c r="IUQ24" s="171"/>
      <c r="IUR24" s="171"/>
      <c r="IUS24" s="171"/>
      <c r="IUT24" s="171"/>
      <c r="IUU24" s="171"/>
      <c r="IUV24" s="171"/>
      <c r="IUW24" s="171"/>
      <c r="IUX24" s="171"/>
      <c r="IUY24" s="171"/>
      <c r="IUZ24" s="171"/>
      <c r="IVA24" s="171"/>
      <c r="IVB24" s="171"/>
      <c r="IVC24" s="171"/>
      <c r="IVD24" s="171"/>
      <c r="IVE24" s="171"/>
      <c r="IVF24" s="171"/>
      <c r="IVG24" s="171"/>
      <c r="IVH24" s="171"/>
      <c r="IVI24" s="171"/>
      <c r="IVJ24" s="171"/>
      <c r="IVK24" s="171"/>
      <c r="IVL24" s="171"/>
      <c r="IVM24" s="171"/>
      <c r="IVN24" s="171"/>
      <c r="IVO24" s="171"/>
      <c r="IVP24" s="171"/>
      <c r="IVQ24" s="171"/>
      <c r="IVR24" s="171"/>
      <c r="IVS24" s="171"/>
      <c r="IVT24" s="171"/>
      <c r="IVU24" s="171"/>
      <c r="IVV24" s="171"/>
      <c r="IVW24" s="171"/>
      <c r="IVX24" s="171"/>
      <c r="IVY24" s="171"/>
      <c r="IVZ24" s="171"/>
      <c r="IWA24" s="171"/>
      <c r="IWB24" s="171"/>
      <c r="IWC24" s="171"/>
      <c r="IWD24" s="171"/>
      <c r="IWE24" s="171"/>
      <c r="IWF24" s="171"/>
      <c r="IWG24" s="171"/>
      <c r="IWH24" s="171"/>
      <c r="IWI24" s="171"/>
      <c r="IWJ24" s="171"/>
      <c r="IWK24" s="171"/>
      <c r="IWL24" s="171"/>
      <c r="IWM24" s="171"/>
      <c r="IWN24" s="171"/>
      <c r="IWO24" s="171"/>
      <c r="IWP24" s="171"/>
      <c r="IWQ24" s="171"/>
      <c r="IWR24" s="171"/>
      <c r="IWS24" s="171"/>
      <c r="IWT24" s="171"/>
      <c r="IWU24" s="171"/>
      <c r="IWV24" s="171"/>
      <c r="IWW24" s="171"/>
      <c r="IWX24" s="171"/>
      <c r="IWY24" s="171"/>
      <c r="IWZ24" s="171"/>
      <c r="IXA24" s="171"/>
      <c r="IXB24" s="171"/>
      <c r="IXC24" s="171"/>
      <c r="IXD24" s="171"/>
      <c r="IXE24" s="171"/>
      <c r="IXF24" s="171"/>
      <c r="IXG24" s="171"/>
      <c r="IXH24" s="171"/>
      <c r="IXI24" s="171"/>
      <c r="IXJ24" s="171"/>
      <c r="IXK24" s="171"/>
      <c r="IXL24" s="171"/>
      <c r="IXM24" s="171"/>
      <c r="IXN24" s="171"/>
      <c r="IXO24" s="171"/>
      <c r="IXP24" s="171"/>
      <c r="IXQ24" s="171"/>
      <c r="IXR24" s="171"/>
      <c r="IXS24" s="171"/>
      <c r="IXT24" s="171"/>
      <c r="IXU24" s="171"/>
      <c r="IXV24" s="171"/>
      <c r="IXW24" s="171"/>
      <c r="IXX24" s="171"/>
      <c r="IXY24" s="171"/>
      <c r="IXZ24" s="171"/>
      <c r="IYA24" s="171"/>
      <c r="IYB24" s="171"/>
      <c r="IYC24" s="171"/>
      <c r="IYD24" s="171"/>
      <c r="IYE24" s="171"/>
      <c r="IYF24" s="171"/>
      <c r="IYG24" s="171"/>
      <c r="IYH24" s="171"/>
      <c r="IYI24" s="171"/>
      <c r="IYJ24" s="171"/>
      <c r="IYK24" s="171"/>
      <c r="IYL24" s="171"/>
      <c r="IYM24" s="171"/>
      <c r="IYN24" s="171"/>
      <c r="IYO24" s="171"/>
      <c r="IYP24" s="171"/>
      <c r="IYQ24" s="171"/>
      <c r="IYR24" s="171"/>
      <c r="IYS24" s="171"/>
      <c r="IYT24" s="171"/>
      <c r="IYU24" s="171"/>
      <c r="IYV24" s="171"/>
      <c r="IYW24" s="171"/>
      <c r="IYX24" s="171"/>
      <c r="IYY24" s="171"/>
      <c r="IYZ24" s="171"/>
      <c r="IZA24" s="171"/>
      <c r="IZB24" s="171"/>
      <c r="IZC24" s="171"/>
      <c r="IZD24" s="171"/>
      <c r="IZE24" s="171"/>
      <c r="IZF24" s="171"/>
      <c r="IZG24" s="171"/>
      <c r="IZH24" s="171"/>
      <c r="IZI24" s="171"/>
      <c r="IZJ24" s="171"/>
      <c r="IZK24" s="171"/>
      <c r="IZL24" s="171"/>
      <c r="IZM24" s="171"/>
      <c r="IZN24" s="171"/>
      <c r="IZO24" s="171"/>
      <c r="IZP24" s="171"/>
      <c r="IZQ24" s="171"/>
      <c r="IZR24" s="171"/>
      <c r="IZS24" s="171"/>
      <c r="IZT24" s="171"/>
      <c r="IZU24" s="171"/>
      <c r="IZV24" s="171"/>
      <c r="IZW24" s="171"/>
      <c r="IZX24" s="171"/>
      <c r="IZY24" s="171"/>
      <c r="IZZ24" s="171"/>
      <c r="JAA24" s="171"/>
      <c r="JAB24" s="171"/>
      <c r="JAC24" s="171"/>
      <c r="JAD24" s="171"/>
      <c r="JAE24" s="171"/>
      <c r="JAF24" s="171"/>
      <c r="JAG24" s="171"/>
      <c r="JAH24" s="171"/>
      <c r="JAI24" s="171"/>
      <c r="JAJ24" s="171"/>
      <c r="JAK24" s="171"/>
      <c r="JAL24" s="171"/>
      <c r="JAM24" s="171"/>
      <c r="JAN24" s="171"/>
      <c r="JAO24" s="171"/>
      <c r="JAP24" s="171"/>
      <c r="JAQ24" s="171"/>
      <c r="JAR24" s="171"/>
      <c r="JAS24" s="171"/>
      <c r="JAT24" s="171"/>
      <c r="JAU24" s="171"/>
      <c r="JAV24" s="171"/>
      <c r="JAW24" s="171"/>
      <c r="JAX24" s="171"/>
      <c r="JAY24" s="171"/>
      <c r="JAZ24" s="171"/>
      <c r="JBA24" s="171"/>
      <c r="JBB24" s="171"/>
      <c r="JBC24" s="171"/>
      <c r="JBD24" s="171"/>
      <c r="JBE24" s="171"/>
      <c r="JBF24" s="171"/>
      <c r="JBG24" s="171"/>
      <c r="JBH24" s="171"/>
      <c r="JBI24" s="171"/>
      <c r="JBJ24" s="171"/>
      <c r="JBK24" s="171"/>
      <c r="JBL24" s="171"/>
      <c r="JBM24" s="171"/>
      <c r="JBN24" s="171"/>
      <c r="JBO24" s="171"/>
      <c r="JBP24" s="171"/>
      <c r="JBQ24" s="171"/>
      <c r="JBR24" s="171"/>
      <c r="JBS24" s="171"/>
      <c r="JBT24" s="171"/>
      <c r="JBU24" s="171"/>
      <c r="JBV24" s="171"/>
      <c r="JBW24" s="171"/>
      <c r="JBX24" s="171"/>
      <c r="JBY24" s="171"/>
      <c r="JBZ24" s="171"/>
      <c r="JCA24" s="171"/>
      <c r="JCB24" s="171"/>
      <c r="JCC24" s="171"/>
      <c r="JCD24" s="171"/>
      <c r="JCE24" s="171"/>
      <c r="JCF24" s="171"/>
      <c r="JCG24" s="171"/>
      <c r="JCH24" s="171"/>
      <c r="JCI24" s="171"/>
      <c r="JCJ24" s="171"/>
      <c r="JCK24" s="171"/>
      <c r="JCL24" s="171"/>
      <c r="JCM24" s="171"/>
      <c r="JCN24" s="171"/>
      <c r="JCO24" s="171"/>
      <c r="JCP24" s="171"/>
      <c r="JCQ24" s="171"/>
      <c r="JCR24" s="171"/>
      <c r="JCS24" s="171"/>
      <c r="JCT24" s="171"/>
      <c r="JCU24" s="171"/>
      <c r="JCV24" s="171"/>
      <c r="JCW24" s="171"/>
      <c r="JCX24" s="171"/>
      <c r="JCY24" s="171"/>
      <c r="JCZ24" s="171"/>
      <c r="JDA24" s="171"/>
      <c r="JDB24" s="171"/>
      <c r="JDC24" s="171"/>
      <c r="JDD24" s="171"/>
      <c r="JDE24" s="171"/>
      <c r="JDF24" s="171"/>
      <c r="JDG24" s="171"/>
      <c r="JDH24" s="171"/>
      <c r="JDI24" s="171"/>
      <c r="JDJ24" s="171"/>
      <c r="JDK24" s="171"/>
      <c r="JDL24" s="171"/>
      <c r="JDM24" s="171"/>
      <c r="JDN24" s="171"/>
      <c r="JDO24" s="171"/>
      <c r="JDP24" s="171"/>
      <c r="JDQ24" s="171"/>
      <c r="JDR24" s="171"/>
      <c r="JDS24" s="171"/>
      <c r="JDT24" s="171"/>
      <c r="JDU24" s="171"/>
      <c r="JDV24" s="171"/>
      <c r="JDW24" s="171"/>
      <c r="JDX24" s="171"/>
      <c r="JDY24" s="171"/>
      <c r="JDZ24" s="171"/>
      <c r="JEA24" s="171"/>
      <c r="JEB24" s="171"/>
      <c r="JEC24" s="171"/>
      <c r="JED24" s="171"/>
      <c r="JEE24" s="171"/>
      <c r="JEF24" s="171"/>
      <c r="JEG24" s="171"/>
      <c r="JEH24" s="171"/>
      <c r="JEI24" s="171"/>
      <c r="JEJ24" s="171"/>
      <c r="JEK24" s="171"/>
      <c r="JEL24" s="171"/>
      <c r="JEM24" s="171"/>
      <c r="JEN24" s="171"/>
      <c r="JEO24" s="171"/>
      <c r="JEP24" s="171"/>
      <c r="JEQ24" s="171"/>
      <c r="JER24" s="171"/>
      <c r="JES24" s="171"/>
      <c r="JET24" s="171"/>
      <c r="JEU24" s="171"/>
      <c r="JEV24" s="171"/>
      <c r="JEW24" s="171"/>
      <c r="JEX24" s="171"/>
      <c r="JEY24" s="171"/>
      <c r="JEZ24" s="171"/>
      <c r="JFA24" s="171"/>
      <c r="JFB24" s="171"/>
      <c r="JFC24" s="171"/>
      <c r="JFD24" s="171"/>
      <c r="JFE24" s="171"/>
      <c r="JFF24" s="171"/>
      <c r="JFG24" s="171"/>
      <c r="JFH24" s="171"/>
      <c r="JFI24" s="171"/>
      <c r="JFJ24" s="171"/>
      <c r="JFK24" s="171"/>
      <c r="JFL24" s="171"/>
      <c r="JFM24" s="171"/>
      <c r="JFN24" s="171"/>
      <c r="JFO24" s="171"/>
      <c r="JFP24" s="171"/>
      <c r="JFQ24" s="171"/>
      <c r="JFR24" s="171"/>
      <c r="JFS24" s="171"/>
      <c r="JFT24" s="171"/>
      <c r="JFU24" s="171"/>
      <c r="JFV24" s="171"/>
      <c r="JFW24" s="171"/>
      <c r="JFX24" s="171"/>
      <c r="JFY24" s="171"/>
      <c r="JFZ24" s="171"/>
      <c r="JGA24" s="171"/>
      <c r="JGB24" s="171"/>
      <c r="JGC24" s="171"/>
      <c r="JGD24" s="171"/>
      <c r="JGE24" s="171"/>
      <c r="JGF24" s="171"/>
      <c r="JGG24" s="171"/>
      <c r="JGH24" s="171"/>
      <c r="JGI24" s="171"/>
      <c r="JGJ24" s="171"/>
      <c r="JGK24" s="171"/>
      <c r="JGL24" s="171"/>
      <c r="JGM24" s="171"/>
      <c r="JGN24" s="171"/>
      <c r="JGO24" s="171"/>
      <c r="JGP24" s="171"/>
      <c r="JGQ24" s="171"/>
      <c r="JGR24" s="171"/>
      <c r="JGS24" s="171"/>
      <c r="JGT24" s="171"/>
      <c r="JGU24" s="171"/>
      <c r="JGV24" s="171"/>
      <c r="JGW24" s="171"/>
      <c r="JGX24" s="171"/>
      <c r="JGY24" s="171"/>
      <c r="JGZ24" s="171"/>
      <c r="JHA24" s="171"/>
      <c r="JHB24" s="171"/>
      <c r="JHC24" s="171"/>
      <c r="JHD24" s="171"/>
      <c r="JHE24" s="171"/>
      <c r="JHF24" s="171"/>
      <c r="JHG24" s="171"/>
      <c r="JHH24" s="171"/>
      <c r="JHI24" s="171"/>
      <c r="JHJ24" s="171"/>
      <c r="JHK24" s="171"/>
      <c r="JHL24" s="171"/>
      <c r="JHM24" s="171"/>
      <c r="JHN24" s="171"/>
      <c r="JHO24" s="171"/>
      <c r="JHP24" s="171"/>
      <c r="JHQ24" s="171"/>
      <c r="JHR24" s="171"/>
      <c r="JHS24" s="171"/>
      <c r="JHT24" s="171"/>
      <c r="JHU24" s="171"/>
      <c r="JHV24" s="171"/>
      <c r="JHW24" s="171"/>
      <c r="JHX24" s="171"/>
      <c r="JHY24" s="171"/>
      <c r="JHZ24" s="171"/>
      <c r="JIA24" s="171"/>
      <c r="JIB24" s="171"/>
      <c r="JIC24" s="171"/>
      <c r="JID24" s="171"/>
      <c r="JIE24" s="171"/>
      <c r="JIF24" s="171"/>
      <c r="JIG24" s="171"/>
      <c r="JIH24" s="171"/>
      <c r="JII24" s="171"/>
      <c r="JIJ24" s="171"/>
      <c r="JIK24" s="171"/>
      <c r="JIL24" s="171"/>
      <c r="JIM24" s="171"/>
      <c r="JIN24" s="171"/>
      <c r="JIO24" s="171"/>
      <c r="JIP24" s="171"/>
      <c r="JIQ24" s="171"/>
      <c r="JIR24" s="171"/>
      <c r="JIS24" s="171"/>
      <c r="JIT24" s="171"/>
      <c r="JIU24" s="171"/>
      <c r="JIV24" s="171"/>
      <c r="JIW24" s="171"/>
      <c r="JIX24" s="171"/>
      <c r="JIY24" s="171"/>
      <c r="JIZ24" s="171"/>
      <c r="JJA24" s="171"/>
      <c r="JJB24" s="171"/>
      <c r="JJC24" s="171"/>
      <c r="JJD24" s="171"/>
      <c r="JJE24" s="171"/>
      <c r="JJF24" s="171"/>
      <c r="JJG24" s="171"/>
      <c r="JJH24" s="171"/>
      <c r="JJI24" s="171"/>
      <c r="JJJ24" s="171"/>
      <c r="JJK24" s="171"/>
      <c r="JJL24" s="171"/>
      <c r="JJM24" s="171"/>
      <c r="JJN24" s="171"/>
      <c r="JJO24" s="171"/>
      <c r="JJP24" s="171"/>
      <c r="JJQ24" s="171"/>
      <c r="JJR24" s="171"/>
      <c r="JJS24" s="171"/>
      <c r="JJT24" s="171"/>
      <c r="JJU24" s="171"/>
      <c r="JJV24" s="171"/>
      <c r="JJW24" s="171"/>
      <c r="JJX24" s="171"/>
      <c r="JJY24" s="171"/>
      <c r="JJZ24" s="171"/>
      <c r="JKA24" s="171"/>
      <c r="JKB24" s="171"/>
      <c r="JKC24" s="171"/>
      <c r="JKD24" s="171"/>
      <c r="JKE24" s="171"/>
      <c r="JKF24" s="171"/>
      <c r="JKG24" s="171"/>
      <c r="JKH24" s="171"/>
      <c r="JKI24" s="171"/>
      <c r="JKJ24" s="171"/>
      <c r="JKK24" s="171"/>
      <c r="JKL24" s="171"/>
      <c r="JKM24" s="171"/>
      <c r="JKN24" s="171"/>
      <c r="JKO24" s="171"/>
      <c r="JKP24" s="171"/>
      <c r="JKQ24" s="171"/>
      <c r="JKR24" s="171"/>
      <c r="JKS24" s="171"/>
      <c r="JKT24" s="171"/>
      <c r="JKU24" s="171"/>
      <c r="JKV24" s="171"/>
      <c r="JKW24" s="171"/>
      <c r="JKX24" s="171"/>
      <c r="JKY24" s="171"/>
      <c r="JKZ24" s="171"/>
      <c r="JLA24" s="171"/>
      <c r="JLB24" s="171"/>
      <c r="JLC24" s="171"/>
      <c r="JLD24" s="171"/>
      <c r="JLE24" s="171"/>
      <c r="JLF24" s="171"/>
      <c r="JLG24" s="171"/>
      <c r="JLH24" s="171"/>
      <c r="JLI24" s="171"/>
      <c r="JLJ24" s="171"/>
      <c r="JLK24" s="171"/>
      <c r="JLL24" s="171"/>
      <c r="JLM24" s="171"/>
      <c r="JLN24" s="171"/>
      <c r="JLO24" s="171"/>
      <c r="JLP24" s="171"/>
      <c r="JLQ24" s="171"/>
      <c r="JLR24" s="171"/>
      <c r="JLS24" s="171"/>
      <c r="JLT24" s="171"/>
      <c r="JLU24" s="171"/>
      <c r="JLV24" s="171"/>
      <c r="JLW24" s="171"/>
      <c r="JLX24" s="171"/>
      <c r="JLY24" s="171"/>
      <c r="JLZ24" s="171"/>
      <c r="JMA24" s="171"/>
      <c r="JMB24" s="171"/>
      <c r="JMC24" s="171"/>
      <c r="JMD24" s="171"/>
      <c r="JME24" s="171"/>
      <c r="JMF24" s="171"/>
      <c r="JMG24" s="171"/>
      <c r="JMH24" s="171"/>
      <c r="JMI24" s="171"/>
      <c r="JMJ24" s="171"/>
      <c r="JMK24" s="171"/>
      <c r="JML24" s="171"/>
      <c r="JMM24" s="171"/>
      <c r="JMN24" s="171"/>
      <c r="JMO24" s="171"/>
      <c r="JMP24" s="171"/>
      <c r="JMQ24" s="171"/>
      <c r="JMR24" s="171"/>
      <c r="JMS24" s="171"/>
      <c r="JMT24" s="171"/>
      <c r="JMU24" s="171"/>
      <c r="JMV24" s="171"/>
      <c r="JMW24" s="171"/>
      <c r="JMX24" s="171"/>
      <c r="JMY24" s="171"/>
      <c r="JMZ24" s="171"/>
      <c r="JNA24" s="171"/>
      <c r="JNB24" s="171"/>
      <c r="JNC24" s="171"/>
      <c r="JND24" s="171"/>
      <c r="JNE24" s="171"/>
      <c r="JNF24" s="171"/>
      <c r="JNG24" s="171"/>
      <c r="JNH24" s="171"/>
      <c r="JNI24" s="171"/>
      <c r="JNJ24" s="171"/>
      <c r="JNK24" s="171"/>
      <c r="JNL24" s="171"/>
      <c r="JNM24" s="171"/>
      <c r="JNN24" s="171"/>
      <c r="JNO24" s="171"/>
      <c r="JNP24" s="171"/>
      <c r="JNQ24" s="171"/>
      <c r="JNR24" s="171"/>
      <c r="JNS24" s="171"/>
      <c r="JNT24" s="171"/>
      <c r="JNU24" s="171"/>
      <c r="JNV24" s="171"/>
      <c r="JNW24" s="171"/>
      <c r="JNX24" s="171"/>
      <c r="JNY24" s="171"/>
      <c r="JNZ24" s="171"/>
      <c r="JOA24" s="171"/>
      <c r="JOB24" s="171"/>
      <c r="JOC24" s="171"/>
      <c r="JOD24" s="171"/>
      <c r="JOE24" s="171"/>
      <c r="JOF24" s="171"/>
      <c r="JOG24" s="171"/>
      <c r="JOH24" s="171"/>
      <c r="JOI24" s="171"/>
      <c r="JOJ24" s="171"/>
      <c r="JOK24" s="171"/>
      <c r="JOL24" s="171"/>
      <c r="JOM24" s="171"/>
      <c r="JON24" s="171"/>
      <c r="JOO24" s="171"/>
      <c r="JOP24" s="171"/>
      <c r="JOQ24" s="171"/>
      <c r="JOR24" s="171"/>
      <c r="JOS24" s="171"/>
      <c r="JOT24" s="171"/>
      <c r="JOU24" s="171"/>
      <c r="JOV24" s="171"/>
      <c r="JOW24" s="171"/>
      <c r="JOX24" s="171"/>
      <c r="JOY24" s="171"/>
      <c r="JOZ24" s="171"/>
      <c r="JPA24" s="171"/>
      <c r="JPB24" s="171"/>
      <c r="JPC24" s="171"/>
      <c r="JPD24" s="171"/>
      <c r="JPE24" s="171"/>
      <c r="JPF24" s="171"/>
      <c r="JPG24" s="171"/>
      <c r="JPH24" s="171"/>
      <c r="JPI24" s="171"/>
      <c r="JPJ24" s="171"/>
      <c r="JPK24" s="171"/>
      <c r="JPL24" s="171"/>
      <c r="JPM24" s="171"/>
      <c r="JPN24" s="171"/>
      <c r="JPO24" s="171"/>
      <c r="JPP24" s="171"/>
      <c r="JPQ24" s="171"/>
      <c r="JPR24" s="171"/>
      <c r="JPS24" s="171"/>
      <c r="JPT24" s="171"/>
      <c r="JPU24" s="171"/>
      <c r="JPV24" s="171"/>
      <c r="JPW24" s="171"/>
      <c r="JPX24" s="171"/>
      <c r="JPY24" s="171"/>
      <c r="JPZ24" s="171"/>
      <c r="JQA24" s="171"/>
      <c r="JQB24" s="171"/>
      <c r="JQC24" s="171"/>
      <c r="JQD24" s="171"/>
      <c r="JQE24" s="171"/>
      <c r="JQF24" s="171"/>
      <c r="JQG24" s="171"/>
      <c r="JQH24" s="171"/>
      <c r="JQI24" s="171"/>
      <c r="JQJ24" s="171"/>
      <c r="JQK24" s="171"/>
      <c r="JQL24" s="171"/>
      <c r="JQM24" s="171"/>
      <c r="JQN24" s="171"/>
      <c r="JQO24" s="171"/>
      <c r="JQP24" s="171"/>
      <c r="JQQ24" s="171"/>
      <c r="JQR24" s="171"/>
      <c r="JQS24" s="171"/>
      <c r="JQT24" s="171"/>
      <c r="JQU24" s="171"/>
      <c r="JQV24" s="171"/>
      <c r="JQW24" s="171"/>
      <c r="JQX24" s="171"/>
      <c r="JQY24" s="171"/>
      <c r="JQZ24" s="171"/>
      <c r="JRA24" s="171"/>
      <c r="JRB24" s="171"/>
      <c r="JRC24" s="171"/>
      <c r="JRD24" s="171"/>
      <c r="JRE24" s="171"/>
      <c r="JRF24" s="171"/>
      <c r="JRG24" s="171"/>
      <c r="JRH24" s="171"/>
      <c r="JRI24" s="171"/>
      <c r="JRJ24" s="171"/>
      <c r="JRK24" s="171"/>
      <c r="JRL24" s="171"/>
      <c r="JRM24" s="171"/>
      <c r="JRN24" s="171"/>
      <c r="JRO24" s="171"/>
      <c r="JRP24" s="171"/>
      <c r="JRQ24" s="171"/>
      <c r="JRR24" s="171"/>
      <c r="JRS24" s="171"/>
      <c r="JRT24" s="171"/>
      <c r="JRU24" s="171"/>
      <c r="JRV24" s="171"/>
      <c r="JRW24" s="171"/>
      <c r="JRX24" s="171"/>
      <c r="JRY24" s="171"/>
      <c r="JRZ24" s="171"/>
      <c r="JSA24" s="171"/>
      <c r="JSB24" s="171"/>
      <c r="JSC24" s="171"/>
      <c r="JSD24" s="171"/>
      <c r="JSE24" s="171"/>
      <c r="JSF24" s="171"/>
      <c r="JSG24" s="171"/>
      <c r="JSH24" s="171"/>
      <c r="JSI24" s="171"/>
      <c r="JSJ24" s="171"/>
      <c r="JSK24" s="171"/>
      <c r="JSL24" s="171"/>
      <c r="JSM24" s="171"/>
      <c r="JSN24" s="171"/>
      <c r="JSO24" s="171"/>
      <c r="JSP24" s="171"/>
      <c r="JSQ24" s="171"/>
      <c r="JSR24" s="171"/>
      <c r="JSS24" s="171"/>
      <c r="JST24" s="171"/>
      <c r="JSU24" s="171"/>
      <c r="JSV24" s="171"/>
      <c r="JSW24" s="171"/>
      <c r="JSX24" s="171"/>
      <c r="JSY24" s="171"/>
      <c r="JSZ24" s="171"/>
      <c r="JTA24" s="171"/>
      <c r="JTB24" s="171"/>
      <c r="JTC24" s="171"/>
      <c r="JTD24" s="171"/>
      <c r="JTE24" s="171"/>
      <c r="JTF24" s="171"/>
      <c r="JTG24" s="171"/>
      <c r="JTH24" s="171"/>
      <c r="JTI24" s="171"/>
      <c r="JTJ24" s="171"/>
      <c r="JTK24" s="171"/>
      <c r="JTL24" s="171"/>
      <c r="JTM24" s="171"/>
      <c r="JTN24" s="171"/>
      <c r="JTO24" s="171"/>
      <c r="JTP24" s="171"/>
      <c r="JTQ24" s="171"/>
      <c r="JTR24" s="171"/>
      <c r="JTS24" s="171"/>
      <c r="JTT24" s="171"/>
      <c r="JTU24" s="171"/>
      <c r="JTV24" s="171"/>
      <c r="JTW24" s="171"/>
      <c r="JTX24" s="171"/>
      <c r="JTY24" s="171"/>
      <c r="JTZ24" s="171"/>
      <c r="JUA24" s="171"/>
      <c r="JUB24" s="171"/>
      <c r="JUC24" s="171"/>
      <c r="JUD24" s="171"/>
      <c r="JUE24" s="171"/>
      <c r="JUF24" s="171"/>
      <c r="JUG24" s="171"/>
      <c r="JUH24" s="171"/>
      <c r="JUI24" s="171"/>
      <c r="JUJ24" s="171"/>
      <c r="JUK24" s="171"/>
      <c r="JUL24" s="171"/>
      <c r="JUM24" s="171"/>
      <c r="JUN24" s="171"/>
      <c r="JUO24" s="171"/>
      <c r="JUP24" s="171"/>
      <c r="JUQ24" s="171"/>
      <c r="JUR24" s="171"/>
      <c r="JUS24" s="171"/>
      <c r="JUT24" s="171"/>
      <c r="JUU24" s="171"/>
      <c r="JUV24" s="171"/>
      <c r="JUW24" s="171"/>
      <c r="JUX24" s="171"/>
      <c r="JUY24" s="171"/>
      <c r="JUZ24" s="171"/>
      <c r="JVA24" s="171"/>
      <c r="JVB24" s="171"/>
      <c r="JVC24" s="171"/>
      <c r="JVD24" s="171"/>
      <c r="JVE24" s="171"/>
      <c r="JVF24" s="171"/>
      <c r="JVG24" s="171"/>
      <c r="JVH24" s="171"/>
      <c r="JVI24" s="171"/>
      <c r="JVJ24" s="171"/>
      <c r="JVK24" s="171"/>
      <c r="JVL24" s="171"/>
      <c r="JVM24" s="171"/>
      <c r="JVN24" s="171"/>
      <c r="JVO24" s="171"/>
      <c r="JVP24" s="171"/>
      <c r="JVQ24" s="171"/>
      <c r="JVR24" s="171"/>
      <c r="JVS24" s="171"/>
      <c r="JVT24" s="171"/>
      <c r="JVU24" s="171"/>
      <c r="JVV24" s="171"/>
      <c r="JVW24" s="171"/>
      <c r="JVX24" s="171"/>
      <c r="JVY24" s="171"/>
      <c r="JVZ24" s="171"/>
      <c r="JWA24" s="171"/>
      <c r="JWB24" s="171"/>
      <c r="JWC24" s="171"/>
      <c r="JWD24" s="171"/>
      <c r="JWE24" s="171"/>
      <c r="JWF24" s="171"/>
      <c r="JWG24" s="171"/>
      <c r="JWH24" s="171"/>
      <c r="JWI24" s="171"/>
      <c r="JWJ24" s="171"/>
      <c r="JWK24" s="171"/>
      <c r="JWL24" s="171"/>
      <c r="JWM24" s="171"/>
      <c r="JWN24" s="171"/>
      <c r="JWO24" s="171"/>
      <c r="JWP24" s="171"/>
      <c r="JWQ24" s="171"/>
      <c r="JWR24" s="171"/>
      <c r="JWS24" s="171"/>
      <c r="JWT24" s="171"/>
      <c r="JWU24" s="171"/>
      <c r="JWV24" s="171"/>
      <c r="JWW24" s="171"/>
      <c r="JWX24" s="171"/>
      <c r="JWY24" s="171"/>
      <c r="JWZ24" s="171"/>
      <c r="JXA24" s="171"/>
      <c r="JXB24" s="171"/>
      <c r="JXC24" s="171"/>
      <c r="JXD24" s="171"/>
      <c r="JXE24" s="171"/>
      <c r="JXF24" s="171"/>
      <c r="JXG24" s="171"/>
      <c r="JXH24" s="171"/>
      <c r="JXI24" s="171"/>
      <c r="JXJ24" s="171"/>
      <c r="JXK24" s="171"/>
      <c r="JXL24" s="171"/>
      <c r="JXM24" s="171"/>
      <c r="JXN24" s="171"/>
      <c r="JXO24" s="171"/>
      <c r="JXP24" s="171"/>
      <c r="JXQ24" s="171"/>
      <c r="JXR24" s="171"/>
      <c r="JXS24" s="171"/>
      <c r="JXT24" s="171"/>
      <c r="JXU24" s="171"/>
      <c r="JXV24" s="171"/>
      <c r="JXW24" s="171"/>
      <c r="JXX24" s="171"/>
      <c r="JXY24" s="171"/>
      <c r="JXZ24" s="171"/>
      <c r="JYA24" s="171"/>
      <c r="JYB24" s="171"/>
      <c r="JYC24" s="171"/>
      <c r="JYD24" s="171"/>
      <c r="JYE24" s="171"/>
      <c r="JYF24" s="171"/>
      <c r="JYG24" s="171"/>
      <c r="JYH24" s="171"/>
      <c r="JYI24" s="171"/>
      <c r="JYJ24" s="171"/>
      <c r="JYK24" s="171"/>
      <c r="JYL24" s="171"/>
      <c r="JYM24" s="171"/>
      <c r="JYN24" s="171"/>
      <c r="JYO24" s="171"/>
      <c r="JYP24" s="171"/>
      <c r="JYQ24" s="171"/>
      <c r="JYR24" s="171"/>
      <c r="JYS24" s="171"/>
      <c r="JYT24" s="171"/>
      <c r="JYU24" s="171"/>
      <c r="JYV24" s="171"/>
      <c r="JYW24" s="171"/>
      <c r="JYX24" s="171"/>
      <c r="JYY24" s="171"/>
      <c r="JYZ24" s="171"/>
      <c r="JZA24" s="171"/>
      <c r="JZB24" s="171"/>
      <c r="JZC24" s="171"/>
      <c r="JZD24" s="171"/>
      <c r="JZE24" s="171"/>
      <c r="JZF24" s="171"/>
      <c r="JZG24" s="171"/>
      <c r="JZH24" s="171"/>
      <c r="JZI24" s="171"/>
      <c r="JZJ24" s="171"/>
      <c r="JZK24" s="171"/>
      <c r="JZL24" s="171"/>
      <c r="JZM24" s="171"/>
      <c r="JZN24" s="171"/>
      <c r="JZO24" s="171"/>
      <c r="JZP24" s="171"/>
      <c r="JZQ24" s="171"/>
      <c r="JZR24" s="171"/>
      <c r="JZS24" s="171"/>
      <c r="JZT24" s="171"/>
      <c r="JZU24" s="171"/>
      <c r="JZV24" s="171"/>
      <c r="JZW24" s="171"/>
      <c r="JZX24" s="171"/>
      <c r="JZY24" s="171"/>
      <c r="JZZ24" s="171"/>
      <c r="KAA24" s="171"/>
      <c r="KAB24" s="171"/>
      <c r="KAC24" s="171"/>
      <c r="KAD24" s="171"/>
      <c r="KAE24" s="171"/>
      <c r="KAF24" s="171"/>
      <c r="KAG24" s="171"/>
      <c r="KAH24" s="171"/>
      <c r="KAI24" s="171"/>
      <c r="KAJ24" s="171"/>
      <c r="KAK24" s="171"/>
      <c r="KAL24" s="171"/>
      <c r="KAM24" s="171"/>
      <c r="KAN24" s="171"/>
      <c r="KAO24" s="171"/>
      <c r="KAP24" s="171"/>
      <c r="KAQ24" s="171"/>
      <c r="KAR24" s="171"/>
      <c r="KAS24" s="171"/>
      <c r="KAT24" s="171"/>
      <c r="KAU24" s="171"/>
      <c r="KAV24" s="171"/>
      <c r="KAW24" s="171"/>
      <c r="KAX24" s="171"/>
      <c r="KAY24" s="171"/>
      <c r="KAZ24" s="171"/>
      <c r="KBA24" s="171"/>
      <c r="KBB24" s="171"/>
      <c r="KBC24" s="171"/>
      <c r="KBD24" s="171"/>
      <c r="KBE24" s="171"/>
      <c r="KBF24" s="171"/>
      <c r="KBG24" s="171"/>
      <c r="KBH24" s="171"/>
      <c r="KBI24" s="171"/>
      <c r="KBJ24" s="171"/>
      <c r="KBK24" s="171"/>
      <c r="KBL24" s="171"/>
      <c r="KBM24" s="171"/>
      <c r="KBN24" s="171"/>
      <c r="KBO24" s="171"/>
      <c r="KBP24" s="171"/>
      <c r="KBQ24" s="171"/>
      <c r="KBR24" s="171"/>
      <c r="KBS24" s="171"/>
      <c r="KBT24" s="171"/>
      <c r="KBU24" s="171"/>
      <c r="KBV24" s="171"/>
      <c r="KBW24" s="171"/>
      <c r="KBX24" s="171"/>
      <c r="KBY24" s="171"/>
      <c r="KBZ24" s="171"/>
      <c r="KCA24" s="171"/>
      <c r="KCB24" s="171"/>
      <c r="KCC24" s="171"/>
      <c r="KCD24" s="171"/>
      <c r="KCE24" s="171"/>
      <c r="KCF24" s="171"/>
      <c r="KCG24" s="171"/>
      <c r="KCH24" s="171"/>
      <c r="KCI24" s="171"/>
      <c r="KCJ24" s="171"/>
      <c r="KCK24" s="171"/>
      <c r="KCL24" s="171"/>
      <c r="KCM24" s="171"/>
      <c r="KCN24" s="171"/>
      <c r="KCO24" s="171"/>
      <c r="KCP24" s="171"/>
      <c r="KCQ24" s="171"/>
      <c r="KCR24" s="171"/>
      <c r="KCS24" s="171"/>
      <c r="KCT24" s="171"/>
      <c r="KCU24" s="171"/>
      <c r="KCV24" s="171"/>
      <c r="KCW24" s="171"/>
      <c r="KCX24" s="171"/>
      <c r="KCY24" s="171"/>
      <c r="KCZ24" s="171"/>
      <c r="KDA24" s="171"/>
      <c r="KDB24" s="171"/>
      <c r="KDC24" s="171"/>
      <c r="KDD24" s="171"/>
      <c r="KDE24" s="171"/>
      <c r="KDF24" s="171"/>
      <c r="KDG24" s="171"/>
      <c r="KDH24" s="171"/>
      <c r="KDI24" s="171"/>
      <c r="KDJ24" s="171"/>
      <c r="KDK24" s="171"/>
      <c r="KDL24" s="171"/>
      <c r="KDM24" s="171"/>
      <c r="KDN24" s="171"/>
      <c r="KDO24" s="171"/>
      <c r="KDP24" s="171"/>
      <c r="KDQ24" s="171"/>
      <c r="KDR24" s="171"/>
      <c r="KDS24" s="171"/>
      <c r="KDT24" s="171"/>
      <c r="KDU24" s="171"/>
      <c r="KDV24" s="171"/>
      <c r="KDW24" s="171"/>
      <c r="KDX24" s="171"/>
      <c r="KDY24" s="171"/>
      <c r="KDZ24" s="171"/>
      <c r="KEA24" s="171"/>
      <c r="KEB24" s="171"/>
      <c r="KEC24" s="171"/>
      <c r="KED24" s="171"/>
      <c r="KEE24" s="171"/>
      <c r="KEF24" s="171"/>
      <c r="KEG24" s="171"/>
      <c r="KEH24" s="171"/>
      <c r="KEI24" s="171"/>
      <c r="KEJ24" s="171"/>
      <c r="KEK24" s="171"/>
      <c r="KEL24" s="171"/>
      <c r="KEM24" s="171"/>
      <c r="KEN24" s="171"/>
      <c r="KEO24" s="171"/>
      <c r="KEP24" s="171"/>
      <c r="KEQ24" s="171"/>
      <c r="KER24" s="171"/>
      <c r="KES24" s="171"/>
      <c r="KET24" s="171"/>
      <c r="KEU24" s="171"/>
      <c r="KEV24" s="171"/>
      <c r="KEW24" s="171"/>
      <c r="KEX24" s="171"/>
      <c r="KEY24" s="171"/>
      <c r="KEZ24" s="171"/>
      <c r="KFA24" s="171"/>
      <c r="KFB24" s="171"/>
      <c r="KFC24" s="171"/>
      <c r="KFD24" s="171"/>
      <c r="KFE24" s="171"/>
      <c r="KFF24" s="171"/>
      <c r="KFG24" s="171"/>
      <c r="KFH24" s="171"/>
      <c r="KFI24" s="171"/>
      <c r="KFJ24" s="171"/>
      <c r="KFK24" s="171"/>
      <c r="KFL24" s="171"/>
      <c r="KFM24" s="171"/>
      <c r="KFN24" s="171"/>
      <c r="KFO24" s="171"/>
      <c r="KFP24" s="171"/>
      <c r="KFQ24" s="171"/>
      <c r="KFR24" s="171"/>
      <c r="KFS24" s="171"/>
      <c r="KFT24" s="171"/>
      <c r="KFU24" s="171"/>
      <c r="KFV24" s="171"/>
      <c r="KFW24" s="171"/>
      <c r="KFX24" s="171"/>
      <c r="KFY24" s="171"/>
      <c r="KFZ24" s="171"/>
      <c r="KGA24" s="171"/>
      <c r="KGB24" s="171"/>
      <c r="KGC24" s="171"/>
      <c r="KGD24" s="171"/>
      <c r="KGE24" s="171"/>
      <c r="KGF24" s="171"/>
      <c r="KGG24" s="171"/>
      <c r="KGH24" s="171"/>
      <c r="KGI24" s="171"/>
      <c r="KGJ24" s="171"/>
      <c r="KGK24" s="171"/>
      <c r="KGL24" s="171"/>
      <c r="KGM24" s="171"/>
      <c r="KGN24" s="171"/>
      <c r="KGO24" s="171"/>
      <c r="KGP24" s="171"/>
      <c r="KGQ24" s="171"/>
      <c r="KGR24" s="171"/>
      <c r="KGS24" s="171"/>
      <c r="KGT24" s="171"/>
      <c r="KGU24" s="171"/>
      <c r="KGV24" s="171"/>
      <c r="KGW24" s="171"/>
      <c r="KGX24" s="171"/>
      <c r="KGY24" s="171"/>
      <c r="KGZ24" s="171"/>
      <c r="KHA24" s="171"/>
      <c r="KHB24" s="171"/>
      <c r="KHC24" s="171"/>
      <c r="KHD24" s="171"/>
      <c r="KHE24" s="171"/>
      <c r="KHF24" s="171"/>
      <c r="KHG24" s="171"/>
      <c r="KHH24" s="171"/>
      <c r="KHI24" s="171"/>
      <c r="KHJ24" s="171"/>
      <c r="KHK24" s="171"/>
      <c r="KHL24" s="171"/>
      <c r="KHM24" s="171"/>
      <c r="KHN24" s="171"/>
      <c r="KHO24" s="171"/>
      <c r="KHP24" s="171"/>
      <c r="KHQ24" s="171"/>
      <c r="KHR24" s="171"/>
      <c r="KHS24" s="171"/>
      <c r="KHT24" s="171"/>
      <c r="KHU24" s="171"/>
      <c r="KHV24" s="171"/>
      <c r="KHW24" s="171"/>
      <c r="KHX24" s="171"/>
      <c r="KHY24" s="171"/>
      <c r="KHZ24" s="171"/>
      <c r="KIA24" s="171"/>
      <c r="KIB24" s="171"/>
      <c r="KIC24" s="171"/>
      <c r="KID24" s="171"/>
      <c r="KIE24" s="171"/>
      <c r="KIF24" s="171"/>
      <c r="KIG24" s="171"/>
      <c r="KIH24" s="171"/>
      <c r="KII24" s="171"/>
      <c r="KIJ24" s="171"/>
      <c r="KIK24" s="171"/>
      <c r="KIL24" s="171"/>
      <c r="KIM24" s="171"/>
      <c r="KIN24" s="171"/>
      <c r="KIO24" s="171"/>
      <c r="KIP24" s="171"/>
      <c r="KIQ24" s="171"/>
      <c r="KIR24" s="171"/>
      <c r="KIS24" s="171"/>
      <c r="KIT24" s="171"/>
      <c r="KIU24" s="171"/>
      <c r="KIV24" s="171"/>
      <c r="KIW24" s="171"/>
      <c r="KIX24" s="171"/>
      <c r="KIY24" s="171"/>
      <c r="KIZ24" s="171"/>
      <c r="KJA24" s="171"/>
      <c r="KJB24" s="171"/>
      <c r="KJC24" s="171"/>
      <c r="KJD24" s="171"/>
      <c r="KJE24" s="171"/>
      <c r="KJF24" s="171"/>
      <c r="KJG24" s="171"/>
      <c r="KJH24" s="171"/>
      <c r="KJI24" s="171"/>
      <c r="KJJ24" s="171"/>
      <c r="KJK24" s="171"/>
      <c r="KJL24" s="171"/>
      <c r="KJM24" s="171"/>
      <c r="KJN24" s="171"/>
      <c r="KJO24" s="171"/>
      <c r="KJP24" s="171"/>
      <c r="KJQ24" s="171"/>
      <c r="KJR24" s="171"/>
      <c r="KJS24" s="171"/>
      <c r="KJT24" s="171"/>
      <c r="KJU24" s="171"/>
      <c r="KJV24" s="171"/>
      <c r="KJW24" s="171"/>
      <c r="KJX24" s="171"/>
      <c r="KJY24" s="171"/>
      <c r="KJZ24" s="171"/>
      <c r="KKA24" s="171"/>
      <c r="KKB24" s="171"/>
      <c r="KKC24" s="171"/>
      <c r="KKD24" s="171"/>
      <c r="KKE24" s="171"/>
      <c r="KKF24" s="171"/>
      <c r="KKG24" s="171"/>
      <c r="KKH24" s="171"/>
      <c r="KKI24" s="171"/>
      <c r="KKJ24" s="171"/>
      <c r="KKK24" s="171"/>
      <c r="KKL24" s="171"/>
      <c r="KKM24" s="171"/>
      <c r="KKN24" s="171"/>
      <c r="KKO24" s="171"/>
      <c r="KKP24" s="171"/>
      <c r="KKQ24" s="171"/>
      <c r="KKR24" s="171"/>
      <c r="KKS24" s="171"/>
      <c r="KKT24" s="171"/>
      <c r="KKU24" s="171"/>
      <c r="KKV24" s="171"/>
      <c r="KKW24" s="171"/>
      <c r="KKX24" s="171"/>
      <c r="KKY24" s="171"/>
      <c r="KKZ24" s="171"/>
      <c r="KLA24" s="171"/>
      <c r="KLB24" s="171"/>
      <c r="KLC24" s="171"/>
      <c r="KLD24" s="171"/>
      <c r="KLE24" s="171"/>
      <c r="KLF24" s="171"/>
      <c r="KLG24" s="171"/>
      <c r="KLH24" s="171"/>
      <c r="KLI24" s="171"/>
      <c r="KLJ24" s="171"/>
      <c r="KLK24" s="171"/>
      <c r="KLL24" s="171"/>
      <c r="KLM24" s="171"/>
      <c r="KLN24" s="171"/>
      <c r="KLO24" s="171"/>
      <c r="KLP24" s="171"/>
      <c r="KLQ24" s="171"/>
      <c r="KLR24" s="171"/>
      <c r="KLS24" s="171"/>
      <c r="KLT24" s="171"/>
      <c r="KLU24" s="171"/>
      <c r="KLV24" s="171"/>
      <c r="KLW24" s="171"/>
      <c r="KLX24" s="171"/>
      <c r="KLY24" s="171"/>
      <c r="KLZ24" s="171"/>
      <c r="KMA24" s="171"/>
      <c r="KMB24" s="171"/>
      <c r="KMC24" s="171"/>
      <c r="KMD24" s="171"/>
      <c r="KME24" s="171"/>
      <c r="KMF24" s="171"/>
      <c r="KMG24" s="171"/>
      <c r="KMH24" s="171"/>
      <c r="KMI24" s="171"/>
      <c r="KMJ24" s="171"/>
      <c r="KMK24" s="171"/>
      <c r="KML24" s="171"/>
      <c r="KMM24" s="171"/>
      <c r="KMN24" s="171"/>
      <c r="KMO24" s="171"/>
      <c r="KMP24" s="171"/>
      <c r="KMQ24" s="171"/>
      <c r="KMR24" s="171"/>
      <c r="KMS24" s="171"/>
      <c r="KMT24" s="171"/>
      <c r="KMU24" s="171"/>
      <c r="KMV24" s="171"/>
      <c r="KMW24" s="171"/>
      <c r="KMX24" s="171"/>
      <c r="KMY24" s="171"/>
      <c r="KMZ24" s="171"/>
      <c r="KNA24" s="171"/>
      <c r="KNB24" s="171"/>
      <c r="KNC24" s="171"/>
      <c r="KND24" s="171"/>
      <c r="KNE24" s="171"/>
      <c r="KNF24" s="171"/>
      <c r="KNG24" s="171"/>
      <c r="KNH24" s="171"/>
      <c r="KNI24" s="171"/>
      <c r="KNJ24" s="171"/>
      <c r="KNK24" s="171"/>
      <c r="KNL24" s="171"/>
      <c r="KNM24" s="171"/>
      <c r="KNN24" s="171"/>
      <c r="KNO24" s="171"/>
      <c r="KNP24" s="171"/>
      <c r="KNQ24" s="171"/>
      <c r="KNR24" s="171"/>
      <c r="KNS24" s="171"/>
      <c r="KNT24" s="171"/>
      <c r="KNU24" s="171"/>
      <c r="KNV24" s="171"/>
      <c r="KNW24" s="171"/>
      <c r="KNX24" s="171"/>
      <c r="KNY24" s="171"/>
      <c r="KNZ24" s="171"/>
      <c r="KOA24" s="171"/>
      <c r="KOB24" s="171"/>
      <c r="KOC24" s="171"/>
      <c r="KOD24" s="171"/>
      <c r="KOE24" s="171"/>
      <c r="KOF24" s="171"/>
      <c r="KOG24" s="171"/>
      <c r="KOH24" s="171"/>
      <c r="KOI24" s="171"/>
      <c r="KOJ24" s="171"/>
      <c r="KOK24" s="171"/>
      <c r="KOL24" s="171"/>
      <c r="KOM24" s="171"/>
      <c r="KON24" s="171"/>
      <c r="KOO24" s="171"/>
      <c r="KOP24" s="171"/>
      <c r="KOQ24" s="171"/>
      <c r="KOR24" s="171"/>
      <c r="KOS24" s="171"/>
      <c r="KOT24" s="171"/>
      <c r="KOU24" s="171"/>
      <c r="KOV24" s="171"/>
      <c r="KOW24" s="171"/>
      <c r="KOX24" s="171"/>
      <c r="KOY24" s="171"/>
      <c r="KOZ24" s="171"/>
      <c r="KPA24" s="171"/>
      <c r="KPB24" s="171"/>
      <c r="KPC24" s="171"/>
      <c r="KPD24" s="171"/>
      <c r="KPE24" s="171"/>
      <c r="KPF24" s="171"/>
      <c r="KPG24" s="171"/>
      <c r="KPH24" s="171"/>
      <c r="KPI24" s="171"/>
      <c r="KPJ24" s="171"/>
      <c r="KPK24" s="171"/>
      <c r="KPL24" s="171"/>
      <c r="KPM24" s="171"/>
      <c r="KPN24" s="171"/>
      <c r="KPO24" s="171"/>
      <c r="KPP24" s="171"/>
      <c r="KPQ24" s="171"/>
      <c r="KPR24" s="171"/>
      <c r="KPS24" s="171"/>
      <c r="KPT24" s="171"/>
      <c r="KPU24" s="171"/>
      <c r="KPV24" s="171"/>
      <c r="KPW24" s="171"/>
      <c r="KPX24" s="171"/>
      <c r="KPY24" s="171"/>
      <c r="KPZ24" s="171"/>
      <c r="KQA24" s="171"/>
      <c r="KQB24" s="171"/>
      <c r="KQC24" s="171"/>
      <c r="KQD24" s="171"/>
      <c r="KQE24" s="171"/>
      <c r="KQF24" s="171"/>
      <c r="KQG24" s="171"/>
      <c r="KQH24" s="171"/>
      <c r="KQI24" s="171"/>
      <c r="KQJ24" s="171"/>
      <c r="KQK24" s="171"/>
      <c r="KQL24" s="171"/>
      <c r="KQM24" s="171"/>
      <c r="KQN24" s="171"/>
      <c r="KQO24" s="171"/>
      <c r="KQP24" s="171"/>
      <c r="KQQ24" s="171"/>
      <c r="KQR24" s="171"/>
      <c r="KQS24" s="171"/>
      <c r="KQT24" s="171"/>
      <c r="KQU24" s="171"/>
      <c r="KQV24" s="171"/>
      <c r="KQW24" s="171"/>
      <c r="KQX24" s="171"/>
      <c r="KQY24" s="171"/>
      <c r="KQZ24" s="171"/>
      <c r="KRA24" s="171"/>
      <c r="KRB24" s="171"/>
      <c r="KRC24" s="171"/>
      <c r="KRD24" s="171"/>
      <c r="KRE24" s="171"/>
      <c r="KRF24" s="171"/>
      <c r="KRG24" s="171"/>
      <c r="KRH24" s="171"/>
      <c r="KRI24" s="171"/>
      <c r="KRJ24" s="171"/>
      <c r="KRK24" s="171"/>
      <c r="KRL24" s="171"/>
      <c r="KRM24" s="171"/>
      <c r="KRN24" s="171"/>
      <c r="KRO24" s="171"/>
      <c r="KRP24" s="171"/>
      <c r="KRQ24" s="171"/>
      <c r="KRR24" s="171"/>
      <c r="KRS24" s="171"/>
      <c r="KRT24" s="171"/>
      <c r="KRU24" s="171"/>
      <c r="KRV24" s="171"/>
      <c r="KRW24" s="171"/>
      <c r="KRX24" s="171"/>
      <c r="KRY24" s="171"/>
      <c r="KRZ24" s="171"/>
      <c r="KSA24" s="171"/>
      <c r="KSB24" s="171"/>
      <c r="KSC24" s="171"/>
      <c r="KSD24" s="171"/>
      <c r="KSE24" s="171"/>
      <c r="KSF24" s="171"/>
      <c r="KSG24" s="171"/>
      <c r="KSH24" s="171"/>
      <c r="KSI24" s="171"/>
      <c r="KSJ24" s="171"/>
      <c r="KSK24" s="171"/>
      <c r="KSL24" s="171"/>
      <c r="KSM24" s="171"/>
      <c r="KSN24" s="171"/>
      <c r="KSO24" s="171"/>
      <c r="KSP24" s="171"/>
      <c r="KSQ24" s="171"/>
      <c r="KSR24" s="171"/>
      <c r="KSS24" s="171"/>
      <c r="KST24" s="171"/>
      <c r="KSU24" s="171"/>
      <c r="KSV24" s="171"/>
      <c r="KSW24" s="171"/>
      <c r="KSX24" s="171"/>
      <c r="KSY24" s="171"/>
      <c r="KSZ24" s="171"/>
      <c r="KTA24" s="171"/>
      <c r="KTB24" s="171"/>
      <c r="KTC24" s="171"/>
      <c r="KTD24" s="171"/>
      <c r="KTE24" s="171"/>
      <c r="KTF24" s="171"/>
      <c r="KTG24" s="171"/>
      <c r="KTH24" s="171"/>
      <c r="KTI24" s="171"/>
      <c r="KTJ24" s="171"/>
      <c r="KTK24" s="171"/>
      <c r="KTL24" s="171"/>
      <c r="KTM24" s="171"/>
      <c r="KTN24" s="171"/>
      <c r="KTO24" s="171"/>
      <c r="KTP24" s="171"/>
      <c r="KTQ24" s="171"/>
      <c r="KTR24" s="171"/>
      <c r="KTS24" s="171"/>
      <c r="KTT24" s="171"/>
      <c r="KTU24" s="171"/>
      <c r="KTV24" s="171"/>
      <c r="KTW24" s="171"/>
      <c r="KTX24" s="171"/>
      <c r="KTY24" s="171"/>
      <c r="KTZ24" s="171"/>
      <c r="KUA24" s="171"/>
      <c r="KUB24" s="171"/>
      <c r="KUC24" s="171"/>
      <c r="KUD24" s="171"/>
      <c r="KUE24" s="171"/>
      <c r="KUF24" s="171"/>
      <c r="KUG24" s="171"/>
      <c r="KUH24" s="171"/>
      <c r="KUI24" s="171"/>
      <c r="KUJ24" s="171"/>
      <c r="KUK24" s="171"/>
      <c r="KUL24" s="171"/>
      <c r="KUM24" s="171"/>
      <c r="KUN24" s="171"/>
      <c r="KUO24" s="171"/>
      <c r="KUP24" s="171"/>
      <c r="KUQ24" s="171"/>
      <c r="KUR24" s="171"/>
      <c r="KUS24" s="171"/>
      <c r="KUT24" s="171"/>
      <c r="KUU24" s="171"/>
      <c r="KUV24" s="171"/>
      <c r="KUW24" s="171"/>
      <c r="KUX24" s="171"/>
      <c r="KUY24" s="171"/>
      <c r="KUZ24" s="171"/>
      <c r="KVA24" s="171"/>
      <c r="KVB24" s="171"/>
      <c r="KVC24" s="171"/>
      <c r="KVD24" s="171"/>
      <c r="KVE24" s="171"/>
      <c r="KVF24" s="171"/>
      <c r="KVG24" s="171"/>
      <c r="KVH24" s="171"/>
      <c r="KVI24" s="171"/>
      <c r="KVJ24" s="171"/>
      <c r="KVK24" s="171"/>
      <c r="KVL24" s="171"/>
      <c r="KVM24" s="171"/>
      <c r="KVN24" s="171"/>
      <c r="KVO24" s="171"/>
      <c r="KVP24" s="171"/>
      <c r="KVQ24" s="171"/>
      <c r="KVR24" s="171"/>
      <c r="KVS24" s="171"/>
      <c r="KVT24" s="171"/>
      <c r="KVU24" s="171"/>
      <c r="KVV24" s="171"/>
      <c r="KVW24" s="171"/>
      <c r="KVX24" s="171"/>
      <c r="KVY24" s="171"/>
      <c r="KVZ24" s="171"/>
      <c r="KWA24" s="171"/>
      <c r="KWB24" s="171"/>
      <c r="KWC24" s="171"/>
      <c r="KWD24" s="171"/>
      <c r="KWE24" s="171"/>
      <c r="KWF24" s="171"/>
      <c r="KWG24" s="171"/>
      <c r="KWH24" s="171"/>
      <c r="KWI24" s="171"/>
      <c r="KWJ24" s="171"/>
      <c r="KWK24" s="171"/>
      <c r="KWL24" s="171"/>
      <c r="KWM24" s="171"/>
      <c r="KWN24" s="171"/>
      <c r="KWO24" s="171"/>
      <c r="KWP24" s="171"/>
      <c r="KWQ24" s="171"/>
      <c r="KWR24" s="171"/>
      <c r="KWS24" s="171"/>
      <c r="KWT24" s="171"/>
      <c r="KWU24" s="171"/>
      <c r="KWV24" s="171"/>
      <c r="KWW24" s="171"/>
      <c r="KWX24" s="171"/>
      <c r="KWY24" s="171"/>
      <c r="KWZ24" s="171"/>
      <c r="KXA24" s="171"/>
      <c r="KXB24" s="171"/>
      <c r="KXC24" s="171"/>
      <c r="KXD24" s="171"/>
      <c r="KXE24" s="171"/>
      <c r="KXF24" s="171"/>
      <c r="KXG24" s="171"/>
      <c r="KXH24" s="171"/>
      <c r="KXI24" s="171"/>
      <c r="KXJ24" s="171"/>
      <c r="KXK24" s="171"/>
      <c r="KXL24" s="171"/>
      <c r="KXM24" s="171"/>
      <c r="KXN24" s="171"/>
      <c r="KXO24" s="171"/>
      <c r="KXP24" s="171"/>
      <c r="KXQ24" s="171"/>
      <c r="KXR24" s="171"/>
      <c r="KXS24" s="171"/>
      <c r="KXT24" s="171"/>
      <c r="KXU24" s="171"/>
      <c r="KXV24" s="171"/>
      <c r="KXW24" s="171"/>
      <c r="KXX24" s="171"/>
      <c r="KXY24" s="171"/>
      <c r="KXZ24" s="171"/>
      <c r="KYA24" s="171"/>
      <c r="KYB24" s="171"/>
      <c r="KYC24" s="171"/>
      <c r="KYD24" s="171"/>
      <c r="KYE24" s="171"/>
      <c r="KYF24" s="171"/>
      <c r="KYG24" s="171"/>
      <c r="KYH24" s="171"/>
      <c r="KYI24" s="171"/>
      <c r="KYJ24" s="171"/>
      <c r="KYK24" s="171"/>
      <c r="KYL24" s="171"/>
      <c r="KYM24" s="171"/>
      <c r="KYN24" s="171"/>
      <c r="KYO24" s="171"/>
      <c r="KYP24" s="171"/>
      <c r="KYQ24" s="171"/>
      <c r="KYR24" s="171"/>
      <c r="KYS24" s="171"/>
      <c r="KYT24" s="171"/>
      <c r="KYU24" s="171"/>
      <c r="KYV24" s="171"/>
      <c r="KYW24" s="171"/>
      <c r="KYX24" s="171"/>
      <c r="KYY24" s="171"/>
      <c r="KYZ24" s="171"/>
      <c r="KZA24" s="171"/>
      <c r="KZB24" s="171"/>
      <c r="KZC24" s="171"/>
      <c r="KZD24" s="171"/>
      <c r="KZE24" s="171"/>
      <c r="KZF24" s="171"/>
      <c r="KZG24" s="171"/>
      <c r="KZH24" s="171"/>
      <c r="KZI24" s="171"/>
      <c r="KZJ24" s="171"/>
      <c r="KZK24" s="171"/>
      <c r="KZL24" s="171"/>
      <c r="KZM24" s="171"/>
      <c r="KZN24" s="171"/>
      <c r="KZO24" s="171"/>
      <c r="KZP24" s="171"/>
      <c r="KZQ24" s="171"/>
      <c r="KZR24" s="171"/>
      <c r="KZS24" s="171"/>
      <c r="KZT24" s="171"/>
      <c r="KZU24" s="171"/>
      <c r="KZV24" s="171"/>
      <c r="KZW24" s="171"/>
      <c r="KZX24" s="171"/>
      <c r="KZY24" s="171"/>
      <c r="KZZ24" s="171"/>
      <c r="LAA24" s="171"/>
      <c r="LAB24" s="171"/>
      <c r="LAC24" s="171"/>
      <c r="LAD24" s="171"/>
      <c r="LAE24" s="171"/>
      <c r="LAF24" s="171"/>
      <c r="LAG24" s="171"/>
      <c r="LAH24" s="171"/>
      <c r="LAI24" s="171"/>
      <c r="LAJ24" s="171"/>
      <c r="LAK24" s="171"/>
      <c r="LAL24" s="171"/>
      <c r="LAM24" s="171"/>
      <c r="LAN24" s="171"/>
      <c r="LAO24" s="171"/>
      <c r="LAP24" s="171"/>
      <c r="LAQ24" s="171"/>
      <c r="LAR24" s="171"/>
      <c r="LAS24" s="171"/>
      <c r="LAT24" s="171"/>
      <c r="LAU24" s="171"/>
      <c r="LAV24" s="171"/>
      <c r="LAW24" s="171"/>
      <c r="LAX24" s="171"/>
      <c r="LAY24" s="171"/>
      <c r="LAZ24" s="171"/>
      <c r="LBA24" s="171"/>
      <c r="LBB24" s="171"/>
      <c r="LBC24" s="171"/>
      <c r="LBD24" s="171"/>
      <c r="LBE24" s="171"/>
      <c r="LBF24" s="171"/>
      <c r="LBG24" s="171"/>
      <c r="LBH24" s="171"/>
      <c r="LBI24" s="171"/>
      <c r="LBJ24" s="171"/>
      <c r="LBK24" s="171"/>
      <c r="LBL24" s="171"/>
      <c r="LBM24" s="171"/>
      <c r="LBN24" s="171"/>
      <c r="LBO24" s="171"/>
      <c r="LBP24" s="171"/>
      <c r="LBQ24" s="171"/>
      <c r="LBR24" s="171"/>
      <c r="LBS24" s="171"/>
      <c r="LBT24" s="171"/>
      <c r="LBU24" s="171"/>
      <c r="LBV24" s="171"/>
      <c r="LBW24" s="171"/>
      <c r="LBX24" s="171"/>
      <c r="LBY24" s="171"/>
      <c r="LBZ24" s="171"/>
      <c r="LCA24" s="171"/>
      <c r="LCB24" s="171"/>
      <c r="LCC24" s="171"/>
      <c r="LCD24" s="171"/>
      <c r="LCE24" s="171"/>
      <c r="LCF24" s="171"/>
      <c r="LCG24" s="171"/>
      <c r="LCH24" s="171"/>
      <c r="LCI24" s="171"/>
      <c r="LCJ24" s="171"/>
      <c r="LCK24" s="171"/>
      <c r="LCL24" s="171"/>
      <c r="LCM24" s="171"/>
      <c r="LCN24" s="171"/>
      <c r="LCO24" s="171"/>
      <c r="LCP24" s="171"/>
      <c r="LCQ24" s="171"/>
      <c r="LCR24" s="171"/>
      <c r="LCS24" s="171"/>
      <c r="LCT24" s="171"/>
      <c r="LCU24" s="171"/>
      <c r="LCV24" s="171"/>
      <c r="LCW24" s="171"/>
      <c r="LCX24" s="171"/>
      <c r="LCY24" s="171"/>
      <c r="LCZ24" s="171"/>
      <c r="LDA24" s="171"/>
      <c r="LDB24" s="171"/>
      <c r="LDC24" s="171"/>
      <c r="LDD24" s="171"/>
      <c r="LDE24" s="171"/>
      <c r="LDF24" s="171"/>
      <c r="LDG24" s="171"/>
      <c r="LDH24" s="171"/>
      <c r="LDI24" s="171"/>
      <c r="LDJ24" s="171"/>
      <c r="LDK24" s="171"/>
      <c r="LDL24" s="171"/>
      <c r="LDM24" s="171"/>
      <c r="LDN24" s="171"/>
      <c r="LDO24" s="171"/>
      <c r="LDP24" s="171"/>
      <c r="LDQ24" s="171"/>
      <c r="LDR24" s="171"/>
      <c r="LDS24" s="171"/>
      <c r="LDT24" s="171"/>
      <c r="LDU24" s="171"/>
      <c r="LDV24" s="171"/>
      <c r="LDW24" s="171"/>
      <c r="LDX24" s="171"/>
      <c r="LDY24" s="171"/>
      <c r="LDZ24" s="171"/>
      <c r="LEA24" s="171"/>
      <c r="LEB24" s="171"/>
      <c r="LEC24" s="171"/>
      <c r="LED24" s="171"/>
      <c r="LEE24" s="171"/>
      <c r="LEF24" s="171"/>
      <c r="LEG24" s="171"/>
      <c r="LEH24" s="171"/>
      <c r="LEI24" s="171"/>
      <c r="LEJ24" s="171"/>
      <c r="LEK24" s="171"/>
      <c r="LEL24" s="171"/>
      <c r="LEM24" s="171"/>
      <c r="LEN24" s="171"/>
      <c r="LEO24" s="171"/>
      <c r="LEP24" s="171"/>
      <c r="LEQ24" s="171"/>
      <c r="LER24" s="171"/>
      <c r="LES24" s="171"/>
      <c r="LET24" s="171"/>
      <c r="LEU24" s="171"/>
      <c r="LEV24" s="171"/>
      <c r="LEW24" s="171"/>
      <c r="LEX24" s="171"/>
      <c r="LEY24" s="171"/>
      <c r="LEZ24" s="171"/>
      <c r="LFA24" s="171"/>
      <c r="LFB24" s="171"/>
      <c r="LFC24" s="171"/>
      <c r="LFD24" s="171"/>
      <c r="LFE24" s="171"/>
      <c r="LFF24" s="171"/>
      <c r="LFG24" s="171"/>
      <c r="LFH24" s="171"/>
      <c r="LFI24" s="171"/>
      <c r="LFJ24" s="171"/>
      <c r="LFK24" s="171"/>
      <c r="LFL24" s="171"/>
      <c r="LFM24" s="171"/>
      <c r="LFN24" s="171"/>
      <c r="LFO24" s="171"/>
      <c r="LFP24" s="171"/>
      <c r="LFQ24" s="171"/>
      <c r="LFR24" s="171"/>
      <c r="LFS24" s="171"/>
      <c r="LFT24" s="171"/>
      <c r="LFU24" s="171"/>
      <c r="LFV24" s="171"/>
      <c r="LFW24" s="171"/>
      <c r="LFX24" s="171"/>
      <c r="LFY24" s="171"/>
      <c r="LFZ24" s="171"/>
      <c r="LGA24" s="171"/>
      <c r="LGB24" s="171"/>
      <c r="LGC24" s="171"/>
      <c r="LGD24" s="171"/>
      <c r="LGE24" s="171"/>
      <c r="LGF24" s="171"/>
      <c r="LGG24" s="171"/>
      <c r="LGH24" s="171"/>
      <c r="LGI24" s="171"/>
      <c r="LGJ24" s="171"/>
      <c r="LGK24" s="171"/>
      <c r="LGL24" s="171"/>
      <c r="LGM24" s="171"/>
      <c r="LGN24" s="171"/>
      <c r="LGO24" s="171"/>
      <c r="LGP24" s="171"/>
      <c r="LGQ24" s="171"/>
      <c r="LGR24" s="171"/>
      <c r="LGS24" s="171"/>
      <c r="LGT24" s="171"/>
      <c r="LGU24" s="171"/>
      <c r="LGV24" s="171"/>
      <c r="LGW24" s="171"/>
      <c r="LGX24" s="171"/>
      <c r="LGY24" s="171"/>
      <c r="LGZ24" s="171"/>
      <c r="LHA24" s="171"/>
      <c r="LHB24" s="171"/>
      <c r="LHC24" s="171"/>
      <c r="LHD24" s="171"/>
      <c r="LHE24" s="171"/>
      <c r="LHF24" s="171"/>
      <c r="LHG24" s="171"/>
      <c r="LHH24" s="171"/>
      <c r="LHI24" s="171"/>
      <c r="LHJ24" s="171"/>
      <c r="LHK24" s="171"/>
      <c r="LHL24" s="171"/>
      <c r="LHM24" s="171"/>
      <c r="LHN24" s="171"/>
      <c r="LHO24" s="171"/>
      <c r="LHP24" s="171"/>
      <c r="LHQ24" s="171"/>
      <c r="LHR24" s="171"/>
      <c r="LHS24" s="171"/>
      <c r="LHT24" s="171"/>
      <c r="LHU24" s="171"/>
      <c r="LHV24" s="171"/>
      <c r="LHW24" s="171"/>
      <c r="LHX24" s="171"/>
      <c r="LHY24" s="171"/>
      <c r="LHZ24" s="171"/>
      <c r="LIA24" s="171"/>
      <c r="LIB24" s="171"/>
      <c r="LIC24" s="171"/>
      <c r="LID24" s="171"/>
      <c r="LIE24" s="171"/>
      <c r="LIF24" s="171"/>
      <c r="LIG24" s="171"/>
      <c r="LIH24" s="171"/>
      <c r="LII24" s="171"/>
      <c r="LIJ24" s="171"/>
      <c r="LIK24" s="171"/>
      <c r="LIL24" s="171"/>
      <c r="LIM24" s="171"/>
      <c r="LIN24" s="171"/>
      <c r="LIO24" s="171"/>
      <c r="LIP24" s="171"/>
      <c r="LIQ24" s="171"/>
      <c r="LIR24" s="171"/>
      <c r="LIS24" s="171"/>
      <c r="LIT24" s="171"/>
      <c r="LIU24" s="171"/>
      <c r="LIV24" s="171"/>
      <c r="LIW24" s="171"/>
      <c r="LIX24" s="171"/>
      <c r="LIY24" s="171"/>
      <c r="LIZ24" s="171"/>
      <c r="LJA24" s="171"/>
      <c r="LJB24" s="171"/>
      <c r="LJC24" s="171"/>
      <c r="LJD24" s="171"/>
      <c r="LJE24" s="171"/>
      <c r="LJF24" s="171"/>
      <c r="LJG24" s="171"/>
      <c r="LJH24" s="171"/>
      <c r="LJI24" s="171"/>
      <c r="LJJ24" s="171"/>
      <c r="LJK24" s="171"/>
      <c r="LJL24" s="171"/>
      <c r="LJM24" s="171"/>
      <c r="LJN24" s="171"/>
      <c r="LJO24" s="171"/>
      <c r="LJP24" s="171"/>
      <c r="LJQ24" s="171"/>
      <c r="LJR24" s="171"/>
      <c r="LJS24" s="171"/>
      <c r="LJT24" s="171"/>
      <c r="LJU24" s="171"/>
      <c r="LJV24" s="171"/>
      <c r="LJW24" s="171"/>
      <c r="LJX24" s="171"/>
      <c r="LJY24" s="171"/>
      <c r="LJZ24" s="171"/>
      <c r="LKA24" s="171"/>
      <c r="LKB24" s="171"/>
      <c r="LKC24" s="171"/>
      <c r="LKD24" s="171"/>
      <c r="LKE24" s="171"/>
      <c r="LKF24" s="171"/>
      <c r="LKG24" s="171"/>
      <c r="LKH24" s="171"/>
      <c r="LKI24" s="171"/>
      <c r="LKJ24" s="171"/>
      <c r="LKK24" s="171"/>
      <c r="LKL24" s="171"/>
      <c r="LKM24" s="171"/>
      <c r="LKN24" s="171"/>
      <c r="LKO24" s="171"/>
      <c r="LKP24" s="171"/>
      <c r="LKQ24" s="171"/>
      <c r="LKR24" s="171"/>
      <c r="LKS24" s="171"/>
      <c r="LKT24" s="171"/>
      <c r="LKU24" s="171"/>
      <c r="LKV24" s="171"/>
      <c r="LKW24" s="171"/>
      <c r="LKX24" s="171"/>
      <c r="LKY24" s="171"/>
      <c r="LKZ24" s="171"/>
      <c r="LLA24" s="171"/>
      <c r="LLB24" s="171"/>
      <c r="LLC24" s="171"/>
      <c r="LLD24" s="171"/>
      <c r="LLE24" s="171"/>
      <c r="LLF24" s="171"/>
      <c r="LLG24" s="171"/>
      <c r="LLH24" s="171"/>
      <c r="LLI24" s="171"/>
      <c r="LLJ24" s="171"/>
      <c r="LLK24" s="171"/>
      <c r="LLL24" s="171"/>
      <c r="LLM24" s="171"/>
      <c r="LLN24" s="171"/>
      <c r="LLO24" s="171"/>
      <c r="LLP24" s="171"/>
      <c r="LLQ24" s="171"/>
      <c r="LLR24" s="171"/>
      <c r="LLS24" s="171"/>
      <c r="LLT24" s="171"/>
      <c r="LLU24" s="171"/>
      <c r="LLV24" s="171"/>
      <c r="LLW24" s="171"/>
      <c r="LLX24" s="171"/>
      <c r="LLY24" s="171"/>
      <c r="LLZ24" s="171"/>
      <c r="LMA24" s="171"/>
      <c r="LMB24" s="171"/>
      <c r="LMC24" s="171"/>
      <c r="LMD24" s="171"/>
      <c r="LME24" s="171"/>
      <c r="LMF24" s="171"/>
      <c r="LMG24" s="171"/>
      <c r="LMH24" s="171"/>
      <c r="LMI24" s="171"/>
      <c r="LMJ24" s="171"/>
      <c r="LMK24" s="171"/>
      <c r="LML24" s="171"/>
      <c r="LMM24" s="171"/>
      <c r="LMN24" s="171"/>
      <c r="LMO24" s="171"/>
      <c r="LMP24" s="171"/>
      <c r="LMQ24" s="171"/>
      <c r="LMR24" s="171"/>
      <c r="LMS24" s="171"/>
      <c r="LMT24" s="171"/>
      <c r="LMU24" s="171"/>
      <c r="LMV24" s="171"/>
      <c r="LMW24" s="171"/>
      <c r="LMX24" s="171"/>
      <c r="LMY24" s="171"/>
      <c r="LMZ24" s="171"/>
      <c r="LNA24" s="171"/>
      <c r="LNB24" s="171"/>
      <c r="LNC24" s="171"/>
      <c r="LND24" s="171"/>
      <c r="LNE24" s="171"/>
      <c r="LNF24" s="171"/>
      <c r="LNG24" s="171"/>
      <c r="LNH24" s="171"/>
      <c r="LNI24" s="171"/>
      <c r="LNJ24" s="171"/>
      <c r="LNK24" s="171"/>
      <c r="LNL24" s="171"/>
      <c r="LNM24" s="171"/>
      <c r="LNN24" s="171"/>
      <c r="LNO24" s="171"/>
      <c r="LNP24" s="171"/>
      <c r="LNQ24" s="171"/>
      <c r="LNR24" s="171"/>
      <c r="LNS24" s="171"/>
      <c r="LNT24" s="171"/>
      <c r="LNU24" s="171"/>
      <c r="LNV24" s="171"/>
      <c r="LNW24" s="171"/>
      <c r="LNX24" s="171"/>
      <c r="LNY24" s="171"/>
      <c r="LNZ24" s="171"/>
      <c r="LOA24" s="171"/>
      <c r="LOB24" s="171"/>
      <c r="LOC24" s="171"/>
      <c r="LOD24" s="171"/>
      <c r="LOE24" s="171"/>
      <c r="LOF24" s="171"/>
      <c r="LOG24" s="171"/>
      <c r="LOH24" s="171"/>
      <c r="LOI24" s="171"/>
      <c r="LOJ24" s="171"/>
      <c r="LOK24" s="171"/>
      <c r="LOL24" s="171"/>
      <c r="LOM24" s="171"/>
      <c r="LON24" s="171"/>
      <c r="LOO24" s="171"/>
      <c r="LOP24" s="171"/>
      <c r="LOQ24" s="171"/>
      <c r="LOR24" s="171"/>
      <c r="LOS24" s="171"/>
      <c r="LOT24" s="171"/>
      <c r="LOU24" s="171"/>
      <c r="LOV24" s="171"/>
      <c r="LOW24" s="171"/>
      <c r="LOX24" s="171"/>
      <c r="LOY24" s="171"/>
      <c r="LOZ24" s="171"/>
      <c r="LPA24" s="171"/>
      <c r="LPB24" s="171"/>
      <c r="LPC24" s="171"/>
      <c r="LPD24" s="171"/>
      <c r="LPE24" s="171"/>
      <c r="LPF24" s="171"/>
      <c r="LPG24" s="171"/>
      <c r="LPH24" s="171"/>
      <c r="LPI24" s="171"/>
      <c r="LPJ24" s="171"/>
      <c r="LPK24" s="171"/>
      <c r="LPL24" s="171"/>
      <c r="LPM24" s="171"/>
      <c r="LPN24" s="171"/>
      <c r="LPO24" s="171"/>
      <c r="LPP24" s="171"/>
      <c r="LPQ24" s="171"/>
      <c r="LPR24" s="171"/>
      <c r="LPS24" s="171"/>
      <c r="LPT24" s="171"/>
      <c r="LPU24" s="171"/>
      <c r="LPV24" s="171"/>
      <c r="LPW24" s="171"/>
      <c r="LPX24" s="171"/>
      <c r="LPY24" s="171"/>
      <c r="LPZ24" s="171"/>
      <c r="LQA24" s="171"/>
      <c r="LQB24" s="171"/>
      <c r="LQC24" s="171"/>
      <c r="LQD24" s="171"/>
      <c r="LQE24" s="171"/>
      <c r="LQF24" s="171"/>
      <c r="LQG24" s="171"/>
      <c r="LQH24" s="171"/>
      <c r="LQI24" s="171"/>
      <c r="LQJ24" s="171"/>
      <c r="LQK24" s="171"/>
      <c r="LQL24" s="171"/>
      <c r="LQM24" s="171"/>
      <c r="LQN24" s="171"/>
      <c r="LQO24" s="171"/>
      <c r="LQP24" s="171"/>
      <c r="LQQ24" s="171"/>
      <c r="LQR24" s="171"/>
      <c r="LQS24" s="171"/>
      <c r="LQT24" s="171"/>
      <c r="LQU24" s="171"/>
      <c r="LQV24" s="171"/>
      <c r="LQW24" s="171"/>
      <c r="LQX24" s="171"/>
      <c r="LQY24" s="171"/>
      <c r="LQZ24" s="171"/>
      <c r="LRA24" s="171"/>
      <c r="LRB24" s="171"/>
      <c r="LRC24" s="171"/>
      <c r="LRD24" s="171"/>
      <c r="LRE24" s="171"/>
      <c r="LRF24" s="171"/>
      <c r="LRG24" s="171"/>
      <c r="LRH24" s="171"/>
      <c r="LRI24" s="171"/>
      <c r="LRJ24" s="171"/>
      <c r="LRK24" s="171"/>
      <c r="LRL24" s="171"/>
      <c r="LRM24" s="171"/>
      <c r="LRN24" s="171"/>
      <c r="LRO24" s="171"/>
      <c r="LRP24" s="171"/>
      <c r="LRQ24" s="171"/>
      <c r="LRR24" s="171"/>
      <c r="LRS24" s="171"/>
      <c r="LRT24" s="171"/>
      <c r="LRU24" s="171"/>
      <c r="LRV24" s="171"/>
      <c r="LRW24" s="171"/>
      <c r="LRX24" s="171"/>
      <c r="LRY24" s="171"/>
      <c r="LRZ24" s="171"/>
      <c r="LSA24" s="171"/>
      <c r="LSB24" s="171"/>
      <c r="LSC24" s="171"/>
      <c r="LSD24" s="171"/>
      <c r="LSE24" s="171"/>
      <c r="LSF24" s="171"/>
      <c r="LSG24" s="171"/>
      <c r="LSH24" s="171"/>
      <c r="LSI24" s="171"/>
      <c r="LSJ24" s="171"/>
      <c r="LSK24" s="171"/>
      <c r="LSL24" s="171"/>
      <c r="LSM24" s="171"/>
      <c r="LSN24" s="171"/>
      <c r="LSO24" s="171"/>
      <c r="LSP24" s="171"/>
      <c r="LSQ24" s="171"/>
      <c r="LSR24" s="171"/>
      <c r="LSS24" s="171"/>
      <c r="LST24" s="171"/>
      <c r="LSU24" s="171"/>
      <c r="LSV24" s="171"/>
      <c r="LSW24" s="171"/>
      <c r="LSX24" s="171"/>
      <c r="LSY24" s="171"/>
      <c r="LSZ24" s="171"/>
      <c r="LTA24" s="171"/>
      <c r="LTB24" s="171"/>
      <c r="LTC24" s="171"/>
      <c r="LTD24" s="171"/>
      <c r="LTE24" s="171"/>
      <c r="LTF24" s="171"/>
      <c r="LTG24" s="171"/>
      <c r="LTH24" s="171"/>
      <c r="LTI24" s="171"/>
      <c r="LTJ24" s="171"/>
      <c r="LTK24" s="171"/>
      <c r="LTL24" s="171"/>
      <c r="LTM24" s="171"/>
      <c r="LTN24" s="171"/>
      <c r="LTO24" s="171"/>
      <c r="LTP24" s="171"/>
      <c r="LTQ24" s="171"/>
      <c r="LTR24" s="171"/>
      <c r="LTS24" s="171"/>
      <c r="LTT24" s="171"/>
      <c r="LTU24" s="171"/>
      <c r="LTV24" s="171"/>
      <c r="LTW24" s="171"/>
      <c r="LTX24" s="171"/>
      <c r="LTY24" s="171"/>
      <c r="LTZ24" s="171"/>
      <c r="LUA24" s="171"/>
      <c r="LUB24" s="171"/>
      <c r="LUC24" s="171"/>
      <c r="LUD24" s="171"/>
      <c r="LUE24" s="171"/>
      <c r="LUF24" s="171"/>
      <c r="LUG24" s="171"/>
      <c r="LUH24" s="171"/>
      <c r="LUI24" s="171"/>
      <c r="LUJ24" s="171"/>
      <c r="LUK24" s="171"/>
      <c r="LUL24" s="171"/>
      <c r="LUM24" s="171"/>
      <c r="LUN24" s="171"/>
      <c r="LUO24" s="171"/>
      <c r="LUP24" s="171"/>
      <c r="LUQ24" s="171"/>
      <c r="LUR24" s="171"/>
      <c r="LUS24" s="171"/>
      <c r="LUT24" s="171"/>
      <c r="LUU24" s="171"/>
      <c r="LUV24" s="171"/>
      <c r="LUW24" s="171"/>
      <c r="LUX24" s="171"/>
      <c r="LUY24" s="171"/>
      <c r="LUZ24" s="171"/>
      <c r="LVA24" s="171"/>
      <c r="LVB24" s="171"/>
      <c r="LVC24" s="171"/>
      <c r="LVD24" s="171"/>
      <c r="LVE24" s="171"/>
      <c r="LVF24" s="171"/>
      <c r="LVG24" s="171"/>
      <c r="LVH24" s="171"/>
      <c r="LVI24" s="171"/>
      <c r="LVJ24" s="171"/>
      <c r="LVK24" s="171"/>
      <c r="LVL24" s="171"/>
      <c r="LVM24" s="171"/>
      <c r="LVN24" s="171"/>
      <c r="LVO24" s="171"/>
      <c r="LVP24" s="171"/>
      <c r="LVQ24" s="171"/>
      <c r="LVR24" s="171"/>
      <c r="LVS24" s="171"/>
      <c r="LVT24" s="171"/>
      <c r="LVU24" s="171"/>
      <c r="LVV24" s="171"/>
      <c r="LVW24" s="171"/>
      <c r="LVX24" s="171"/>
      <c r="LVY24" s="171"/>
      <c r="LVZ24" s="171"/>
      <c r="LWA24" s="171"/>
      <c r="LWB24" s="171"/>
      <c r="LWC24" s="171"/>
      <c r="LWD24" s="171"/>
      <c r="LWE24" s="171"/>
      <c r="LWF24" s="171"/>
      <c r="LWG24" s="171"/>
      <c r="LWH24" s="171"/>
      <c r="LWI24" s="171"/>
      <c r="LWJ24" s="171"/>
      <c r="LWK24" s="171"/>
      <c r="LWL24" s="171"/>
      <c r="LWM24" s="171"/>
      <c r="LWN24" s="171"/>
      <c r="LWO24" s="171"/>
      <c r="LWP24" s="171"/>
      <c r="LWQ24" s="171"/>
      <c r="LWR24" s="171"/>
      <c r="LWS24" s="171"/>
      <c r="LWT24" s="171"/>
      <c r="LWU24" s="171"/>
      <c r="LWV24" s="171"/>
      <c r="LWW24" s="171"/>
      <c r="LWX24" s="171"/>
      <c r="LWY24" s="171"/>
      <c r="LWZ24" s="171"/>
      <c r="LXA24" s="171"/>
      <c r="LXB24" s="171"/>
      <c r="LXC24" s="171"/>
      <c r="LXD24" s="171"/>
      <c r="LXE24" s="171"/>
      <c r="LXF24" s="171"/>
      <c r="LXG24" s="171"/>
      <c r="LXH24" s="171"/>
      <c r="LXI24" s="171"/>
      <c r="LXJ24" s="171"/>
      <c r="LXK24" s="171"/>
      <c r="LXL24" s="171"/>
      <c r="LXM24" s="171"/>
      <c r="LXN24" s="171"/>
      <c r="LXO24" s="171"/>
      <c r="LXP24" s="171"/>
      <c r="LXQ24" s="171"/>
      <c r="LXR24" s="171"/>
      <c r="LXS24" s="171"/>
      <c r="LXT24" s="171"/>
      <c r="LXU24" s="171"/>
      <c r="LXV24" s="171"/>
      <c r="LXW24" s="171"/>
      <c r="LXX24" s="171"/>
      <c r="LXY24" s="171"/>
      <c r="LXZ24" s="171"/>
      <c r="LYA24" s="171"/>
      <c r="LYB24" s="171"/>
      <c r="LYC24" s="171"/>
      <c r="LYD24" s="171"/>
      <c r="LYE24" s="171"/>
      <c r="LYF24" s="171"/>
      <c r="LYG24" s="171"/>
      <c r="LYH24" s="171"/>
      <c r="LYI24" s="171"/>
      <c r="LYJ24" s="171"/>
      <c r="LYK24" s="171"/>
      <c r="LYL24" s="171"/>
      <c r="LYM24" s="171"/>
      <c r="LYN24" s="171"/>
      <c r="LYO24" s="171"/>
      <c r="LYP24" s="171"/>
      <c r="LYQ24" s="171"/>
      <c r="LYR24" s="171"/>
      <c r="LYS24" s="171"/>
      <c r="LYT24" s="171"/>
      <c r="LYU24" s="171"/>
      <c r="LYV24" s="171"/>
      <c r="LYW24" s="171"/>
      <c r="LYX24" s="171"/>
      <c r="LYY24" s="171"/>
      <c r="LYZ24" s="171"/>
      <c r="LZA24" s="171"/>
      <c r="LZB24" s="171"/>
      <c r="LZC24" s="171"/>
      <c r="LZD24" s="171"/>
      <c r="LZE24" s="171"/>
      <c r="LZF24" s="171"/>
      <c r="LZG24" s="171"/>
      <c r="LZH24" s="171"/>
      <c r="LZI24" s="171"/>
      <c r="LZJ24" s="171"/>
      <c r="LZK24" s="171"/>
      <c r="LZL24" s="171"/>
      <c r="LZM24" s="171"/>
      <c r="LZN24" s="171"/>
      <c r="LZO24" s="171"/>
      <c r="LZP24" s="171"/>
      <c r="LZQ24" s="171"/>
      <c r="LZR24" s="171"/>
      <c r="LZS24" s="171"/>
      <c r="LZT24" s="171"/>
      <c r="LZU24" s="171"/>
      <c r="LZV24" s="171"/>
      <c r="LZW24" s="171"/>
      <c r="LZX24" s="171"/>
      <c r="LZY24" s="171"/>
      <c r="LZZ24" s="171"/>
      <c r="MAA24" s="171"/>
      <c r="MAB24" s="171"/>
      <c r="MAC24" s="171"/>
      <c r="MAD24" s="171"/>
      <c r="MAE24" s="171"/>
      <c r="MAF24" s="171"/>
      <c r="MAG24" s="171"/>
      <c r="MAH24" s="171"/>
      <c r="MAI24" s="171"/>
      <c r="MAJ24" s="171"/>
      <c r="MAK24" s="171"/>
      <c r="MAL24" s="171"/>
      <c r="MAM24" s="171"/>
      <c r="MAN24" s="171"/>
      <c r="MAO24" s="171"/>
      <c r="MAP24" s="171"/>
      <c r="MAQ24" s="171"/>
      <c r="MAR24" s="171"/>
      <c r="MAS24" s="171"/>
      <c r="MAT24" s="171"/>
      <c r="MAU24" s="171"/>
      <c r="MAV24" s="171"/>
      <c r="MAW24" s="171"/>
      <c r="MAX24" s="171"/>
      <c r="MAY24" s="171"/>
      <c r="MAZ24" s="171"/>
      <c r="MBA24" s="171"/>
      <c r="MBB24" s="171"/>
      <c r="MBC24" s="171"/>
      <c r="MBD24" s="171"/>
      <c r="MBE24" s="171"/>
      <c r="MBF24" s="171"/>
      <c r="MBG24" s="171"/>
      <c r="MBH24" s="171"/>
      <c r="MBI24" s="171"/>
      <c r="MBJ24" s="171"/>
      <c r="MBK24" s="171"/>
      <c r="MBL24" s="171"/>
      <c r="MBM24" s="171"/>
      <c r="MBN24" s="171"/>
      <c r="MBO24" s="171"/>
      <c r="MBP24" s="171"/>
      <c r="MBQ24" s="171"/>
      <c r="MBR24" s="171"/>
      <c r="MBS24" s="171"/>
      <c r="MBT24" s="171"/>
      <c r="MBU24" s="171"/>
      <c r="MBV24" s="171"/>
      <c r="MBW24" s="171"/>
      <c r="MBX24" s="171"/>
      <c r="MBY24" s="171"/>
      <c r="MBZ24" s="171"/>
      <c r="MCA24" s="171"/>
      <c r="MCB24" s="171"/>
      <c r="MCC24" s="171"/>
      <c r="MCD24" s="171"/>
      <c r="MCE24" s="171"/>
      <c r="MCF24" s="171"/>
      <c r="MCG24" s="171"/>
      <c r="MCH24" s="171"/>
      <c r="MCI24" s="171"/>
      <c r="MCJ24" s="171"/>
      <c r="MCK24" s="171"/>
      <c r="MCL24" s="171"/>
      <c r="MCM24" s="171"/>
      <c r="MCN24" s="171"/>
      <c r="MCO24" s="171"/>
      <c r="MCP24" s="171"/>
      <c r="MCQ24" s="171"/>
      <c r="MCR24" s="171"/>
      <c r="MCS24" s="171"/>
      <c r="MCT24" s="171"/>
      <c r="MCU24" s="171"/>
      <c r="MCV24" s="171"/>
      <c r="MCW24" s="171"/>
      <c r="MCX24" s="171"/>
      <c r="MCY24" s="171"/>
      <c r="MCZ24" s="171"/>
      <c r="MDA24" s="171"/>
      <c r="MDB24" s="171"/>
      <c r="MDC24" s="171"/>
      <c r="MDD24" s="171"/>
      <c r="MDE24" s="171"/>
      <c r="MDF24" s="171"/>
      <c r="MDG24" s="171"/>
      <c r="MDH24" s="171"/>
      <c r="MDI24" s="171"/>
      <c r="MDJ24" s="171"/>
      <c r="MDK24" s="171"/>
      <c r="MDL24" s="171"/>
      <c r="MDM24" s="171"/>
      <c r="MDN24" s="171"/>
      <c r="MDO24" s="171"/>
      <c r="MDP24" s="171"/>
      <c r="MDQ24" s="171"/>
      <c r="MDR24" s="171"/>
      <c r="MDS24" s="171"/>
      <c r="MDT24" s="171"/>
      <c r="MDU24" s="171"/>
      <c r="MDV24" s="171"/>
      <c r="MDW24" s="171"/>
      <c r="MDX24" s="171"/>
      <c r="MDY24" s="171"/>
      <c r="MDZ24" s="171"/>
      <c r="MEA24" s="171"/>
      <c r="MEB24" s="171"/>
      <c r="MEC24" s="171"/>
      <c r="MED24" s="171"/>
      <c r="MEE24" s="171"/>
      <c r="MEF24" s="171"/>
      <c r="MEG24" s="171"/>
      <c r="MEH24" s="171"/>
      <c r="MEI24" s="171"/>
      <c r="MEJ24" s="171"/>
      <c r="MEK24" s="171"/>
      <c r="MEL24" s="171"/>
      <c r="MEM24" s="171"/>
      <c r="MEN24" s="171"/>
      <c r="MEO24" s="171"/>
      <c r="MEP24" s="171"/>
      <c r="MEQ24" s="171"/>
      <c r="MER24" s="171"/>
      <c r="MES24" s="171"/>
      <c r="MET24" s="171"/>
      <c r="MEU24" s="171"/>
      <c r="MEV24" s="171"/>
      <c r="MEW24" s="171"/>
      <c r="MEX24" s="171"/>
      <c r="MEY24" s="171"/>
      <c r="MEZ24" s="171"/>
      <c r="MFA24" s="171"/>
      <c r="MFB24" s="171"/>
      <c r="MFC24" s="171"/>
      <c r="MFD24" s="171"/>
      <c r="MFE24" s="171"/>
      <c r="MFF24" s="171"/>
      <c r="MFG24" s="171"/>
      <c r="MFH24" s="171"/>
      <c r="MFI24" s="171"/>
      <c r="MFJ24" s="171"/>
      <c r="MFK24" s="171"/>
      <c r="MFL24" s="171"/>
      <c r="MFM24" s="171"/>
      <c r="MFN24" s="171"/>
      <c r="MFO24" s="171"/>
      <c r="MFP24" s="171"/>
      <c r="MFQ24" s="171"/>
      <c r="MFR24" s="171"/>
      <c r="MFS24" s="171"/>
      <c r="MFT24" s="171"/>
      <c r="MFU24" s="171"/>
      <c r="MFV24" s="171"/>
      <c r="MFW24" s="171"/>
      <c r="MFX24" s="171"/>
      <c r="MFY24" s="171"/>
      <c r="MFZ24" s="171"/>
      <c r="MGA24" s="171"/>
      <c r="MGB24" s="171"/>
      <c r="MGC24" s="171"/>
      <c r="MGD24" s="171"/>
      <c r="MGE24" s="171"/>
      <c r="MGF24" s="171"/>
      <c r="MGG24" s="171"/>
      <c r="MGH24" s="171"/>
      <c r="MGI24" s="171"/>
      <c r="MGJ24" s="171"/>
      <c r="MGK24" s="171"/>
      <c r="MGL24" s="171"/>
      <c r="MGM24" s="171"/>
      <c r="MGN24" s="171"/>
      <c r="MGO24" s="171"/>
      <c r="MGP24" s="171"/>
      <c r="MGQ24" s="171"/>
      <c r="MGR24" s="171"/>
      <c r="MGS24" s="171"/>
      <c r="MGT24" s="171"/>
      <c r="MGU24" s="171"/>
      <c r="MGV24" s="171"/>
      <c r="MGW24" s="171"/>
      <c r="MGX24" s="171"/>
      <c r="MGY24" s="171"/>
      <c r="MGZ24" s="171"/>
      <c r="MHA24" s="171"/>
      <c r="MHB24" s="171"/>
      <c r="MHC24" s="171"/>
      <c r="MHD24" s="171"/>
      <c r="MHE24" s="171"/>
      <c r="MHF24" s="171"/>
      <c r="MHG24" s="171"/>
      <c r="MHH24" s="171"/>
      <c r="MHI24" s="171"/>
      <c r="MHJ24" s="171"/>
      <c r="MHK24" s="171"/>
      <c r="MHL24" s="171"/>
      <c r="MHM24" s="171"/>
      <c r="MHN24" s="171"/>
      <c r="MHO24" s="171"/>
      <c r="MHP24" s="171"/>
      <c r="MHQ24" s="171"/>
      <c r="MHR24" s="171"/>
      <c r="MHS24" s="171"/>
      <c r="MHT24" s="171"/>
      <c r="MHU24" s="171"/>
      <c r="MHV24" s="171"/>
      <c r="MHW24" s="171"/>
      <c r="MHX24" s="171"/>
      <c r="MHY24" s="171"/>
      <c r="MHZ24" s="171"/>
      <c r="MIA24" s="171"/>
      <c r="MIB24" s="171"/>
      <c r="MIC24" s="171"/>
      <c r="MID24" s="171"/>
      <c r="MIE24" s="171"/>
      <c r="MIF24" s="171"/>
      <c r="MIG24" s="171"/>
      <c r="MIH24" s="171"/>
      <c r="MII24" s="171"/>
      <c r="MIJ24" s="171"/>
      <c r="MIK24" s="171"/>
      <c r="MIL24" s="171"/>
      <c r="MIM24" s="171"/>
      <c r="MIN24" s="171"/>
      <c r="MIO24" s="171"/>
      <c r="MIP24" s="171"/>
      <c r="MIQ24" s="171"/>
      <c r="MIR24" s="171"/>
      <c r="MIS24" s="171"/>
      <c r="MIT24" s="171"/>
      <c r="MIU24" s="171"/>
      <c r="MIV24" s="171"/>
      <c r="MIW24" s="171"/>
      <c r="MIX24" s="171"/>
      <c r="MIY24" s="171"/>
      <c r="MIZ24" s="171"/>
      <c r="MJA24" s="171"/>
      <c r="MJB24" s="171"/>
      <c r="MJC24" s="171"/>
      <c r="MJD24" s="171"/>
      <c r="MJE24" s="171"/>
      <c r="MJF24" s="171"/>
      <c r="MJG24" s="171"/>
      <c r="MJH24" s="171"/>
      <c r="MJI24" s="171"/>
      <c r="MJJ24" s="171"/>
      <c r="MJK24" s="171"/>
      <c r="MJL24" s="171"/>
      <c r="MJM24" s="171"/>
      <c r="MJN24" s="171"/>
      <c r="MJO24" s="171"/>
      <c r="MJP24" s="171"/>
      <c r="MJQ24" s="171"/>
      <c r="MJR24" s="171"/>
      <c r="MJS24" s="171"/>
      <c r="MJT24" s="171"/>
      <c r="MJU24" s="171"/>
      <c r="MJV24" s="171"/>
      <c r="MJW24" s="171"/>
      <c r="MJX24" s="171"/>
      <c r="MJY24" s="171"/>
      <c r="MJZ24" s="171"/>
      <c r="MKA24" s="171"/>
      <c r="MKB24" s="171"/>
      <c r="MKC24" s="171"/>
      <c r="MKD24" s="171"/>
      <c r="MKE24" s="171"/>
      <c r="MKF24" s="171"/>
      <c r="MKG24" s="171"/>
      <c r="MKH24" s="171"/>
      <c r="MKI24" s="171"/>
      <c r="MKJ24" s="171"/>
      <c r="MKK24" s="171"/>
      <c r="MKL24" s="171"/>
      <c r="MKM24" s="171"/>
      <c r="MKN24" s="171"/>
      <c r="MKO24" s="171"/>
      <c r="MKP24" s="171"/>
      <c r="MKQ24" s="171"/>
      <c r="MKR24" s="171"/>
      <c r="MKS24" s="171"/>
      <c r="MKT24" s="171"/>
      <c r="MKU24" s="171"/>
      <c r="MKV24" s="171"/>
      <c r="MKW24" s="171"/>
      <c r="MKX24" s="171"/>
      <c r="MKY24" s="171"/>
      <c r="MKZ24" s="171"/>
      <c r="MLA24" s="171"/>
      <c r="MLB24" s="171"/>
      <c r="MLC24" s="171"/>
      <c r="MLD24" s="171"/>
      <c r="MLE24" s="171"/>
      <c r="MLF24" s="171"/>
      <c r="MLG24" s="171"/>
      <c r="MLH24" s="171"/>
      <c r="MLI24" s="171"/>
      <c r="MLJ24" s="171"/>
      <c r="MLK24" s="171"/>
      <c r="MLL24" s="171"/>
      <c r="MLM24" s="171"/>
      <c r="MLN24" s="171"/>
      <c r="MLO24" s="171"/>
      <c r="MLP24" s="171"/>
      <c r="MLQ24" s="171"/>
      <c r="MLR24" s="171"/>
      <c r="MLS24" s="171"/>
      <c r="MLT24" s="171"/>
      <c r="MLU24" s="171"/>
      <c r="MLV24" s="171"/>
      <c r="MLW24" s="171"/>
      <c r="MLX24" s="171"/>
      <c r="MLY24" s="171"/>
      <c r="MLZ24" s="171"/>
      <c r="MMA24" s="171"/>
      <c r="MMB24" s="171"/>
      <c r="MMC24" s="171"/>
      <c r="MMD24" s="171"/>
      <c r="MME24" s="171"/>
      <c r="MMF24" s="171"/>
      <c r="MMG24" s="171"/>
      <c r="MMH24" s="171"/>
      <c r="MMI24" s="171"/>
      <c r="MMJ24" s="171"/>
      <c r="MMK24" s="171"/>
      <c r="MML24" s="171"/>
      <c r="MMM24" s="171"/>
      <c r="MMN24" s="171"/>
      <c r="MMO24" s="171"/>
      <c r="MMP24" s="171"/>
      <c r="MMQ24" s="171"/>
      <c r="MMR24" s="171"/>
      <c r="MMS24" s="171"/>
      <c r="MMT24" s="171"/>
      <c r="MMU24" s="171"/>
      <c r="MMV24" s="171"/>
      <c r="MMW24" s="171"/>
      <c r="MMX24" s="171"/>
      <c r="MMY24" s="171"/>
      <c r="MMZ24" s="171"/>
      <c r="MNA24" s="171"/>
      <c r="MNB24" s="171"/>
      <c r="MNC24" s="171"/>
      <c r="MND24" s="171"/>
      <c r="MNE24" s="171"/>
      <c r="MNF24" s="171"/>
      <c r="MNG24" s="171"/>
      <c r="MNH24" s="171"/>
      <c r="MNI24" s="171"/>
      <c r="MNJ24" s="171"/>
      <c r="MNK24" s="171"/>
      <c r="MNL24" s="171"/>
      <c r="MNM24" s="171"/>
      <c r="MNN24" s="171"/>
      <c r="MNO24" s="171"/>
      <c r="MNP24" s="171"/>
      <c r="MNQ24" s="171"/>
      <c r="MNR24" s="171"/>
      <c r="MNS24" s="171"/>
      <c r="MNT24" s="171"/>
      <c r="MNU24" s="171"/>
      <c r="MNV24" s="171"/>
      <c r="MNW24" s="171"/>
      <c r="MNX24" s="171"/>
      <c r="MNY24" s="171"/>
      <c r="MNZ24" s="171"/>
      <c r="MOA24" s="171"/>
      <c r="MOB24" s="171"/>
      <c r="MOC24" s="171"/>
      <c r="MOD24" s="171"/>
      <c r="MOE24" s="171"/>
      <c r="MOF24" s="171"/>
      <c r="MOG24" s="171"/>
      <c r="MOH24" s="171"/>
      <c r="MOI24" s="171"/>
      <c r="MOJ24" s="171"/>
      <c r="MOK24" s="171"/>
      <c r="MOL24" s="171"/>
      <c r="MOM24" s="171"/>
      <c r="MON24" s="171"/>
      <c r="MOO24" s="171"/>
      <c r="MOP24" s="171"/>
      <c r="MOQ24" s="171"/>
      <c r="MOR24" s="171"/>
      <c r="MOS24" s="171"/>
      <c r="MOT24" s="171"/>
      <c r="MOU24" s="171"/>
      <c r="MOV24" s="171"/>
      <c r="MOW24" s="171"/>
      <c r="MOX24" s="171"/>
      <c r="MOY24" s="171"/>
      <c r="MOZ24" s="171"/>
      <c r="MPA24" s="171"/>
      <c r="MPB24" s="171"/>
      <c r="MPC24" s="171"/>
      <c r="MPD24" s="171"/>
      <c r="MPE24" s="171"/>
      <c r="MPF24" s="171"/>
      <c r="MPG24" s="171"/>
      <c r="MPH24" s="171"/>
      <c r="MPI24" s="171"/>
      <c r="MPJ24" s="171"/>
      <c r="MPK24" s="171"/>
      <c r="MPL24" s="171"/>
      <c r="MPM24" s="171"/>
      <c r="MPN24" s="171"/>
      <c r="MPO24" s="171"/>
      <c r="MPP24" s="171"/>
      <c r="MPQ24" s="171"/>
      <c r="MPR24" s="171"/>
      <c r="MPS24" s="171"/>
      <c r="MPT24" s="171"/>
      <c r="MPU24" s="171"/>
      <c r="MPV24" s="171"/>
      <c r="MPW24" s="171"/>
      <c r="MPX24" s="171"/>
      <c r="MPY24" s="171"/>
      <c r="MPZ24" s="171"/>
      <c r="MQA24" s="171"/>
      <c r="MQB24" s="171"/>
      <c r="MQC24" s="171"/>
      <c r="MQD24" s="171"/>
      <c r="MQE24" s="171"/>
      <c r="MQF24" s="171"/>
      <c r="MQG24" s="171"/>
      <c r="MQH24" s="171"/>
      <c r="MQI24" s="171"/>
      <c r="MQJ24" s="171"/>
      <c r="MQK24" s="171"/>
      <c r="MQL24" s="171"/>
      <c r="MQM24" s="171"/>
      <c r="MQN24" s="171"/>
      <c r="MQO24" s="171"/>
      <c r="MQP24" s="171"/>
      <c r="MQQ24" s="171"/>
      <c r="MQR24" s="171"/>
      <c r="MQS24" s="171"/>
      <c r="MQT24" s="171"/>
      <c r="MQU24" s="171"/>
      <c r="MQV24" s="171"/>
      <c r="MQW24" s="171"/>
      <c r="MQX24" s="171"/>
      <c r="MQY24" s="171"/>
      <c r="MQZ24" s="171"/>
      <c r="MRA24" s="171"/>
      <c r="MRB24" s="171"/>
      <c r="MRC24" s="171"/>
      <c r="MRD24" s="171"/>
      <c r="MRE24" s="171"/>
      <c r="MRF24" s="171"/>
      <c r="MRG24" s="171"/>
      <c r="MRH24" s="171"/>
      <c r="MRI24" s="171"/>
      <c r="MRJ24" s="171"/>
      <c r="MRK24" s="171"/>
      <c r="MRL24" s="171"/>
      <c r="MRM24" s="171"/>
      <c r="MRN24" s="171"/>
      <c r="MRO24" s="171"/>
      <c r="MRP24" s="171"/>
      <c r="MRQ24" s="171"/>
      <c r="MRR24" s="171"/>
      <c r="MRS24" s="171"/>
      <c r="MRT24" s="171"/>
      <c r="MRU24" s="171"/>
      <c r="MRV24" s="171"/>
      <c r="MRW24" s="171"/>
      <c r="MRX24" s="171"/>
      <c r="MRY24" s="171"/>
      <c r="MRZ24" s="171"/>
      <c r="MSA24" s="171"/>
      <c r="MSB24" s="171"/>
      <c r="MSC24" s="171"/>
      <c r="MSD24" s="171"/>
      <c r="MSE24" s="171"/>
      <c r="MSF24" s="171"/>
      <c r="MSG24" s="171"/>
      <c r="MSH24" s="171"/>
      <c r="MSI24" s="171"/>
      <c r="MSJ24" s="171"/>
      <c r="MSK24" s="171"/>
      <c r="MSL24" s="171"/>
      <c r="MSM24" s="171"/>
      <c r="MSN24" s="171"/>
      <c r="MSO24" s="171"/>
      <c r="MSP24" s="171"/>
      <c r="MSQ24" s="171"/>
      <c r="MSR24" s="171"/>
      <c r="MSS24" s="171"/>
      <c r="MST24" s="171"/>
      <c r="MSU24" s="171"/>
      <c r="MSV24" s="171"/>
      <c r="MSW24" s="171"/>
      <c r="MSX24" s="171"/>
      <c r="MSY24" s="171"/>
      <c r="MSZ24" s="171"/>
      <c r="MTA24" s="171"/>
      <c r="MTB24" s="171"/>
      <c r="MTC24" s="171"/>
      <c r="MTD24" s="171"/>
      <c r="MTE24" s="171"/>
      <c r="MTF24" s="171"/>
      <c r="MTG24" s="171"/>
      <c r="MTH24" s="171"/>
      <c r="MTI24" s="171"/>
      <c r="MTJ24" s="171"/>
      <c r="MTK24" s="171"/>
      <c r="MTL24" s="171"/>
      <c r="MTM24" s="171"/>
      <c r="MTN24" s="171"/>
      <c r="MTO24" s="171"/>
      <c r="MTP24" s="171"/>
      <c r="MTQ24" s="171"/>
      <c r="MTR24" s="171"/>
      <c r="MTS24" s="171"/>
      <c r="MTT24" s="171"/>
      <c r="MTU24" s="171"/>
      <c r="MTV24" s="171"/>
      <c r="MTW24" s="171"/>
      <c r="MTX24" s="171"/>
      <c r="MTY24" s="171"/>
      <c r="MTZ24" s="171"/>
      <c r="MUA24" s="171"/>
      <c r="MUB24" s="171"/>
      <c r="MUC24" s="171"/>
      <c r="MUD24" s="171"/>
      <c r="MUE24" s="171"/>
      <c r="MUF24" s="171"/>
      <c r="MUG24" s="171"/>
      <c r="MUH24" s="171"/>
      <c r="MUI24" s="171"/>
      <c r="MUJ24" s="171"/>
      <c r="MUK24" s="171"/>
      <c r="MUL24" s="171"/>
      <c r="MUM24" s="171"/>
      <c r="MUN24" s="171"/>
      <c r="MUO24" s="171"/>
      <c r="MUP24" s="171"/>
      <c r="MUQ24" s="171"/>
      <c r="MUR24" s="171"/>
      <c r="MUS24" s="171"/>
      <c r="MUT24" s="171"/>
      <c r="MUU24" s="171"/>
      <c r="MUV24" s="171"/>
      <c r="MUW24" s="171"/>
      <c r="MUX24" s="171"/>
      <c r="MUY24" s="171"/>
      <c r="MUZ24" s="171"/>
      <c r="MVA24" s="171"/>
      <c r="MVB24" s="171"/>
      <c r="MVC24" s="171"/>
      <c r="MVD24" s="171"/>
      <c r="MVE24" s="171"/>
      <c r="MVF24" s="171"/>
      <c r="MVG24" s="171"/>
      <c r="MVH24" s="171"/>
      <c r="MVI24" s="171"/>
      <c r="MVJ24" s="171"/>
      <c r="MVK24" s="171"/>
      <c r="MVL24" s="171"/>
      <c r="MVM24" s="171"/>
      <c r="MVN24" s="171"/>
      <c r="MVO24" s="171"/>
      <c r="MVP24" s="171"/>
      <c r="MVQ24" s="171"/>
      <c r="MVR24" s="171"/>
      <c r="MVS24" s="171"/>
      <c r="MVT24" s="171"/>
      <c r="MVU24" s="171"/>
      <c r="MVV24" s="171"/>
      <c r="MVW24" s="171"/>
      <c r="MVX24" s="171"/>
      <c r="MVY24" s="171"/>
      <c r="MVZ24" s="171"/>
      <c r="MWA24" s="171"/>
      <c r="MWB24" s="171"/>
      <c r="MWC24" s="171"/>
      <c r="MWD24" s="171"/>
      <c r="MWE24" s="171"/>
      <c r="MWF24" s="171"/>
      <c r="MWG24" s="171"/>
      <c r="MWH24" s="171"/>
      <c r="MWI24" s="171"/>
      <c r="MWJ24" s="171"/>
      <c r="MWK24" s="171"/>
      <c r="MWL24" s="171"/>
      <c r="MWM24" s="171"/>
      <c r="MWN24" s="171"/>
      <c r="MWO24" s="171"/>
      <c r="MWP24" s="171"/>
      <c r="MWQ24" s="171"/>
      <c r="MWR24" s="171"/>
      <c r="MWS24" s="171"/>
      <c r="MWT24" s="171"/>
      <c r="MWU24" s="171"/>
      <c r="MWV24" s="171"/>
      <c r="MWW24" s="171"/>
      <c r="MWX24" s="171"/>
      <c r="MWY24" s="171"/>
      <c r="MWZ24" s="171"/>
      <c r="MXA24" s="171"/>
      <c r="MXB24" s="171"/>
      <c r="MXC24" s="171"/>
      <c r="MXD24" s="171"/>
      <c r="MXE24" s="171"/>
      <c r="MXF24" s="171"/>
      <c r="MXG24" s="171"/>
      <c r="MXH24" s="171"/>
      <c r="MXI24" s="171"/>
      <c r="MXJ24" s="171"/>
      <c r="MXK24" s="171"/>
      <c r="MXL24" s="171"/>
      <c r="MXM24" s="171"/>
      <c r="MXN24" s="171"/>
      <c r="MXO24" s="171"/>
      <c r="MXP24" s="171"/>
      <c r="MXQ24" s="171"/>
      <c r="MXR24" s="171"/>
      <c r="MXS24" s="171"/>
      <c r="MXT24" s="171"/>
      <c r="MXU24" s="171"/>
      <c r="MXV24" s="171"/>
      <c r="MXW24" s="171"/>
      <c r="MXX24" s="171"/>
      <c r="MXY24" s="171"/>
      <c r="MXZ24" s="171"/>
      <c r="MYA24" s="171"/>
      <c r="MYB24" s="171"/>
      <c r="MYC24" s="171"/>
      <c r="MYD24" s="171"/>
      <c r="MYE24" s="171"/>
      <c r="MYF24" s="171"/>
      <c r="MYG24" s="171"/>
      <c r="MYH24" s="171"/>
      <c r="MYI24" s="171"/>
      <c r="MYJ24" s="171"/>
      <c r="MYK24" s="171"/>
      <c r="MYL24" s="171"/>
      <c r="MYM24" s="171"/>
      <c r="MYN24" s="171"/>
      <c r="MYO24" s="171"/>
      <c r="MYP24" s="171"/>
      <c r="MYQ24" s="171"/>
      <c r="MYR24" s="171"/>
      <c r="MYS24" s="171"/>
      <c r="MYT24" s="171"/>
      <c r="MYU24" s="171"/>
      <c r="MYV24" s="171"/>
      <c r="MYW24" s="171"/>
      <c r="MYX24" s="171"/>
      <c r="MYY24" s="171"/>
      <c r="MYZ24" s="171"/>
      <c r="MZA24" s="171"/>
      <c r="MZB24" s="171"/>
      <c r="MZC24" s="171"/>
      <c r="MZD24" s="171"/>
      <c r="MZE24" s="171"/>
      <c r="MZF24" s="171"/>
      <c r="MZG24" s="171"/>
      <c r="MZH24" s="171"/>
      <c r="MZI24" s="171"/>
      <c r="MZJ24" s="171"/>
      <c r="MZK24" s="171"/>
      <c r="MZL24" s="171"/>
      <c r="MZM24" s="171"/>
      <c r="MZN24" s="171"/>
      <c r="MZO24" s="171"/>
      <c r="MZP24" s="171"/>
      <c r="MZQ24" s="171"/>
      <c r="MZR24" s="171"/>
      <c r="MZS24" s="171"/>
      <c r="MZT24" s="171"/>
      <c r="MZU24" s="171"/>
      <c r="MZV24" s="171"/>
      <c r="MZW24" s="171"/>
      <c r="MZX24" s="171"/>
      <c r="MZY24" s="171"/>
      <c r="MZZ24" s="171"/>
      <c r="NAA24" s="171"/>
      <c r="NAB24" s="171"/>
      <c r="NAC24" s="171"/>
      <c r="NAD24" s="171"/>
      <c r="NAE24" s="171"/>
      <c r="NAF24" s="171"/>
      <c r="NAG24" s="171"/>
      <c r="NAH24" s="171"/>
      <c r="NAI24" s="171"/>
      <c r="NAJ24" s="171"/>
      <c r="NAK24" s="171"/>
      <c r="NAL24" s="171"/>
      <c r="NAM24" s="171"/>
      <c r="NAN24" s="171"/>
      <c r="NAO24" s="171"/>
      <c r="NAP24" s="171"/>
      <c r="NAQ24" s="171"/>
      <c r="NAR24" s="171"/>
      <c r="NAS24" s="171"/>
      <c r="NAT24" s="171"/>
      <c r="NAU24" s="171"/>
      <c r="NAV24" s="171"/>
      <c r="NAW24" s="171"/>
      <c r="NAX24" s="171"/>
      <c r="NAY24" s="171"/>
      <c r="NAZ24" s="171"/>
      <c r="NBA24" s="171"/>
      <c r="NBB24" s="171"/>
      <c r="NBC24" s="171"/>
      <c r="NBD24" s="171"/>
      <c r="NBE24" s="171"/>
      <c r="NBF24" s="171"/>
      <c r="NBG24" s="171"/>
      <c r="NBH24" s="171"/>
      <c r="NBI24" s="171"/>
      <c r="NBJ24" s="171"/>
      <c r="NBK24" s="171"/>
      <c r="NBL24" s="171"/>
      <c r="NBM24" s="171"/>
      <c r="NBN24" s="171"/>
      <c r="NBO24" s="171"/>
      <c r="NBP24" s="171"/>
      <c r="NBQ24" s="171"/>
      <c r="NBR24" s="171"/>
      <c r="NBS24" s="171"/>
      <c r="NBT24" s="171"/>
      <c r="NBU24" s="171"/>
      <c r="NBV24" s="171"/>
      <c r="NBW24" s="171"/>
      <c r="NBX24" s="171"/>
      <c r="NBY24" s="171"/>
      <c r="NBZ24" s="171"/>
      <c r="NCA24" s="171"/>
      <c r="NCB24" s="171"/>
      <c r="NCC24" s="171"/>
      <c r="NCD24" s="171"/>
      <c r="NCE24" s="171"/>
      <c r="NCF24" s="171"/>
      <c r="NCG24" s="171"/>
      <c r="NCH24" s="171"/>
      <c r="NCI24" s="171"/>
      <c r="NCJ24" s="171"/>
      <c r="NCK24" s="171"/>
      <c r="NCL24" s="171"/>
      <c r="NCM24" s="171"/>
      <c r="NCN24" s="171"/>
      <c r="NCO24" s="171"/>
      <c r="NCP24" s="171"/>
      <c r="NCQ24" s="171"/>
      <c r="NCR24" s="171"/>
      <c r="NCS24" s="171"/>
      <c r="NCT24" s="171"/>
      <c r="NCU24" s="171"/>
      <c r="NCV24" s="171"/>
      <c r="NCW24" s="171"/>
      <c r="NCX24" s="171"/>
      <c r="NCY24" s="171"/>
      <c r="NCZ24" s="171"/>
      <c r="NDA24" s="171"/>
      <c r="NDB24" s="171"/>
      <c r="NDC24" s="171"/>
      <c r="NDD24" s="171"/>
      <c r="NDE24" s="171"/>
      <c r="NDF24" s="171"/>
      <c r="NDG24" s="171"/>
      <c r="NDH24" s="171"/>
      <c r="NDI24" s="171"/>
      <c r="NDJ24" s="171"/>
      <c r="NDK24" s="171"/>
      <c r="NDL24" s="171"/>
      <c r="NDM24" s="171"/>
      <c r="NDN24" s="171"/>
      <c r="NDO24" s="171"/>
      <c r="NDP24" s="171"/>
      <c r="NDQ24" s="171"/>
      <c r="NDR24" s="171"/>
      <c r="NDS24" s="171"/>
      <c r="NDT24" s="171"/>
      <c r="NDU24" s="171"/>
      <c r="NDV24" s="171"/>
      <c r="NDW24" s="171"/>
      <c r="NDX24" s="171"/>
      <c r="NDY24" s="171"/>
      <c r="NDZ24" s="171"/>
      <c r="NEA24" s="171"/>
      <c r="NEB24" s="171"/>
      <c r="NEC24" s="171"/>
      <c r="NED24" s="171"/>
      <c r="NEE24" s="171"/>
      <c r="NEF24" s="171"/>
      <c r="NEG24" s="171"/>
      <c r="NEH24" s="171"/>
      <c r="NEI24" s="171"/>
      <c r="NEJ24" s="171"/>
      <c r="NEK24" s="171"/>
      <c r="NEL24" s="171"/>
      <c r="NEM24" s="171"/>
      <c r="NEN24" s="171"/>
      <c r="NEO24" s="171"/>
      <c r="NEP24" s="171"/>
      <c r="NEQ24" s="171"/>
      <c r="NER24" s="171"/>
      <c r="NES24" s="171"/>
      <c r="NET24" s="171"/>
      <c r="NEU24" s="171"/>
      <c r="NEV24" s="171"/>
      <c r="NEW24" s="171"/>
      <c r="NEX24" s="171"/>
      <c r="NEY24" s="171"/>
      <c r="NEZ24" s="171"/>
      <c r="NFA24" s="171"/>
      <c r="NFB24" s="171"/>
      <c r="NFC24" s="171"/>
      <c r="NFD24" s="171"/>
      <c r="NFE24" s="171"/>
      <c r="NFF24" s="171"/>
      <c r="NFG24" s="171"/>
      <c r="NFH24" s="171"/>
      <c r="NFI24" s="171"/>
      <c r="NFJ24" s="171"/>
      <c r="NFK24" s="171"/>
      <c r="NFL24" s="171"/>
      <c r="NFM24" s="171"/>
      <c r="NFN24" s="171"/>
      <c r="NFO24" s="171"/>
      <c r="NFP24" s="171"/>
      <c r="NFQ24" s="171"/>
      <c r="NFR24" s="171"/>
      <c r="NFS24" s="171"/>
      <c r="NFT24" s="171"/>
      <c r="NFU24" s="171"/>
      <c r="NFV24" s="171"/>
      <c r="NFW24" s="171"/>
      <c r="NFX24" s="171"/>
      <c r="NFY24" s="171"/>
      <c r="NFZ24" s="171"/>
      <c r="NGA24" s="171"/>
      <c r="NGB24" s="171"/>
      <c r="NGC24" s="171"/>
      <c r="NGD24" s="171"/>
      <c r="NGE24" s="171"/>
      <c r="NGF24" s="171"/>
      <c r="NGG24" s="171"/>
      <c r="NGH24" s="171"/>
      <c r="NGI24" s="171"/>
      <c r="NGJ24" s="171"/>
      <c r="NGK24" s="171"/>
      <c r="NGL24" s="171"/>
      <c r="NGM24" s="171"/>
      <c r="NGN24" s="171"/>
      <c r="NGO24" s="171"/>
      <c r="NGP24" s="171"/>
      <c r="NGQ24" s="171"/>
      <c r="NGR24" s="171"/>
      <c r="NGS24" s="171"/>
      <c r="NGT24" s="171"/>
      <c r="NGU24" s="171"/>
      <c r="NGV24" s="171"/>
      <c r="NGW24" s="171"/>
      <c r="NGX24" s="171"/>
      <c r="NGY24" s="171"/>
      <c r="NGZ24" s="171"/>
      <c r="NHA24" s="171"/>
      <c r="NHB24" s="171"/>
      <c r="NHC24" s="171"/>
      <c r="NHD24" s="171"/>
      <c r="NHE24" s="171"/>
      <c r="NHF24" s="171"/>
      <c r="NHG24" s="171"/>
      <c r="NHH24" s="171"/>
      <c r="NHI24" s="171"/>
      <c r="NHJ24" s="171"/>
      <c r="NHK24" s="171"/>
      <c r="NHL24" s="171"/>
      <c r="NHM24" s="171"/>
      <c r="NHN24" s="171"/>
      <c r="NHO24" s="171"/>
      <c r="NHP24" s="171"/>
      <c r="NHQ24" s="171"/>
      <c r="NHR24" s="171"/>
      <c r="NHS24" s="171"/>
      <c r="NHT24" s="171"/>
      <c r="NHU24" s="171"/>
      <c r="NHV24" s="171"/>
      <c r="NHW24" s="171"/>
      <c r="NHX24" s="171"/>
      <c r="NHY24" s="171"/>
      <c r="NHZ24" s="171"/>
      <c r="NIA24" s="171"/>
      <c r="NIB24" s="171"/>
      <c r="NIC24" s="171"/>
      <c r="NID24" s="171"/>
      <c r="NIE24" s="171"/>
      <c r="NIF24" s="171"/>
      <c r="NIG24" s="171"/>
      <c r="NIH24" s="171"/>
      <c r="NII24" s="171"/>
      <c r="NIJ24" s="171"/>
      <c r="NIK24" s="171"/>
      <c r="NIL24" s="171"/>
      <c r="NIM24" s="171"/>
      <c r="NIN24" s="171"/>
      <c r="NIO24" s="171"/>
      <c r="NIP24" s="171"/>
      <c r="NIQ24" s="171"/>
      <c r="NIR24" s="171"/>
      <c r="NIS24" s="171"/>
      <c r="NIT24" s="171"/>
      <c r="NIU24" s="171"/>
      <c r="NIV24" s="171"/>
      <c r="NIW24" s="171"/>
      <c r="NIX24" s="171"/>
      <c r="NIY24" s="171"/>
      <c r="NIZ24" s="171"/>
      <c r="NJA24" s="171"/>
      <c r="NJB24" s="171"/>
      <c r="NJC24" s="171"/>
      <c r="NJD24" s="171"/>
      <c r="NJE24" s="171"/>
      <c r="NJF24" s="171"/>
      <c r="NJG24" s="171"/>
      <c r="NJH24" s="171"/>
      <c r="NJI24" s="171"/>
      <c r="NJJ24" s="171"/>
      <c r="NJK24" s="171"/>
      <c r="NJL24" s="171"/>
      <c r="NJM24" s="171"/>
      <c r="NJN24" s="171"/>
      <c r="NJO24" s="171"/>
      <c r="NJP24" s="171"/>
      <c r="NJQ24" s="171"/>
      <c r="NJR24" s="171"/>
      <c r="NJS24" s="171"/>
      <c r="NJT24" s="171"/>
      <c r="NJU24" s="171"/>
      <c r="NJV24" s="171"/>
      <c r="NJW24" s="171"/>
      <c r="NJX24" s="171"/>
      <c r="NJY24" s="171"/>
      <c r="NJZ24" s="171"/>
      <c r="NKA24" s="171"/>
      <c r="NKB24" s="171"/>
      <c r="NKC24" s="171"/>
      <c r="NKD24" s="171"/>
      <c r="NKE24" s="171"/>
      <c r="NKF24" s="171"/>
      <c r="NKG24" s="171"/>
      <c r="NKH24" s="171"/>
      <c r="NKI24" s="171"/>
      <c r="NKJ24" s="171"/>
      <c r="NKK24" s="171"/>
      <c r="NKL24" s="171"/>
      <c r="NKM24" s="171"/>
      <c r="NKN24" s="171"/>
      <c r="NKO24" s="171"/>
      <c r="NKP24" s="171"/>
      <c r="NKQ24" s="171"/>
      <c r="NKR24" s="171"/>
      <c r="NKS24" s="171"/>
      <c r="NKT24" s="171"/>
      <c r="NKU24" s="171"/>
      <c r="NKV24" s="171"/>
      <c r="NKW24" s="171"/>
      <c r="NKX24" s="171"/>
      <c r="NKY24" s="171"/>
      <c r="NKZ24" s="171"/>
      <c r="NLA24" s="171"/>
      <c r="NLB24" s="171"/>
      <c r="NLC24" s="171"/>
      <c r="NLD24" s="171"/>
      <c r="NLE24" s="171"/>
      <c r="NLF24" s="171"/>
      <c r="NLG24" s="171"/>
      <c r="NLH24" s="171"/>
      <c r="NLI24" s="171"/>
      <c r="NLJ24" s="171"/>
      <c r="NLK24" s="171"/>
      <c r="NLL24" s="171"/>
      <c r="NLM24" s="171"/>
      <c r="NLN24" s="171"/>
      <c r="NLO24" s="171"/>
      <c r="NLP24" s="171"/>
      <c r="NLQ24" s="171"/>
      <c r="NLR24" s="171"/>
      <c r="NLS24" s="171"/>
      <c r="NLT24" s="171"/>
      <c r="NLU24" s="171"/>
      <c r="NLV24" s="171"/>
      <c r="NLW24" s="171"/>
      <c r="NLX24" s="171"/>
      <c r="NLY24" s="171"/>
      <c r="NLZ24" s="171"/>
      <c r="NMA24" s="171"/>
      <c r="NMB24" s="171"/>
      <c r="NMC24" s="171"/>
      <c r="NMD24" s="171"/>
      <c r="NME24" s="171"/>
      <c r="NMF24" s="171"/>
      <c r="NMG24" s="171"/>
      <c r="NMH24" s="171"/>
      <c r="NMI24" s="171"/>
      <c r="NMJ24" s="171"/>
      <c r="NMK24" s="171"/>
      <c r="NML24" s="171"/>
      <c r="NMM24" s="171"/>
      <c r="NMN24" s="171"/>
      <c r="NMO24" s="171"/>
      <c r="NMP24" s="171"/>
      <c r="NMQ24" s="171"/>
      <c r="NMR24" s="171"/>
      <c r="NMS24" s="171"/>
      <c r="NMT24" s="171"/>
      <c r="NMU24" s="171"/>
      <c r="NMV24" s="171"/>
      <c r="NMW24" s="171"/>
      <c r="NMX24" s="171"/>
      <c r="NMY24" s="171"/>
      <c r="NMZ24" s="171"/>
      <c r="NNA24" s="171"/>
      <c r="NNB24" s="171"/>
      <c r="NNC24" s="171"/>
      <c r="NND24" s="171"/>
      <c r="NNE24" s="171"/>
      <c r="NNF24" s="171"/>
      <c r="NNG24" s="171"/>
      <c r="NNH24" s="171"/>
      <c r="NNI24" s="171"/>
      <c r="NNJ24" s="171"/>
      <c r="NNK24" s="171"/>
      <c r="NNL24" s="171"/>
      <c r="NNM24" s="171"/>
      <c r="NNN24" s="171"/>
      <c r="NNO24" s="171"/>
      <c r="NNP24" s="171"/>
      <c r="NNQ24" s="171"/>
      <c r="NNR24" s="171"/>
      <c r="NNS24" s="171"/>
      <c r="NNT24" s="171"/>
      <c r="NNU24" s="171"/>
      <c r="NNV24" s="171"/>
      <c r="NNW24" s="171"/>
      <c r="NNX24" s="171"/>
      <c r="NNY24" s="171"/>
      <c r="NNZ24" s="171"/>
      <c r="NOA24" s="171"/>
      <c r="NOB24" s="171"/>
      <c r="NOC24" s="171"/>
      <c r="NOD24" s="171"/>
      <c r="NOE24" s="171"/>
      <c r="NOF24" s="171"/>
      <c r="NOG24" s="171"/>
      <c r="NOH24" s="171"/>
      <c r="NOI24" s="171"/>
      <c r="NOJ24" s="171"/>
      <c r="NOK24" s="171"/>
      <c r="NOL24" s="171"/>
      <c r="NOM24" s="171"/>
      <c r="NON24" s="171"/>
      <c r="NOO24" s="171"/>
      <c r="NOP24" s="171"/>
      <c r="NOQ24" s="171"/>
      <c r="NOR24" s="171"/>
      <c r="NOS24" s="171"/>
      <c r="NOT24" s="171"/>
      <c r="NOU24" s="171"/>
      <c r="NOV24" s="171"/>
      <c r="NOW24" s="171"/>
      <c r="NOX24" s="171"/>
      <c r="NOY24" s="171"/>
      <c r="NOZ24" s="171"/>
      <c r="NPA24" s="171"/>
      <c r="NPB24" s="171"/>
      <c r="NPC24" s="171"/>
      <c r="NPD24" s="171"/>
      <c r="NPE24" s="171"/>
      <c r="NPF24" s="171"/>
      <c r="NPG24" s="171"/>
      <c r="NPH24" s="171"/>
      <c r="NPI24" s="171"/>
      <c r="NPJ24" s="171"/>
      <c r="NPK24" s="171"/>
      <c r="NPL24" s="171"/>
      <c r="NPM24" s="171"/>
      <c r="NPN24" s="171"/>
      <c r="NPO24" s="171"/>
      <c r="NPP24" s="171"/>
      <c r="NPQ24" s="171"/>
      <c r="NPR24" s="171"/>
      <c r="NPS24" s="171"/>
      <c r="NPT24" s="171"/>
      <c r="NPU24" s="171"/>
      <c r="NPV24" s="171"/>
      <c r="NPW24" s="171"/>
      <c r="NPX24" s="171"/>
      <c r="NPY24" s="171"/>
      <c r="NPZ24" s="171"/>
      <c r="NQA24" s="171"/>
      <c r="NQB24" s="171"/>
      <c r="NQC24" s="171"/>
      <c r="NQD24" s="171"/>
      <c r="NQE24" s="171"/>
      <c r="NQF24" s="171"/>
      <c r="NQG24" s="171"/>
      <c r="NQH24" s="171"/>
      <c r="NQI24" s="171"/>
      <c r="NQJ24" s="171"/>
      <c r="NQK24" s="171"/>
      <c r="NQL24" s="171"/>
      <c r="NQM24" s="171"/>
      <c r="NQN24" s="171"/>
      <c r="NQO24" s="171"/>
      <c r="NQP24" s="171"/>
      <c r="NQQ24" s="171"/>
      <c r="NQR24" s="171"/>
      <c r="NQS24" s="171"/>
      <c r="NQT24" s="171"/>
      <c r="NQU24" s="171"/>
      <c r="NQV24" s="171"/>
      <c r="NQW24" s="171"/>
      <c r="NQX24" s="171"/>
      <c r="NQY24" s="171"/>
      <c r="NQZ24" s="171"/>
      <c r="NRA24" s="171"/>
      <c r="NRB24" s="171"/>
      <c r="NRC24" s="171"/>
      <c r="NRD24" s="171"/>
      <c r="NRE24" s="171"/>
      <c r="NRF24" s="171"/>
      <c r="NRG24" s="171"/>
      <c r="NRH24" s="171"/>
      <c r="NRI24" s="171"/>
      <c r="NRJ24" s="171"/>
      <c r="NRK24" s="171"/>
      <c r="NRL24" s="171"/>
      <c r="NRM24" s="171"/>
      <c r="NRN24" s="171"/>
      <c r="NRO24" s="171"/>
      <c r="NRP24" s="171"/>
      <c r="NRQ24" s="171"/>
      <c r="NRR24" s="171"/>
      <c r="NRS24" s="171"/>
      <c r="NRT24" s="171"/>
      <c r="NRU24" s="171"/>
      <c r="NRV24" s="171"/>
      <c r="NRW24" s="171"/>
      <c r="NRX24" s="171"/>
      <c r="NRY24" s="171"/>
      <c r="NRZ24" s="171"/>
      <c r="NSA24" s="171"/>
      <c r="NSB24" s="171"/>
      <c r="NSC24" s="171"/>
      <c r="NSD24" s="171"/>
      <c r="NSE24" s="171"/>
      <c r="NSF24" s="171"/>
      <c r="NSG24" s="171"/>
      <c r="NSH24" s="171"/>
      <c r="NSI24" s="171"/>
      <c r="NSJ24" s="171"/>
      <c r="NSK24" s="171"/>
      <c r="NSL24" s="171"/>
      <c r="NSM24" s="171"/>
      <c r="NSN24" s="171"/>
      <c r="NSO24" s="171"/>
      <c r="NSP24" s="171"/>
      <c r="NSQ24" s="171"/>
      <c r="NSR24" s="171"/>
      <c r="NSS24" s="171"/>
      <c r="NST24" s="171"/>
      <c r="NSU24" s="171"/>
      <c r="NSV24" s="171"/>
      <c r="NSW24" s="171"/>
      <c r="NSX24" s="171"/>
      <c r="NSY24" s="171"/>
      <c r="NSZ24" s="171"/>
      <c r="NTA24" s="171"/>
      <c r="NTB24" s="171"/>
      <c r="NTC24" s="171"/>
      <c r="NTD24" s="171"/>
      <c r="NTE24" s="171"/>
      <c r="NTF24" s="171"/>
      <c r="NTG24" s="171"/>
      <c r="NTH24" s="171"/>
      <c r="NTI24" s="171"/>
      <c r="NTJ24" s="171"/>
      <c r="NTK24" s="171"/>
      <c r="NTL24" s="171"/>
      <c r="NTM24" s="171"/>
      <c r="NTN24" s="171"/>
      <c r="NTO24" s="171"/>
      <c r="NTP24" s="171"/>
      <c r="NTQ24" s="171"/>
      <c r="NTR24" s="171"/>
      <c r="NTS24" s="171"/>
      <c r="NTT24" s="171"/>
      <c r="NTU24" s="171"/>
      <c r="NTV24" s="171"/>
      <c r="NTW24" s="171"/>
      <c r="NTX24" s="171"/>
      <c r="NTY24" s="171"/>
      <c r="NTZ24" s="171"/>
      <c r="NUA24" s="171"/>
      <c r="NUB24" s="171"/>
      <c r="NUC24" s="171"/>
      <c r="NUD24" s="171"/>
      <c r="NUE24" s="171"/>
      <c r="NUF24" s="171"/>
      <c r="NUG24" s="171"/>
      <c r="NUH24" s="171"/>
      <c r="NUI24" s="171"/>
      <c r="NUJ24" s="171"/>
      <c r="NUK24" s="171"/>
      <c r="NUL24" s="171"/>
      <c r="NUM24" s="171"/>
      <c r="NUN24" s="171"/>
      <c r="NUO24" s="171"/>
      <c r="NUP24" s="171"/>
      <c r="NUQ24" s="171"/>
      <c r="NUR24" s="171"/>
      <c r="NUS24" s="171"/>
      <c r="NUT24" s="171"/>
      <c r="NUU24" s="171"/>
      <c r="NUV24" s="171"/>
      <c r="NUW24" s="171"/>
      <c r="NUX24" s="171"/>
      <c r="NUY24" s="171"/>
      <c r="NUZ24" s="171"/>
      <c r="NVA24" s="171"/>
      <c r="NVB24" s="171"/>
      <c r="NVC24" s="171"/>
      <c r="NVD24" s="171"/>
      <c r="NVE24" s="171"/>
      <c r="NVF24" s="171"/>
      <c r="NVG24" s="171"/>
      <c r="NVH24" s="171"/>
      <c r="NVI24" s="171"/>
      <c r="NVJ24" s="171"/>
      <c r="NVK24" s="171"/>
      <c r="NVL24" s="171"/>
      <c r="NVM24" s="171"/>
      <c r="NVN24" s="171"/>
      <c r="NVO24" s="171"/>
      <c r="NVP24" s="171"/>
      <c r="NVQ24" s="171"/>
      <c r="NVR24" s="171"/>
      <c r="NVS24" s="171"/>
      <c r="NVT24" s="171"/>
      <c r="NVU24" s="171"/>
      <c r="NVV24" s="171"/>
      <c r="NVW24" s="171"/>
      <c r="NVX24" s="171"/>
      <c r="NVY24" s="171"/>
      <c r="NVZ24" s="171"/>
      <c r="NWA24" s="171"/>
      <c r="NWB24" s="171"/>
      <c r="NWC24" s="171"/>
      <c r="NWD24" s="171"/>
      <c r="NWE24" s="171"/>
      <c r="NWF24" s="171"/>
      <c r="NWG24" s="171"/>
      <c r="NWH24" s="171"/>
      <c r="NWI24" s="171"/>
      <c r="NWJ24" s="171"/>
      <c r="NWK24" s="171"/>
      <c r="NWL24" s="171"/>
      <c r="NWM24" s="171"/>
      <c r="NWN24" s="171"/>
      <c r="NWO24" s="171"/>
      <c r="NWP24" s="171"/>
      <c r="NWQ24" s="171"/>
      <c r="NWR24" s="171"/>
      <c r="NWS24" s="171"/>
      <c r="NWT24" s="171"/>
      <c r="NWU24" s="171"/>
      <c r="NWV24" s="171"/>
      <c r="NWW24" s="171"/>
      <c r="NWX24" s="171"/>
      <c r="NWY24" s="171"/>
      <c r="NWZ24" s="171"/>
      <c r="NXA24" s="171"/>
      <c r="NXB24" s="171"/>
      <c r="NXC24" s="171"/>
      <c r="NXD24" s="171"/>
      <c r="NXE24" s="171"/>
      <c r="NXF24" s="171"/>
      <c r="NXG24" s="171"/>
      <c r="NXH24" s="171"/>
      <c r="NXI24" s="171"/>
      <c r="NXJ24" s="171"/>
      <c r="NXK24" s="171"/>
      <c r="NXL24" s="171"/>
      <c r="NXM24" s="171"/>
      <c r="NXN24" s="171"/>
      <c r="NXO24" s="171"/>
      <c r="NXP24" s="171"/>
      <c r="NXQ24" s="171"/>
      <c r="NXR24" s="171"/>
      <c r="NXS24" s="171"/>
      <c r="NXT24" s="171"/>
      <c r="NXU24" s="171"/>
      <c r="NXV24" s="171"/>
      <c r="NXW24" s="171"/>
      <c r="NXX24" s="171"/>
      <c r="NXY24" s="171"/>
      <c r="NXZ24" s="171"/>
      <c r="NYA24" s="171"/>
      <c r="NYB24" s="171"/>
      <c r="NYC24" s="171"/>
      <c r="NYD24" s="171"/>
      <c r="NYE24" s="171"/>
      <c r="NYF24" s="171"/>
      <c r="NYG24" s="171"/>
      <c r="NYH24" s="171"/>
      <c r="NYI24" s="171"/>
      <c r="NYJ24" s="171"/>
      <c r="NYK24" s="171"/>
      <c r="NYL24" s="171"/>
      <c r="NYM24" s="171"/>
      <c r="NYN24" s="171"/>
      <c r="NYO24" s="171"/>
      <c r="NYP24" s="171"/>
      <c r="NYQ24" s="171"/>
      <c r="NYR24" s="171"/>
      <c r="NYS24" s="171"/>
      <c r="NYT24" s="171"/>
      <c r="NYU24" s="171"/>
      <c r="NYV24" s="171"/>
      <c r="NYW24" s="171"/>
      <c r="NYX24" s="171"/>
      <c r="NYY24" s="171"/>
      <c r="NYZ24" s="171"/>
      <c r="NZA24" s="171"/>
      <c r="NZB24" s="171"/>
      <c r="NZC24" s="171"/>
      <c r="NZD24" s="171"/>
      <c r="NZE24" s="171"/>
      <c r="NZF24" s="171"/>
      <c r="NZG24" s="171"/>
      <c r="NZH24" s="171"/>
      <c r="NZI24" s="171"/>
      <c r="NZJ24" s="171"/>
      <c r="NZK24" s="171"/>
      <c r="NZL24" s="171"/>
      <c r="NZM24" s="171"/>
      <c r="NZN24" s="171"/>
      <c r="NZO24" s="171"/>
      <c r="NZP24" s="171"/>
      <c r="NZQ24" s="171"/>
      <c r="NZR24" s="171"/>
      <c r="NZS24" s="171"/>
      <c r="NZT24" s="171"/>
      <c r="NZU24" s="171"/>
      <c r="NZV24" s="171"/>
      <c r="NZW24" s="171"/>
      <c r="NZX24" s="171"/>
      <c r="NZY24" s="171"/>
      <c r="NZZ24" s="171"/>
      <c r="OAA24" s="171"/>
      <c r="OAB24" s="171"/>
      <c r="OAC24" s="171"/>
      <c r="OAD24" s="171"/>
      <c r="OAE24" s="171"/>
      <c r="OAF24" s="171"/>
      <c r="OAG24" s="171"/>
      <c r="OAH24" s="171"/>
      <c r="OAI24" s="171"/>
      <c r="OAJ24" s="171"/>
      <c r="OAK24" s="171"/>
      <c r="OAL24" s="171"/>
      <c r="OAM24" s="171"/>
      <c r="OAN24" s="171"/>
      <c r="OAO24" s="171"/>
      <c r="OAP24" s="171"/>
      <c r="OAQ24" s="171"/>
      <c r="OAR24" s="171"/>
      <c r="OAS24" s="171"/>
      <c r="OAT24" s="171"/>
      <c r="OAU24" s="171"/>
      <c r="OAV24" s="171"/>
      <c r="OAW24" s="171"/>
      <c r="OAX24" s="171"/>
      <c r="OAY24" s="171"/>
      <c r="OAZ24" s="171"/>
      <c r="OBA24" s="171"/>
      <c r="OBB24" s="171"/>
      <c r="OBC24" s="171"/>
      <c r="OBD24" s="171"/>
      <c r="OBE24" s="171"/>
      <c r="OBF24" s="171"/>
      <c r="OBG24" s="171"/>
      <c r="OBH24" s="171"/>
      <c r="OBI24" s="171"/>
      <c r="OBJ24" s="171"/>
      <c r="OBK24" s="171"/>
      <c r="OBL24" s="171"/>
      <c r="OBM24" s="171"/>
      <c r="OBN24" s="171"/>
      <c r="OBO24" s="171"/>
      <c r="OBP24" s="171"/>
      <c r="OBQ24" s="171"/>
      <c r="OBR24" s="171"/>
      <c r="OBS24" s="171"/>
      <c r="OBT24" s="171"/>
      <c r="OBU24" s="171"/>
      <c r="OBV24" s="171"/>
      <c r="OBW24" s="171"/>
      <c r="OBX24" s="171"/>
      <c r="OBY24" s="171"/>
      <c r="OBZ24" s="171"/>
      <c r="OCA24" s="171"/>
      <c r="OCB24" s="171"/>
      <c r="OCC24" s="171"/>
      <c r="OCD24" s="171"/>
      <c r="OCE24" s="171"/>
      <c r="OCF24" s="171"/>
      <c r="OCG24" s="171"/>
      <c r="OCH24" s="171"/>
      <c r="OCI24" s="171"/>
      <c r="OCJ24" s="171"/>
      <c r="OCK24" s="171"/>
      <c r="OCL24" s="171"/>
      <c r="OCM24" s="171"/>
      <c r="OCN24" s="171"/>
      <c r="OCO24" s="171"/>
      <c r="OCP24" s="171"/>
      <c r="OCQ24" s="171"/>
      <c r="OCR24" s="171"/>
      <c r="OCS24" s="171"/>
      <c r="OCT24" s="171"/>
      <c r="OCU24" s="171"/>
      <c r="OCV24" s="171"/>
      <c r="OCW24" s="171"/>
      <c r="OCX24" s="171"/>
      <c r="OCY24" s="171"/>
      <c r="OCZ24" s="171"/>
      <c r="ODA24" s="171"/>
      <c r="ODB24" s="171"/>
      <c r="ODC24" s="171"/>
      <c r="ODD24" s="171"/>
      <c r="ODE24" s="171"/>
      <c r="ODF24" s="171"/>
      <c r="ODG24" s="171"/>
      <c r="ODH24" s="171"/>
      <c r="ODI24" s="171"/>
      <c r="ODJ24" s="171"/>
      <c r="ODK24" s="171"/>
      <c r="ODL24" s="171"/>
      <c r="ODM24" s="171"/>
      <c r="ODN24" s="171"/>
      <c r="ODO24" s="171"/>
      <c r="ODP24" s="171"/>
      <c r="ODQ24" s="171"/>
      <c r="ODR24" s="171"/>
      <c r="ODS24" s="171"/>
      <c r="ODT24" s="171"/>
      <c r="ODU24" s="171"/>
      <c r="ODV24" s="171"/>
      <c r="ODW24" s="171"/>
      <c r="ODX24" s="171"/>
      <c r="ODY24" s="171"/>
      <c r="ODZ24" s="171"/>
      <c r="OEA24" s="171"/>
      <c r="OEB24" s="171"/>
      <c r="OEC24" s="171"/>
      <c r="OED24" s="171"/>
      <c r="OEE24" s="171"/>
      <c r="OEF24" s="171"/>
      <c r="OEG24" s="171"/>
      <c r="OEH24" s="171"/>
      <c r="OEI24" s="171"/>
      <c r="OEJ24" s="171"/>
      <c r="OEK24" s="171"/>
      <c r="OEL24" s="171"/>
      <c r="OEM24" s="171"/>
      <c r="OEN24" s="171"/>
      <c r="OEO24" s="171"/>
      <c r="OEP24" s="171"/>
      <c r="OEQ24" s="171"/>
      <c r="OER24" s="171"/>
      <c r="OES24" s="171"/>
      <c r="OET24" s="171"/>
      <c r="OEU24" s="171"/>
      <c r="OEV24" s="171"/>
      <c r="OEW24" s="171"/>
      <c r="OEX24" s="171"/>
      <c r="OEY24" s="171"/>
      <c r="OEZ24" s="171"/>
      <c r="OFA24" s="171"/>
      <c r="OFB24" s="171"/>
      <c r="OFC24" s="171"/>
      <c r="OFD24" s="171"/>
      <c r="OFE24" s="171"/>
      <c r="OFF24" s="171"/>
      <c r="OFG24" s="171"/>
      <c r="OFH24" s="171"/>
      <c r="OFI24" s="171"/>
      <c r="OFJ24" s="171"/>
      <c r="OFK24" s="171"/>
      <c r="OFL24" s="171"/>
      <c r="OFM24" s="171"/>
      <c r="OFN24" s="171"/>
      <c r="OFO24" s="171"/>
      <c r="OFP24" s="171"/>
      <c r="OFQ24" s="171"/>
      <c r="OFR24" s="171"/>
      <c r="OFS24" s="171"/>
      <c r="OFT24" s="171"/>
      <c r="OFU24" s="171"/>
      <c r="OFV24" s="171"/>
      <c r="OFW24" s="171"/>
      <c r="OFX24" s="171"/>
      <c r="OFY24" s="171"/>
      <c r="OFZ24" s="171"/>
      <c r="OGA24" s="171"/>
      <c r="OGB24" s="171"/>
      <c r="OGC24" s="171"/>
      <c r="OGD24" s="171"/>
      <c r="OGE24" s="171"/>
      <c r="OGF24" s="171"/>
      <c r="OGG24" s="171"/>
      <c r="OGH24" s="171"/>
      <c r="OGI24" s="171"/>
      <c r="OGJ24" s="171"/>
      <c r="OGK24" s="171"/>
      <c r="OGL24" s="171"/>
      <c r="OGM24" s="171"/>
      <c r="OGN24" s="171"/>
      <c r="OGO24" s="171"/>
      <c r="OGP24" s="171"/>
      <c r="OGQ24" s="171"/>
      <c r="OGR24" s="171"/>
      <c r="OGS24" s="171"/>
      <c r="OGT24" s="171"/>
      <c r="OGU24" s="171"/>
      <c r="OGV24" s="171"/>
      <c r="OGW24" s="171"/>
      <c r="OGX24" s="171"/>
      <c r="OGY24" s="171"/>
      <c r="OGZ24" s="171"/>
      <c r="OHA24" s="171"/>
      <c r="OHB24" s="171"/>
      <c r="OHC24" s="171"/>
      <c r="OHD24" s="171"/>
      <c r="OHE24" s="171"/>
      <c r="OHF24" s="171"/>
      <c r="OHG24" s="171"/>
      <c r="OHH24" s="171"/>
      <c r="OHI24" s="171"/>
      <c r="OHJ24" s="171"/>
      <c r="OHK24" s="171"/>
      <c r="OHL24" s="171"/>
      <c r="OHM24" s="171"/>
      <c r="OHN24" s="171"/>
      <c r="OHO24" s="171"/>
      <c r="OHP24" s="171"/>
      <c r="OHQ24" s="171"/>
      <c r="OHR24" s="171"/>
      <c r="OHS24" s="171"/>
      <c r="OHT24" s="171"/>
      <c r="OHU24" s="171"/>
      <c r="OHV24" s="171"/>
      <c r="OHW24" s="171"/>
      <c r="OHX24" s="171"/>
      <c r="OHY24" s="171"/>
      <c r="OHZ24" s="171"/>
      <c r="OIA24" s="171"/>
      <c r="OIB24" s="171"/>
      <c r="OIC24" s="171"/>
      <c r="OID24" s="171"/>
      <c r="OIE24" s="171"/>
      <c r="OIF24" s="171"/>
      <c r="OIG24" s="171"/>
      <c r="OIH24" s="171"/>
      <c r="OII24" s="171"/>
      <c r="OIJ24" s="171"/>
      <c r="OIK24" s="171"/>
      <c r="OIL24" s="171"/>
      <c r="OIM24" s="171"/>
      <c r="OIN24" s="171"/>
      <c r="OIO24" s="171"/>
      <c r="OIP24" s="171"/>
      <c r="OIQ24" s="171"/>
      <c r="OIR24" s="171"/>
      <c r="OIS24" s="171"/>
      <c r="OIT24" s="171"/>
      <c r="OIU24" s="171"/>
      <c r="OIV24" s="171"/>
      <c r="OIW24" s="171"/>
      <c r="OIX24" s="171"/>
      <c r="OIY24" s="171"/>
      <c r="OIZ24" s="171"/>
      <c r="OJA24" s="171"/>
      <c r="OJB24" s="171"/>
      <c r="OJC24" s="171"/>
      <c r="OJD24" s="171"/>
      <c r="OJE24" s="171"/>
      <c r="OJF24" s="171"/>
      <c r="OJG24" s="171"/>
      <c r="OJH24" s="171"/>
      <c r="OJI24" s="171"/>
      <c r="OJJ24" s="171"/>
      <c r="OJK24" s="171"/>
      <c r="OJL24" s="171"/>
      <c r="OJM24" s="171"/>
      <c r="OJN24" s="171"/>
      <c r="OJO24" s="171"/>
      <c r="OJP24" s="171"/>
      <c r="OJQ24" s="171"/>
      <c r="OJR24" s="171"/>
      <c r="OJS24" s="171"/>
      <c r="OJT24" s="171"/>
      <c r="OJU24" s="171"/>
      <c r="OJV24" s="171"/>
      <c r="OJW24" s="171"/>
      <c r="OJX24" s="171"/>
      <c r="OJY24" s="171"/>
      <c r="OJZ24" s="171"/>
      <c r="OKA24" s="171"/>
      <c r="OKB24" s="171"/>
      <c r="OKC24" s="171"/>
      <c r="OKD24" s="171"/>
      <c r="OKE24" s="171"/>
      <c r="OKF24" s="171"/>
      <c r="OKG24" s="171"/>
      <c r="OKH24" s="171"/>
      <c r="OKI24" s="171"/>
      <c r="OKJ24" s="171"/>
      <c r="OKK24" s="171"/>
      <c r="OKL24" s="171"/>
      <c r="OKM24" s="171"/>
      <c r="OKN24" s="171"/>
      <c r="OKO24" s="171"/>
      <c r="OKP24" s="171"/>
      <c r="OKQ24" s="171"/>
      <c r="OKR24" s="171"/>
      <c r="OKS24" s="171"/>
      <c r="OKT24" s="171"/>
      <c r="OKU24" s="171"/>
      <c r="OKV24" s="171"/>
      <c r="OKW24" s="171"/>
      <c r="OKX24" s="171"/>
      <c r="OKY24" s="171"/>
      <c r="OKZ24" s="171"/>
      <c r="OLA24" s="171"/>
      <c r="OLB24" s="171"/>
      <c r="OLC24" s="171"/>
      <c r="OLD24" s="171"/>
      <c r="OLE24" s="171"/>
      <c r="OLF24" s="171"/>
      <c r="OLG24" s="171"/>
      <c r="OLH24" s="171"/>
      <c r="OLI24" s="171"/>
      <c r="OLJ24" s="171"/>
      <c r="OLK24" s="171"/>
      <c r="OLL24" s="171"/>
      <c r="OLM24" s="171"/>
      <c r="OLN24" s="171"/>
      <c r="OLO24" s="171"/>
      <c r="OLP24" s="171"/>
      <c r="OLQ24" s="171"/>
      <c r="OLR24" s="171"/>
      <c r="OLS24" s="171"/>
      <c r="OLT24" s="171"/>
      <c r="OLU24" s="171"/>
      <c r="OLV24" s="171"/>
      <c r="OLW24" s="171"/>
      <c r="OLX24" s="171"/>
      <c r="OLY24" s="171"/>
      <c r="OLZ24" s="171"/>
      <c r="OMA24" s="171"/>
      <c r="OMB24" s="171"/>
      <c r="OMC24" s="171"/>
      <c r="OMD24" s="171"/>
      <c r="OME24" s="171"/>
      <c r="OMF24" s="171"/>
      <c r="OMG24" s="171"/>
      <c r="OMH24" s="171"/>
      <c r="OMI24" s="171"/>
      <c r="OMJ24" s="171"/>
      <c r="OMK24" s="171"/>
      <c r="OML24" s="171"/>
      <c r="OMM24" s="171"/>
      <c r="OMN24" s="171"/>
      <c r="OMO24" s="171"/>
      <c r="OMP24" s="171"/>
      <c r="OMQ24" s="171"/>
      <c r="OMR24" s="171"/>
      <c r="OMS24" s="171"/>
      <c r="OMT24" s="171"/>
      <c r="OMU24" s="171"/>
      <c r="OMV24" s="171"/>
      <c r="OMW24" s="171"/>
      <c r="OMX24" s="171"/>
      <c r="OMY24" s="171"/>
      <c r="OMZ24" s="171"/>
      <c r="ONA24" s="171"/>
      <c r="ONB24" s="171"/>
      <c r="ONC24" s="171"/>
      <c r="OND24" s="171"/>
      <c r="ONE24" s="171"/>
      <c r="ONF24" s="171"/>
      <c r="ONG24" s="171"/>
      <c r="ONH24" s="171"/>
      <c r="ONI24" s="171"/>
      <c r="ONJ24" s="171"/>
      <c r="ONK24" s="171"/>
      <c r="ONL24" s="171"/>
      <c r="ONM24" s="171"/>
      <c r="ONN24" s="171"/>
      <c r="ONO24" s="171"/>
      <c r="ONP24" s="171"/>
      <c r="ONQ24" s="171"/>
      <c r="ONR24" s="171"/>
      <c r="ONS24" s="171"/>
      <c r="ONT24" s="171"/>
      <c r="ONU24" s="171"/>
      <c r="ONV24" s="171"/>
      <c r="ONW24" s="171"/>
      <c r="ONX24" s="171"/>
      <c r="ONY24" s="171"/>
      <c r="ONZ24" s="171"/>
      <c r="OOA24" s="171"/>
      <c r="OOB24" s="171"/>
      <c r="OOC24" s="171"/>
      <c r="OOD24" s="171"/>
      <c r="OOE24" s="171"/>
      <c r="OOF24" s="171"/>
      <c r="OOG24" s="171"/>
      <c r="OOH24" s="171"/>
      <c r="OOI24" s="171"/>
      <c r="OOJ24" s="171"/>
      <c r="OOK24" s="171"/>
      <c r="OOL24" s="171"/>
      <c r="OOM24" s="171"/>
      <c r="OON24" s="171"/>
      <c r="OOO24" s="171"/>
      <c r="OOP24" s="171"/>
      <c r="OOQ24" s="171"/>
      <c r="OOR24" s="171"/>
      <c r="OOS24" s="171"/>
      <c r="OOT24" s="171"/>
      <c r="OOU24" s="171"/>
      <c r="OOV24" s="171"/>
      <c r="OOW24" s="171"/>
      <c r="OOX24" s="171"/>
      <c r="OOY24" s="171"/>
      <c r="OOZ24" s="171"/>
      <c r="OPA24" s="171"/>
      <c r="OPB24" s="171"/>
      <c r="OPC24" s="171"/>
      <c r="OPD24" s="171"/>
      <c r="OPE24" s="171"/>
      <c r="OPF24" s="171"/>
      <c r="OPG24" s="171"/>
      <c r="OPH24" s="171"/>
      <c r="OPI24" s="171"/>
      <c r="OPJ24" s="171"/>
      <c r="OPK24" s="171"/>
      <c r="OPL24" s="171"/>
      <c r="OPM24" s="171"/>
      <c r="OPN24" s="171"/>
      <c r="OPO24" s="171"/>
      <c r="OPP24" s="171"/>
      <c r="OPQ24" s="171"/>
      <c r="OPR24" s="171"/>
      <c r="OPS24" s="171"/>
      <c r="OPT24" s="171"/>
      <c r="OPU24" s="171"/>
      <c r="OPV24" s="171"/>
      <c r="OPW24" s="171"/>
      <c r="OPX24" s="171"/>
      <c r="OPY24" s="171"/>
      <c r="OPZ24" s="171"/>
      <c r="OQA24" s="171"/>
      <c r="OQB24" s="171"/>
      <c r="OQC24" s="171"/>
      <c r="OQD24" s="171"/>
      <c r="OQE24" s="171"/>
      <c r="OQF24" s="171"/>
      <c r="OQG24" s="171"/>
      <c r="OQH24" s="171"/>
      <c r="OQI24" s="171"/>
      <c r="OQJ24" s="171"/>
      <c r="OQK24" s="171"/>
      <c r="OQL24" s="171"/>
      <c r="OQM24" s="171"/>
      <c r="OQN24" s="171"/>
      <c r="OQO24" s="171"/>
      <c r="OQP24" s="171"/>
      <c r="OQQ24" s="171"/>
      <c r="OQR24" s="171"/>
      <c r="OQS24" s="171"/>
      <c r="OQT24" s="171"/>
      <c r="OQU24" s="171"/>
      <c r="OQV24" s="171"/>
      <c r="OQW24" s="171"/>
      <c r="OQX24" s="171"/>
      <c r="OQY24" s="171"/>
      <c r="OQZ24" s="171"/>
      <c r="ORA24" s="171"/>
      <c r="ORB24" s="171"/>
      <c r="ORC24" s="171"/>
      <c r="ORD24" s="171"/>
      <c r="ORE24" s="171"/>
      <c r="ORF24" s="171"/>
      <c r="ORG24" s="171"/>
      <c r="ORH24" s="171"/>
      <c r="ORI24" s="171"/>
      <c r="ORJ24" s="171"/>
      <c r="ORK24" s="171"/>
      <c r="ORL24" s="171"/>
      <c r="ORM24" s="171"/>
      <c r="ORN24" s="171"/>
      <c r="ORO24" s="171"/>
      <c r="ORP24" s="171"/>
      <c r="ORQ24" s="171"/>
      <c r="ORR24" s="171"/>
      <c r="ORS24" s="171"/>
      <c r="ORT24" s="171"/>
      <c r="ORU24" s="171"/>
      <c r="ORV24" s="171"/>
      <c r="ORW24" s="171"/>
      <c r="ORX24" s="171"/>
      <c r="ORY24" s="171"/>
      <c r="ORZ24" s="171"/>
      <c r="OSA24" s="171"/>
      <c r="OSB24" s="171"/>
      <c r="OSC24" s="171"/>
      <c r="OSD24" s="171"/>
      <c r="OSE24" s="171"/>
      <c r="OSF24" s="171"/>
      <c r="OSG24" s="171"/>
      <c r="OSH24" s="171"/>
      <c r="OSI24" s="171"/>
      <c r="OSJ24" s="171"/>
      <c r="OSK24" s="171"/>
      <c r="OSL24" s="171"/>
      <c r="OSM24" s="171"/>
      <c r="OSN24" s="171"/>
      <c r="OSO24" s="171"/>
      <c r="OSP24" s="171"/>
      <c r="OSQ24" s="171"/>
      <c r="OSR24" s="171"/>
      <c r="OSS24" s="171"/>
      <c r="OST24" s="171"/>
      <c r="OSU24" s="171"/>
      <c r="OSV24" s="171"/>
      <c r="OSW24" s="171"/>
      <c r="OSX24" s="171"/>
      <c r="OSY24" s="171"/>
      <c r="OSZ24" s="171"/>
      <c r="OTA24" s="171"/>
      <c r="OTB24" s="171"/>
      <c r="OTC24" s="171"/>
      <c r="OTD24" s="171"/>
      <c r="OTE24" s="171"/>
      <c r="OTF24" s="171"/>
      <c r="OTG24" s="171"/>
      <c r="OTH24" s="171"/>
      <c r="OTI24" s="171"/>
      <c r="OTJ24" s="171"/>
      <c r="OTK24" s="171"/>
      <c r="OTL24" s="171"/>
      <c r="OTM24" s="171"/>
      <c r="OTN24" s="171"/>
      <c r="OTO24" s="171"/>
      <c r="OTP24" s="171"/>
      <c r="OTQ24" s="171"/>
      <c r="OTR24" s="171"/>
      <c r="OTS24" s="171"/>
      <c r="OTT24" s="171"/>
      <c r="OTU24" s="171"/>
      <c r="OTV24" s="171"/>
      <c r="OTW24" s="171"/>
      <c r="OTX24" s="171"/>
      <c r="OTY24" s="171"/>
      <c r="OTZ24" s="171"/>
      <c r="OUA24" s="171"/>
      <c r="OUB24" s="171"/>
      <c r="OUC24" s="171"/>
      <c r="OUD24" s="171"/>
      <c r="OUE24" s="171"/>
      <c r="OUF24" s="171"/>
      <c r="OUG24" s="171"/>
      <c r="OUH24" s="171"/>
      <c r="OUI24" s="171"/>
      <c r="OUJ24" s="171"/>
      <c r="OUK24" s="171"/>
      <c r="OUL24" s="171"/>
      <c r="OUM24" s="171"/>
      <c r="OUN24" s="171"/>
      <c r="OUO24" s="171"/>
      <c r="OUP24" s="171"/>
      <c r="OUQ24" s="171"/>
      <c r="OUR24" s="171"/>
      <c r="OUS24" s="171"/>
      <c r="OUT24" s="171"/>
      <c r="OUU24" s="171"/>
      <c r="OUV24" s="171"/>
      <c r="OUW24" s="171"/>
      <c r="OUX24" s="171"/>
      <c r="OUY24" s="171"/>
      <c r="OUZ24" s="171"/>
      <c r="OVA24" s="171"/>
      <c r="OVB24" s="171"/>
      <c r="OVC24" s="171"/>
      <c r="OVD24" s="171"/>
      <c r="OVE24" s="171"/>
      <c r="OVF24" s="171"/>
      <c r="OVG24" s="171"/>
      <c r="OVH24" s="171"/>
      <c r="OVI24" s="171"/>
      <c r="OVJ24" s="171"/>
      <c r="OVK24" s="171"/>
      <c r="OVL24" s="171"/>
      <c r="OVM24" s="171"/>
      <c r="OVN24" s="171"/>
      <c r="OVO24" s="171"/>
      <c r="OVP24" s="171"/>
      <c r="OVQ24" s="171"/>
      <c r="OVR24" s="171"/>
      <c r="OVS24" s="171"/>
      <c r="OVT24" s="171"/>
      <c r="OVU24" s="171"/>
      <c r="OVV24" s="171"/>
      <c r="OVW24" s="171"/>
      <c r="OVX24" s="171"/>
      <c r="OVY24" s="171"/>
      <c r="OVZ24" s="171"/>
      <c r="OWA24" s="171"/>
      <c r="OWB24" s="171"/>
      <c r="OWC24" s="171"/>
      <c r="OWD24" s="171"/>
      <c r="OWE24" s="171"/>
      <c r="OWF24" s="171"/>
      <c r="OWG24" s="171"/>
      <c r="OWH24" s="171"/>
      <c r="OWI24" s="171"/>
      <c r="OWJ24" s="171"/>
      <c r="OWK24" s="171"/>
      <c r="OWL24" s="171"/>
      <c r="OWM24" s="171"/>
      <c r="OWN24" s="171"/>
      <c r="OWO24" s="171"/>
      <c r="OWP24" s="171"/>
      <c r="OWQ24" s="171"/>
      <c r="OWR24" s="171"/>
      <c r="OWS24" s="171"/>
      <c r="OWT24" s="171"/>
      <c r="OWU24" s="171"/>
      <c r="OWV24" s="171"/>
      <c r="OWW24" s="171"/>
      <c r="OWX24" s="171"/>
      <c r="OWY24" s="171"/>
      <c r="OWZ24" s="171"/>
      <c r="OXA24" s="171"/>
      <c r="OXB24" s="171"/>
      <c r="OXC24" s="171"/>
      <c r="OXD24" s="171"/>
      <c r="OXE24" s="171"/>
      <c r="OXF24" s="171"/>
      <c r="OXG24" s="171"/>
      <c r="OXH24" s="171"/>
      <c r="OXI24" s="171"/>
      <c r="OXJ24" s="171"/>
      <c r="OXK24" s="171"/>
      <c r="OXL24" s="171"/>
      <c r="OXM24" s="171"/>
      <c r="OXN24" s="171"/>
      <c r="OXO24" s="171"/>
      <c r="OXP24" s="171"/>
      <c r="OXQ24" s="171"/>
      <c r="OXR24" s="171"/>
      <c r="OXS24" s="171"/>
      <c r="OXT24" s="171"/>
      <c r="OXU24" s="171"/>
      <c r="OXV24" s="171"/>
      <c r="OXW24" s="171"/>
      <c r="OXX24" s="171"/>
      <c r="OXY24" s="171"/>
      <c r="OXZ24" s="171"/>
      <c r="OYA24" s="171"/>
      <c r="OYB24" s="171"/>
      <c r="OYC24" s="171"/>
      <c r="OYD24" s="171"/>
      <c r="OYE24" s="171"/>
      <c r="OYF24" s="171"/>
      <c r="OYG24" s="171"/>
      <c r="OYH24" s="171"/>
      <c r="OYI24" s="171"/>
      <c r="OYJ24" s="171"/>
      <c r="OYK24" s="171"/>
      <c r="OYL24" s="171"/>
      <c r="OYM24" s="171"/>
      <c r="OYN24" s="171"/>
      <c r="OYO24" s="171"/>
      <c r="OYP24" s="171"/>
      <c r="OYQ24" s="171"/>
      <c r="OYR24" s="171"/>
      <c r="OYS24" s="171"/>
      <c r="OYT24" s="171"/>
      <c r="OYU24" s="171"/>
      <c r="OYV24" s="171"/>
      <c r="OYW24" s="171"/>
      <c r="OYX24" s="171"/>
      <c r="OYY24" s="171"/>
      <c r="OYZ24" s="171"/>
      <c r="OZA24" s="171"/>
      <c r="OZB24" s="171"/>
      <c r="OZC24" s="171"/>
      <c r="OZD24" s="171"/>
      <c r="OZE24" s="171"/>
      <c r="OZF24" s="171"/>
      <c r="OZG24" s="171"/>
      <c r="OZH24" s="171"/>
      <c r="OZI24" s="171"/>
      <c r="OZJ24" s="171"/>
      <c r="OZK24" s="171"/>
      <c r="OZL24" s="171"/>
      <c r="OZM24" s="171"/>
      <c r="OZN24" s="171"/>
      <c r="OZO24" s="171"/>
      <c r="OZP24" s="171"/>
      <c r="OZQ24" s="171"/>
      <c r="OZR24" s="171"/>
      <c r="OZS24" s="171"/>
      <c r="OZT24" s="171"/>
      <c r="OZU24" s="171"/>
      <c r="OZV24" s="171"/>
      <c r="OZW24" s="171"/>
      <c r="OZX24" s="171"/>
      <c r="OZY24" s="171"/>
      <c r="OZZ24" s="171"/>
      <c r="PAA24" s="171"/>
      <c r="PAB24" s="171"/>
      <c r="PAC24" s="171"/>
      <c r="PAD24" s="171"/>
      <c r="PAE24" s="171"/>
      <c r="PAF24" s="171"/>
      <c r="PAG24" s="171"/>
      <c r="PAH24" s="171"/>
      <c r="PAI24" s="171"/>
      <c r="PAJ24" s="171"/>
      <c r="PAK24" s="171"/>
      <c r="PAL24" s="171"/>
      <c r="PAM24" s="171"/>
      <c r="PAN24" s="171"/>
      <c r="PAO24" s="171"/>
      <c r="PAP24" s="171"/>
      <c r="PAQ24" s="171"/>
      <c r="PAR24" s="171"/>
      <c r="PAS24" s="171"/>
      <c r="PAT24" s="171"/>
      <c r="PAU24" s="171"/>
      <c r="PAV24" s="171"/>
      <c r="PAW24" s="171"/>
      <c r="PAX24" s="171"/>
      <c r="PAY24" s="171"/>
      <c r="PAZ24" s="171"/>
      <c r="PBA24" s="171"/>
      <c r="PBB24" s="171"/>
      <c r="PBC24" s="171"/>
      <c r="PBD24" s="171"/>
      <c r="PBE24" s="171"/>
      <c r="PBF24" s="171"/>
      <c r="PBG24" s="171"/>
      <c r="PBH24" s="171"/>
      <c r="PBI24" s="171"/>
      <c r="PBJ24" s="171"/>
      <c r="PBK24" s="171"/>
      <c r="PBL24" s="171"/>
      <c r="PBM24" s="171"/>
      <c r="PBN24" s="171"/>
      <c r="PBO24" s="171"/>
      <c r="PBP24" s="171"/>
      <c r="PBQ24" s="171"/>
      <c r="PBR24" s="171"/>
      <c r="PBS24" s="171"/>
      <c r="PBT24" s="171"/>
      <c r="PBU24" s="171"/>
      <c r="PBV24" s="171"/>
      <c r="PBW24" s="171"/>
      <c r="PBX24" s="171"/>
      <c r="PBY24" s="171"/>
      <c r="PBZ24" s="171"/>
      <c r="PCA24" s="171"/>
      <c r="PCB24" s="171"/>
      <c r="PCC24" s="171"/>
      <c r="PCD24" s="171"/>
      <c r="PCE24" s="171"/>
      <c r="PCF24" s="171"/>
      <c r="PCG24" s="171"/>
      <c r="PCH24" s="171"/>
      <c r="PCI24" s="171"/>
      <c r="PCJ24" s="171"/>
      <c r="PCK24" s="171"/>
      <c r="PCL24" s="171"/>
      <c r="PCM24" s="171"/>
      <c r="PCN24" s="171"/>
      <c r="PCO24" s="171"/>
      <c r="PCP24" s="171"/>
      <c r="PCQ24" s="171"/>
      <c r="PCR24" s="171"/>
      <c r="PCS24" s="171"/>
      <c r="PCT24" s="171"/>
      <c r="PCU24" s="171"/>
      <c r="PCV24" s="171"/>
      <c r="PCW24" s="171"/>
      <c r="PCX24" s="171"/>
      <c r="PCY24" s="171"/>
      <c r="PCZ24" s="171"/>
      <c r="PDA24" s="171"/>
      <c r="PDB24" s="171"/>
      <c r="PDC24" s="171"/>
      <c r="PDD24" s="171"/>
      <c r="PDE24" s="171"/>
      <c r="PDF24" s="171"/>
      <c r="PDG24" s="171"/>
      <c r="PDH24" s="171"/>
      <c r="PDI24" s="171"/>
      <c r="PDJ24" s="171"/>
      <c r="PDK24" s="171"/>
      <c r="PDL24" s="171"/>
      <c r="PDM24" s="171"/>
      <c r="PDN24" s="171"/>
      <c r="PDO24" s="171"/>
      <c r="PDP24" s="171"/>
      <c r="PDQ24" s="171"/>
      <c r="PDR24" s="171"/>
      <c r="PDS24" s="171"/>
      <c r="PDT24" s="171"/>
      <c r="PDU24" s="171"/>
      <c r="PDV24" s="171"/>
      <c r="PDW24" s="171"/>
      <c r="PDX24" s="171"/>
      <c r="PDY24" s="171"/>
      <c r="PDZ24" s="171"/>
      <c r="PEA24" s="171"/>
      <c r="PEB24" s="171"/>
      <c r="PEC24" s="171"/>
      <c r="PED24" s="171"/>
      <c r="PEE24" s="171"/>
      <c r="PEF24" s="171"/>
      <c r="PEG24" s="171"/>
      <c r="PEH24" s="171"/>
      <c r="PEI24" s="171"/>
      <c r="PEJ24" s="171"/>
      <c r="PEK24" s="171"/>
      <c r="PEL24" s="171"/>
      <c r="PEM24" s="171"/>
      <c r="PEN24" s="171"/>
      <c r="PEO24" s="171"/>
      <c r="PEP24" s="171"/>
      <c r="PEQ24" s="171"/>
      <c r="PER24" s="171"/>
      <c r="PES24" s="171"/>
      <c r="PET24" s="171"/>
      <c r="PEU24" s="171"/>
      <c r="PEV24" s="171"/>
      <c r="PEW24" s="171"/>
      <c r="PEX24" s="171"/>
      <c r="PEY24" s="171"/>
      <c r="PEZ24" s="171"/>
      <c r="PFA24" s="171"/>
      <c r="PFB24" s="171"/>
      <c r="PFC24" s="171"/>
      <c r="PFD24" s="171"/>
      <c r="PFE24" s="171"/>
      <c r="PFF24" s="171"/>
      <c r="PFG24" s="171"/>
      <c r="PFH24" s="171"/>
      <c r="PFI24" s="171"/>
      <c r="PFJ24" s="171"/>
      <c r="PFK24" s="171"/>
      <c r="PFL24" s="171"/>
      <c r="PFM24" s="171"/>
      <c r="PFN24" s="171"/>
      <c r="PFO24" s="171"/>
      <c r="PFP24" s="171"/>
      <c r="PFQ24" s="171"/>
      <c r="PFR24" s="171"/>
      <c r="PFS24" s="171"/>
      <c r="PFT24" s="171"/>
      <c r="PFU24" s="171"/>
      <c r="PFV24" s="171"/>
      <c r="PFW24" s="171"/>
      <c r="PFX24" s="171"/>
      <c r="PFY24" s="171"/>
      <c r="PFZ24" s="171"/>
      <c r="PGA24" s="171"/>
      <c r="PGB24" s="171"/>
      <c r="PGC24" s="171"/>
      <c r="PGD24" s="171"/>
      <c r="PGE24" s="171"/>
      <c r="PGF24" s="171"/>
      <c r="PGG24" s="171"/>
      <c r="PGH24" s="171"/>
      <c r="PGI24" s="171"/>
      <c r="PGJ24" s="171"/>
      <c r="PGK24" s="171"/>
      <c r="PGL24" s="171"/>
      <c r="PGM24" s="171"/>
      <c r="PGN24" s="171"/>
      <c r="PGO24" s="171"/>
      <c r="PGP24" s="171"/>
      <c r="PGQ24" s="171"/>
      <c r="PGR24" s="171"/>
      <c r="PGS24" s="171"/>
      <c r="PGT24" s="171"/>
      <c r="PGU24" s="171"/>
      <c r="PGV24" s="171"/>
      <c r="PGW24" s="171"/>
      <c r="PGX24" s="171"/>
      <c r="PGY24" s="171"/>
      <c r="PGZ24" s="171"/>
      <c r="PHA24" s="171"/>
      <c r="PHB24" s="171"/>
      <c r="PHC24" s="171"/>
      <c r="PHD24" s="171"/>
      <c r="PHE24" s="171"/>
      <c r="PHF24" s="171"/>
      <c r="PHG24" s="171"/>
      <c r="PHH24" s="171"/>
      <c r="PHI24" s="171"/>
      <c r="PHJ24" s="171"/>
      <c r="PHK24" s="171"/>
      <c r="PHL24" s="171"/>
      <c r="PHM24" s="171"/>
      <c r="PHN24" s="171"/>
      <c r="PHO24" s="171"/>
      <c r="PHP24" s="171"/>
      <c r="PHQ24" s="171"/>
      <c r="PHR24" s="171"/>
      <c r="PHS24" s="171"/>
      <c r="PHT24" s="171"/>
      <c r="PHU24" s="171"/>
      <c r="PHV24" s="171"/>
      <c r="PHW24" s="171"/>
      <c r="PHX24" s="171"/>
      <c r="PHY24" s="171"/>
      <c r="PHZ24" s="171"/>
      <c r="PIA24" s="171"/>
      <c r="PIB24" s="171"/>
      <c r="PIC24" s="171"/>
      <c r="PID24" s="171"/>
      <c r="PIE24" s="171"/>
      <c r="PIF24" s="171"/>
      <c r="PIG24" s="171"/>
      <c r="PIH24" s="171"/>
      <c r="PII24" s="171"/>
      <c r="PIJ24" s="171"/>
      <c r="PIK24" s="171"/>
      <c r="PIL24" s="171"/>
      <c r="PIM24" s="171"/>
      <c r="PIN24" s="171"/>
      <c r="PIO24" s="171"/>
      <c r="PIP24" s="171"/>
      <c r="PIQ24" s="171"/>
      <c r="PIR24" s="171"/>
      <c r="PIS24" s="171"/>
      <c r="PIT24" s="171"/>
      <c r="PIU24" s="171"/>
      <c r="PIV24" s="171"/>
      <c r="PIW24" s="171"/>
      <c r="PIX24" s="171"/>
      <c r="PIY24" s="171"/>
      <c r="PIZ24" s="171"/>
      <c r="PJA24" s="171"/>
      <c r="PJB24" s="171"/>
      <c r="PJC24" s="171"/>
      <c r="PJD24" s="171"/>
      <c r="PJE24" s="171"/>
      <c r="PJF24" s="171"/>
      <c r="PJG24" s="171"/>
      <c r="PJH24" s="171"/>
      <c r="PJI24" s="171"/>
      <c r="PJJ24" s="171"/>
      <c r="PJK24" s="171"/>
      <c r="PJL24" s="171"/>
      <c r="PJM24" s="171"/>
      <c r="PJN24" s="171"/>
      <c r="PJO24" s="171"/>
      <c r="PJP24" s="171"/>
      <c r="PJQ24" s="171"/>
      <c r="PJR24" s="171"/>
      <c r="PJS24" s="171"/>
      <c r="PJT24" s="171"/>
      <c r="PJU24" s="171"/>
      <c r="PJV24" s="171"/>
      <c r="PJW24" s="171"/>
      <c r="PJX24" s="171"/>
      <c r="PJY24" s="171"/>
      <c r="PJZ24" s="171"/>
      <c r="PKA24" s="171"/>
      <c r="PKB24" s="171"/>
      <c r="PKC24" s="171"/>
      <c r="PKD24" s="171"/>
      <c r="PKE24" s="171"/>
      <c r="PKF24" s="171"/>
      <c r="PKG24" s="171"/>
      <c r="PKH24" s="171"/>
      <c r="PKI24" s="171"/>
      <c r="PKJ24" s="171"/>
      <c r="PKK24" s="171"/>
      <c r="PKL24" s="171"/>
      <c r="PKM24" s="171"/>
      <c r="PKN24" s="171"/>
      <c r="PKO24" s="171"/>
      <c r="PKP24" s="171"/>
      <c r="PKQ24" s="171"/>
      <c r="PKR24" s="171"/>
      <c r="PKS24" s="171"/>
      <c r="PKT24" s="171"/>
      <c r="PKU24" s="171"/>
      <c r="PKV24" s="171"/>
      <c r="PKW24" s="171"/>
      <c r="PKX24" s="171"/>
      <c r="PKY24" s="171"/>
      <c r="PKZ24" s="171"/>
      <c r="PLA24" s="171"/>
      <c r="PLB24" s="171"/>
      <c r="PLC24" s="171"/>
      <c r="PLD24" s="171"/>
      <c r="PLE24" s="171"/>
      <c r="PLF24" s="171"/>
      <c r="PLG24" s="171"/>
      <c r="PLH24" s="171"/>
      <c r="PLI24" s="171"/>
      <c r="PLJ24" s="171"/>
      <c r="PLK24" s="171"/>
      <c r="PLL24" s="171"/>
      <c r="PLM24" s="171"/>
      <c r="PLN24" s="171"/>
      <c r="PLO24" s="171"/>
      <c r="PLP24" s="171"/>
      <c r="PLQ24" s="171"/>
      <c r="PLR24" s="171"/>
      <c r="PLS24" s="171"/>
      <c r="PLT24" s="171"/>
      <c r="PLU24" s="171"/>
      <c r="PLV24" s="171"/>
      <c r="PLW24" s="171"/>
      <c r="PLX24" s="171"/>
      <c r="PLY24" s="171"/>
      <c r="PLZ24" s="171"/>
      <c r="PMA24" s="171"/>
      <c r="PMB24" s="171"/>
      <c r="PMC24" s="171"/>
      <c r="PMD24" s="171"/>
      <c r="PME24" s="171"/>
      <c r="PMF24" s="171"/>
      <c r="PMG24" s="171"/>
      <c r="PMH24" s="171"/>
      <c r="PMI24" s="171"/>
      <c r="PMJ24" s="171"/>
      <c r="PMK24" s="171"/>
      <c r="PML24" s="171"/>
      <c r="PMM24" s="171"/>
      <c r="PMN24" s="171"/>
      <c r="PMO24" s="171"/>
      <c r="PMP24" s="171"/>
      <c r="PMQ24" s="171"/>
      <c r="PMR24" s="171"/>
      <c r="PMS24" s="171"/>
      <c r="PMT24" s="171"/>
      <c r="PMU24" s="171"/>
      <c r="PMV24" s="171"/>
      <c r="PMW24" s="171"/>
      <c r="PMX24" s="171"/>
      <c r="PMY24" s="171"/>
      <c r="PMZ24" s="171"/>
      <c r="PNA24" s="171"/>
      <c r="PNB24" s="171"/>
      <c r="PNC24" s="171"/>
      <c r="PND24" s="171"/>
      <c r="PNE24" s="171"/>
      <c r="PNF24" s="171"/>
      <c r="PNG24" s="171"/>
      <c r="PNH24" s="171"/>
      <c r="PNI24" s="171"/>
      <c r="PNJ24" s="171"/>
      <c r="PNK24" s="171"/>
      <c r="PNL24" s="171"/>
      <c r="PNM24" s="171"/>
      <c r="PNN24" s="171"/>
      <c r="PNO24" s="171"/>
      <c r="PNP24" s="171"/>
      <c r="PNQ24" s="171"/>
      <c r="PNR24" s="171"/>
      <c r="PNS24" s="171"/>
      <c r="PNT24" s="171"/>
      <c r="PNU24" s="171"/>
      <c r="PNV24" s="171"/>
      <c r="PNW24" s="171"/>
      <c r="PNX24" s="171"/>
      <c r="PNY24" s="171"/>
      <c r="PNZ24" s="171"/>
      <c r="POA24" s="171"/>
      <c r="POB24" s="171"/>
      <c r="POC24" s="171"/>
      <c r="POD24" s="171"/>
      <c r="POE24" s="171"/>
      <c r="POF24" s="171"/>
      <c r="POG24" s="171"/>
      <c r="POH24" s="171"/>
      <c r="POI24" s="171"/>
      <c r="POJ24" s="171"/>
      <c r="POK24" s="171"/>
      <c r="POL24" s="171"/>
      <c r="POM24" s="171"/>
      <c r="PON24" s="171"/>
      <c r="POO24" s="171"/>
      <c r="POP24" s="171"/>
      <c r="POQ24" s="171"/>
      <c r="POR24" s="171"/>
      <c r="POS24" s="171"/>
      <c r="POT24" s="171"/>
      <c r="POU24" s="171"/>
      <c r="POV24" s="171"/>
      <c r="POW24" s="171"/>
      <c r="POX24" s="171"/>
      <c r="POY24" s="171"/>
      <c r="POZ24" s="171"/>
      <c r="PPA24" s="171"/>
      <c r="PPB24" s="171"/>
      <c r="PPC24" s="171"/>
      <c r="PPD24" s="171"/>
      <c r="PPE24" s="171"/>
      <c r="PPF24" s="171"/>
      <c r="PPG24" s="171"/>
      <c r="PPH24" s="171"/>
      <c r="PPI24" s="171"/>
      <c r="PPJ24" s="171"/>
      <c r="PPK24" s="171"/>
      <c r="PPL24" s="171"/>
      <c r="PPM24" s="171"/>
      <c r="PPN24" s="171"/>
      <c r="PPO24" s="171"/>
      <c r="PPP24" s="171"/>
      <c r="PPQ24" s="171"/>
      <c r="PPR24" s="171"/>
      <c r="PPS24" s="171"/>
      <c r="PPT24" s="171"/>
      <c r="PPU24" s="171"/>
      <c r="PPV24" s="171"/>
      <c r="PPW24" s="171"/>
      <c r="PPX24" s="171"/>
      <c r="PPY24" s="171"/>
      <c r="PPZ24" s="171"/>
      <c r="PQA24" s="171"/>
      <c r="PQB24" s="171"/>
      <c r="PQC24" s="171"/>
      <c r="PQD24" s="171"/>
      <c r="PQE24" s="171"/>
      <c r="PQF24" s="171"/>
      <c r="PQG24" s="171"/>
      <c r="PQH24" s="171"/>
      <c r="PQI24" s="171"/>
      <c r="PQJ24" s="171"/>
      <c r="PQK24" s="171"/>
      <c r="PQL24" s="171"/>
      <c r="PQM24" s="171"/>
      <c r="PQN24" s="171"/>
      <c r="PQO24" s="171"/>
      <c r="PQP24" s="171"/>
      <c r="PQQ24" s="171"/>
      <c r="PQR24" s="171"/>
      <c r="PQS24" s="171"/>
      <c r="PQT24" s="171"/>
      <c r="PQU24" s="171"/>
      <c r="PQV24" s="171"/>
      <c r="PQW24" s="171"/>
      <c r="PQX24" s="171"/>
      <c r="PQY24" s="171"/>
      <c r="PQZ24" s="171"/>
      <c r="PRA24" s="171"/>
      <c r="PRB24" s="171"/>
      <c r="PRC24" s="171"/>
      <c r="PRD24" s="171"/>
      <c r="PRE24" s="171"/>
      <c r="PRF24" s="171"/>
      <c r="PRG24" s="171"/>
      <c r="PRH24" s="171"/>
      <c r="PRI24" s="171"/>
      <c r="PRJ24" s="171"/>
      <c r="PRK24" s="171"/>
      <c r="PRL24" s="171"/>
      <c r="PRM24" s="171"/>
      <c r="PRN24" s="171"/>
      <c r="PRO24" s="171"/>
      <c r="PRP24" s="171"/>
      <c r="PRQ24" s="171"/>
      <c r="PRR24" s="171"/>
      <c r="PRS24" s="171"/>
      <c r="PRT24" s="171"/>
      <c r="PRU24" s="171"/>
      <c r="PRV24" s="171"/>
      <c r="PRW24" s="171"/>
      <c r="PRX24" s="171"/>
      <c r="PRY24" s="171"/>
      <c r="PRZ24" s="171"/>
      <c r="PSA24" s="171"/>
      <c r="PSB24" s="171"/>
      <c r="PSC24" s="171"/>
      <c r="PSD24" s="171"/>
      <c r="PSE24" s="171"/>
      <c r="PSF24" s="171"/>
      <c r="PSG24" s="171"/>
      <c r="PSH24" s="171"/>
      <c r="PSI24" s="171"/>
      <c r="PSJ24" s="171"/>
      <c r="PSK24" s="171"/>
      <c r="PSL24" s="171"/>
      <c r="PSM24" s="171"/>
      <c r="PSN24" s="171"/>
      <c r="PSO24" s="171"/>
      <c r="PSP24" s="171"/>
      <c r="PSQ24" s="171"/>
      <c r="PSR24" s="171"/>
      <c r="PSS24" s="171"/>
      <c r="PST24" s="171"/>
      <c r="PSU24" s="171"/>
      <c r="PSV24" s="171"/>
      <c r="PSW24" s="171"/>
      <c r="PSX24" s="171"/>
      <c r="PSY24" s="171"/>
      <c r="PSZ24" s="171"/>
      <c r="PTA24" s="171"/>
      <c r="PTB24" s="171"/>
      <c r="PTC24" s="171"/>
      <c r="PTD24" s="171"/>
      <c r="PTE24" s="171"/>
      <c r="PTF24" s="171"/>
      <c r="PTG24" s="171"/>
      <c r="PTH24" s="171"/>
      <c r="PTI24" s="171"/>
      <c r="PTJ24" s="171"/>
      <c r="PTK24" s="171"/>
      <c r="PTL24" s="171"/>
      <c r="PTM24" s="171"/>
      <c r="PTN24" s="171"/>
      <c r="PTO24" s="171"/>
      <c r="PTP24" s="171"/>
      <c r="PTQ24" s="171"/>
      <c r="PTR24" s="171"/>
      <c r="PTS24" s="171"/>
      <c r="PTT24" s="171"/>
      <c r="PTU24" s="171"/>
      <c r="PTV24" s="171"/>
      <c r="PTW24" s="171"/>
      <c r="PTX24" s="171"/>
      <c r="PTY24" s="171"/>
      <c r="PTZ24" s="171"/>
      <c r="PUA24" s="171"/>
      <c r="PUB24" s="171"/>
      <c r="PUC24" s="171"/>
      <c r="PUD24" s="171"/>
      <c r="PUE24" s="171"/>
      <c r="PUF24" s="171"/>
      <c r="PUG24" s="171"/>
      <c r="PUH24" s="171"/>
      <c r="PUI24" s="171"/>
      <c r="PUJ24" s="171"/>
      <c r="PUK24" s="171"/>
      <c r="PUL24" s="171"/>
      <c r="PUM24" s="171"/>
      <c r="PUN24" s="171"/>
      <c r="PUO24" s="171"/>
      <c r="PUP24" s="171"/>
      <c r="PUQ24" s="171"/>
      <c r="PUR24" s="171"/>
      <c r="PUS24" s="171"/>
      <c r="PUT24" s="171"/>
      <c r="PUU24" s="171"/>
      <c r="PUV24" s="171"/>
      <c r="PUW24" s="171"/>
      <c r="PUX24" s="171"/>
      <c r="PUY24" s="171"/>
      <c r="PUZ24" s="171"/>
      <c r="PVA24" s="171"/>
      <c r="PVB24" s="171"/>
      <c r="PVC24" s="171"/>
      <c r="PVD24" s="171"/>
      <c r="PVE24" s="171"/>
      <c r="PVF24" s="171"/>
      <c r="PVG24" s="171"/>
      <c r="PVH24" s="171"/>
      <c r="PVI24" s="171"/>
      <c r="PVJ24" s="171"/>
      <c r="PVK24" s="171"/>
      <c r="PVL24" s="171"/>
      <c r="PVM24" s="171"/>
      <c r="PVN24" s="171"/>
      <c r="PVO24" s="171"/>
      <c r="PVP24" s="171"/>
      <c r="PVQ24" s="171"/>
      <c r="PVR24" s="171"/>
      <c r="PVS24" s="171"/>
      <c r="PVT24" s="171"/>
      <c r="PVU24" s="171"/>
      <c r="PVV24" s="171"/>
      <c r="PVW24" s="171"/>
      <c r="PVX24" s="171"/>
      <c r="PVY24" s="171"/>
      <c r="PVZ24" s="171"/>
      <c r="PWA24" s="171"/>
      <c r="PWB24" s="171"/>
      <c r="PWC24" s="171"/>
      <c r="PWD24" s="171"/>
      <c r="PWE24" s="171"/>
      <c r="PWF24" s="171"/>
      <c r="PWG24" s="171"/>
      <c r="PWH24" s="171"/>
      <c r="PWI24" s="171"/>
      <c r="PWJ24" s="171"/>
      <c r="PWK24" s="171"/>
      <c r="PWL24" s="171"/>
      <c r="PWM24" s="171"/>
      <c r="PWN24" s="171"/>
      <c r="PWO24" s="171"/>
      <c r="PWP24" s="171"/>
      <c r="PWQ24" s="171"/>
      <c r="PWR24" s="171"/>
      <c r="PWS24" s="171"/>
      <c r="PWT24" s="171"/>
      <c r="PWU24" s="171"/>
      <c r="PWV24" s="171"/>
      <c r="PWW24" s="171"/>
      <c r="PWX24" s="171"/>
      <c r="PWY24" s="171"/>
      <c r="PWZ24" s="171"/>
      <c r="PXA24" s="171"/>
      <c r="PXB24" s="171"/>
      <c r="PXC24" s="171"/>
      <c r="PXD24" s="171"/>
      <c r="PXE24" s="171"/>
      <c r="PXF24" s="171"/>
      <c r="PXG24" s="171"/>
      <c r="PXH24" s="171"/>
      <c r="PXI24" s="171"/>
      <c r="PXJ24" s="171"/>
      <c r="PXK24" s="171"/>
      <c r="PXL24" s="171"/>
      <c r="PXM24" s="171"/>
      <c r="PXN24" s="171"/>
      <c r="PXO24" s="171"/>
      <c r="PXP24" s="171"/>
      <c r="PXQ24" s="171"/>
      <c r="PXR24" s="171"/>
      <c r="PXS24" s="171"/>
      <c r="PXT24" s="171"/>
      <c r="PXU24" s="171"/>
      <c r="PXV24" s="171"/>
      <c r="PXW24" s="171"/>
      <c r="PXX24" s="171"/>
      <c r="PXY24" s="171"/>
      <c r="PXZ24" s="171"/>
      <c r="PYA24" s="171"/>
      <c r="PYB24" s="171"/>
      <c r="PYC24" s="171"/>
      <c r="PYD24" s="171"/>
      <c r="PYE24" s="171"/>
      <c r="PYF24" s="171"/>
      <c r="PYG24" s="171"/>
      <c r="PYH24" s="171"/>
      <c r="PYI24" s="171"/>
      <c r="PYJ24" s="171"/>
      <c r="PYK24" s="171"/>
      <c r="PYL24" s="171"/>
      <c r="PYM24" s="171"/>
      <c r="PYN24" s="171"/>
      <c r="PYO24" s="171"/>
      <c r="PYP24" s="171"/>
      <c r="PYQ24" s="171"/>
      <c r="PYR24" s="171"/>
      <c r="PYS24" s="171"/>
      <c r="PYT24" s="171"/>
      <c r="PYU24" s="171"/>
      <c r="PYV24" s="171"/>
      <c r="PYW24" s="171"/>
      <c r="PYX24" s="171"/>
      <c r="PYY24" s="171"/>
      <c r="PYZ24" s="171"/>
      <c r="PZA24" s="171"/>
      <c r="PZB24" s="171"/>
      <c r="PZC24" s="171"/>
      <c r="PZD24" s="171"/>
      <c r="PZE24" s="171"/>
      <c r="PZF24" s="171"/>
      <c r="PZG24" s="171"/>
      <c r="PZH24" s="171"/>
      <c r="PZI24" s="171"/>
      <c r="PZJ24" s="171"/>
      <c r="PZK24" s="171"/>
      <c r="PZL24" s="171"/>
      <c r="PZM24" s="171"/>
      <c r="PZN24" s="171"/>
      <c r="PZO24" s="171"/>
      <c r="PZP24" s="171"/>
      <c r="PZQ24" s="171"/>
      <c r="PZR24" s="171"/>
      <c r="PZS24" s="171"/>
      <c r="PZT24" s="171"/>
      <c r="PZU24" s="171"/>
      <c r="PZV24" s="171"/>
      <c r="PZW24" s="171"/>
      <c r="PZX24" s="171"/>
      <c r="PZY24" s="171"/>
      <c r="PZZ24" s="171"/>
      <c r="QAA24" s="171"/>
      <c r="QAB24" s="171"/>
      <c r="QAC24" s="171"/>
      <c r="QAD24" s="171"/>
      <c r="QAE24" s="171"/>
      <c r="QAF24" s="171"/>
      <c r="QAG24" s="171"/>
      <c r="QAH24" s="171"/>
      <c r="QAI24" s="171"/>
      <c r="QAJ24" s="171"/>
      <c r="QAK24" s="171"/>
      <c r="QAL24" s="171"/>
      <c r="QAM24" s="171"/>
      <c r="QAN24" s="171"/>
      <c r="QAO24" s="171"/>
      <c r="QAP24" s="171"/>
      <c r="QAQ24" s="171"/>
      <c r="QAR24" s="171"/>
      <c r="QAS24" s="171"/>
      <c r="QAT24" s="171"/>
      <c r="QAU24" s="171"/>
      <c r="QAV24" s="171"/>
      <c r="QAW24" s="171"/>
      <c r="QAX24" s="171"/>
      <c r="QAY24" s="171"/>
      <c r="QAZ24" s="171"/>
      <c r="QBA24" s="171"/>
      <c r="QBB24" s="171"/>
      <c r="QBC24" s="171"/>
      <c r="QBD24" s="171"/>
      <c r="QBE24" s="171"/>
      <c r="QBF24" s="171"/>
      <c r="QBG24" s="171"/>
      <c r="QBH24" s="171"/>
      <c r="QBI24" s="171"/>
      <c r="QBJ24" s="171"/>
      <c r="QBK24" s="171"/>
      <c r="QBL24" s="171"/>
      <c r="QBM24" s="171"/>
      <c r="QBN24" s="171"/>
      <c r="QBO24" s="171"/>
      <c r="QBP24" s="171"/>
      <c r="QBQ24" s="171"/>
      <c r="QBR24" s="171"/>
      <c r="QBS24" s="171"/>
      <c r="QBT24" s="171"/>
      <c r="QBU24" s="171"/>
      <c r="QBV24" s="171"/>
      <c r="QBW24" s="171"/>
      <c r="QBX24" s="171"/>
      <c r="QBY24" s="171"/>
      <c r="QBZ24" s="171"/>
      <c r="QCA24" s="171"/>
      <c r="QCB24" s="171"/>
      <c r="QCC24" s="171"/>
      <c r="QCD24" s="171"/>
      <c r="QCE24" s="171"/>
      <c r="QCF24" s="171"/>
      <c r="QCG24" s="171"/>
      <c r="QCH24" s="171"/>
      <c r="QCI24" s="171"/>
      <c r="QCJ24" s="171"/>
      <c r="QCK24" s="171"/>
      <c r="QCL24" s="171"/>
      <c r="QCM24" s="171"/>
      <c r="QCN24" s="171"/>
      <c r="QCO24" s="171"/>
      <c r="QCP24" s="171"/>
      <c r="QCQ24" s="171"/>
      <c r="QCR24" s="171"/>
      <c r="QCS24" s="171"/>
      <c r="QCT24" s="171"/>
      <c r="QCU24" s="171"/>
      <c r="QCV24" s="171"/>
      <c r="QCW24" s="171"/>
      <c r="QCX24" s="171"/>
      <c r="QCY24" s="171"/>
      <c r="QCZ24" s="171"/>
      <c r="QDA24" s="171"/>
      <c r="QDB24" s="171"/>
      <c r="QDC24" s="171"/>
      <c r="QDD24" s="171"/>
      <c r="QDE24" s="171"/>
      <c r="QDF24" s="171"/>
      <c r="QDG24" s="171"/>
      <c r="QDH24" s="171"/>
      <c r="QDI24" s="171"/>
      <c r="QDJ24" s="171"/>
      <c r="QDK24" s="171"/>
      <c r="QDL24" s="171"/>
      <c r="QDM24" s="171"/>
      <c r="QDN24" s="171"/>
      <c r="QDO24" s="171"/>
      <c r="QDP24" s="171"/>
      <c r="QDQ24" s="171"/>
      <c r="QDR24" s="171"/>
      <c r="QDS24" s="171"/>
      <c r="QDT24" s="171"/>
      <c r="QDU24" s="171"/>
      <c r="QDV24" s="171"/>
      <c r="QDW24" s="171"/>
      <c r="QDX24" s="171"/>
      <c r="QDY24" s="171"/>
      <c r="QDZ24" s="171"/>
      <c r="QEA24" s="171"/>
      <c r="QEB24" s="171"/>
      <c r="QEC24" s="171"/>
      <c r="QED24" s="171"/>
      <c r="QEE24" s="171"/>
      <c r="QEF24" s="171"/>
      <c r="QEG24" s="171"/>
      <c r="QEH24" s="171"/>
      <c r="QEI24" s="171"/>
      <c r="QEJ24" s="171"/>
      <c r="QEK24" s="171"/>
      <c r="QEL24" s="171"/>
      <c r="QEM24" s="171"/>
      <c r="QEN24" s="171"/>
      <c r="QEO24" s="171"/>
      <c r="QEP24" s="171"/>
      <c r="QEQ24" s="171"/>
      <c r="QER24" s="171"/>
      <c r="QES24" s="171"/>
      <c r="QET24" s="171"/>
      <c r="QEU24" s="171"/>
      <c r="QEV24" s="171"/>
      <c r="QEW24" s="171"/>
      <c r="QEX24" s="171"/>
      <c r="QEY24" s="171"/>
      <c r="QEZ24" s="171"/>
      <c r="QFA24" s="171"/>
      <c r="QFB24" s="171"/>
      <c r="QFC24" s="171"/>
      <c r="QFD24" s="171"/>
      <c r="QFE24" s="171"/>
      <c r="QFF24" s="171"/>
      <c r="QFG24" s="171"/>
      <c r="QFH24" s="171"/>
      <c r="QFI24" s="171"/>
      <c r="QFJ24" s="171"/>
      <c r="QFK24" s="171"/>
      <c r="QFL24" s="171"/>
      <c r="QFM24" s="171"/>
      <c r="QFN24" s="171"/>
      <c r="QFO24" s="171"/>
      <c r="QFP24" s="171"/>
      <c r="QFQ24" s="171"/>
      <c r="QFR24" s="171"/>
      <c r="QFS24" s="171"/>
      <c r="QFT24" s="171"/>
      <c r="QFU24" s="171"/>
      <c r="QFV24" s="171"/>
      <c r="QFW24" s="171"/>
      <c r="QFX24" s="171"/>
      <c r="QFY24" s="171"/>
      <c r="QFZ24" s="171"/>
      <c r="QGA24" s="171"/>
      <c r="QGB24" s="171"/>
      <c r="QGC24" s="171"/>
      <c r="QGD24" s="171"/>
      <c r="QGE24" s="171"/>
      <c r="QGF24" s="171"/>
      <c r="QGG24" s="171"/>
      <c r="QGH24" s="171"/>
      <c r="QGI24" s="171"/>
      <c r="QGJ24" s="171"/>
      <c r="QGK24" s="171"/>
      <c r="QGL24" s="171"/>
      <c r="QGM24" s="171"/>
      <c r="QGN24" s="171"/>
      <c r="QGO24" s="171"/>
      <c r="QGP24" s="171"/>
      <c r="QGQ24" s="171"/>
      <c r="QGR24" s="171"/>
      <c r="QGS24" s="171"/>
      <c r="QGT24" s="171"/>
      <c r="QGU24" s="171"/>
      <c r="QGV24" s="171"/>
      <c r="QGW24" s="171"/>
      <c r="QGX24" s="171"/>
      <c r="QGY24" s="171"/>
      <c r="QGZ24" s="171"/>
      <c r="QHA24" s="171"/>
      <c r="QHB24" s="171"/>
      <c r="QHC24" s="171"/>
      <c r="QHD24" s="171"/>
      <c r="QHE24" s="171"/>
      <c r="QHF24" s="171"/>
      <c r="QHG24" s="171"/>
      <c r="QHH24" s="171"/>
      <c r="QHI24" s="171"/>
      <c r="QHJ24" s="171"/>
      <c r="QHK24" s="171"/>
      <c r="QHL24" s="171"/>
      <c r="QHM24" s="171"/>
      <c r="QHN24" s="171"/>
      <c r="QHO24" s="171"/>
      <c r="QHP24" s="171"/>
      <c r="QHQ24" s="171"/>
      <c r="QHR24" s="171"/>
      <c r="QHS24" s="171"/>
      <c r="QHT24" s="171"/>
      <c r="QHU24" s="171"/>
      <c r="QHV24" s="171"/>
      <c r="QHW24" s="171"/>
      <c r="QHX24" s="171"/>
      <c r="QHY24" s="171"/>
      <c r="QHZ24" s="171"/>
      <c r="QIA24" s="171"/>
      <c r="QIB24" s="171"/>
      <c r="QIC24" s="171"/>
      <c r="QID24" s="171"/>
      <c r="QIE24" s="171"/>
      <c r="QIF24" s="171"/>
      <c r="QIG24" s="171"/>
      <c r="QIH24" s="171"/>
      <c r="QII24" s="171"/>
      <c r="QIJ24" s="171"/>
      <c r="QIK24" s="171"/>
      <c r="QIL24" s="171"/>
      <c r="QIM24" s="171"/>
      <c r="QIN24" s="171"/>
      <c r="QIO24" s="171"/>
      <c r="QIP24" s="171"/>
      <c r="QIQ24" s="171"/>
      <c r="QIR24" s="171"/>
      <c r="QIS24" s="171"/>
      <c r="QIT24" s="171"/>
      <c r="QIU24" s="171"/>
      <c r="QIV24" s="171"/>
      <c r="QIW24" s="171"/>
      <c r="QIX24" s="171"/>
      <c r="QIY24" s="171"/>
      <c r="QIZ24" s="171"/>
      <c r="QJA24" s="171"/>
      <c r="QJB24" s="171"/>
      <c r="QJC24" s="171"/>
      <c r="QJD24" s="171"/>
      <c r="QJE24" s="171"/>
      <c r="QJF24" s="171"/>
      <c r="QJG24" s="171"/>
      <c r="QJH24" s="171"/>
      <c r="QJI24" s="171"/>
      <c r="QJJ24" s="171"/>
      <c r="QJK24" s="171"/>
      <c r="QJL24" s="171"/>
      <c r="QJM24" s="171"/>
      <c r="QJN24" s="171"/>
      <c r="QJO24" s="171"/>
      <c r="QJP24" s="171"/>
      <c r="QJQ24" s="171"/>
      <c r="QJR24" s="171"/>
      <c r="QJS24" s="171"/>
      <c r="QJT24" s="171"/>
      <c r="QJU24" s="171"/>
      <c r="QJV24" s="171"/>
      <c r="QJW24" s="171"/>
      <c r="QJX24" s="171"/>
      <c r="QJY24" s="171"/>
      <c r="QJZ24" s="171"/>
      <c r="QKA24" s="171"/>
      <c r="QKB24" s="171"/>
      <c r="QKC24" s="171"/>
      <c r="QKD24" s="171"/>
      <c r="QKE24" s="171"/>
      <c r="QKF24" s="171"/>
      <c r="QKG24" s="171"/>
      <c r="QKH24" s="171"/>
      <c r="QKI24" s="171"/>
      <c r="QKJ24" s="171"/>
      <c r="QKK24" s="171"/>
      <c r="QKL24" s="171"/>
      <c r="QKM24" s="171"/>
      <c r="QKN24" s="171"/>
      <c r="QKO24" s="171"/>
      <c r="QKP24" s="171"/>
      <c r="QKQ24" s="171"/>
      <c r="QKR24" s="171"/>
      <c r="QKS24" s="171"/>
      <c r="QKT24" s="171"/>
      <c r="QKU24" s="171"/>
      <c r="QKV24" s="171"/>
      <c r="QKW24" s="171"/>
      <c r="QKX24" s="171"/>
      <c r="QKY24" s="171"/>
      <c r="QKZ24" s="171"/>
      <c r="QLA24" s="171"/>
      <c r="QLB24" s="171"/>
      <c r="QLC24" s="171"/>
      <c r="QLD24" s="171"/>
      <c r="QLE24" s="171"/>
      <c r="QLF24" s="171"/>
      <c r="QLG24" s="171"/>
      <c r="QLH24" s="171"/>
      <c r="QLI24" s="171"/>
      <c r="QLJ24" s="171"/>
      <c r="QLK24" s="171"/>
      <c r="QLL24" s="171"/>
      <c r="QLM24" s="171"/>
      <c r="QLN24" s="171"/>
      <c r="QLO24" s="171"/>
      <c r="QLP24" s="171"/>
      <c r="QLQ24" s="171"/>
      <c r="QLR24" s="171"/>
      <c r="QLS24" s="171"/>
      <c r="QLT24" s="171"/>
      <c r="QLU24" s="171"/>
      <c r="QLV24" s="171"/>
      <c r="QLW24" s="171"/>
      <c r="QLX24" s="171"/>
      <c r="QLY24" s="171"/>
      <c r="QLZ24" s="171"/>
      <c r="QMA24" s="171"/>
      <c r="QMB24" s="171"/>
      <c r="QMC24" s="171"/>
      <c r="QMD24" s="171"/>
      <c r="QME24" s="171"/>
      <c r="QMF24" s="171"/>
      <c r="QMG24" s="171"/>
      <c r="QMH24" s="171"/>
      <c r="QMI24" s="171"/>
      <c r="QMJ24" s="171"/>
      <c r="QMK24" s="171"/>
      <c r="QML24" s="171"/>
      <c r="QMM24" s="171"/>
      <c r="QMN24" s="171"/>
      <c r="QMO24" s="171"/>
      <c r="QMP24" s="171"/>
      <c r="QMQ24" s="171"/>
      <c r="QMR24" s="171"/>
      <c r="QMS24" s="171"/>
      <c r="QMT24" s="171"/>
      <c r="QMU24" s="171"/>
      <c r="QMV24" s="171"/>
      <c r="QMW24" s="171"/>
      <c r="QMX24" s="171"/>
      <c r="QMY24" s="171"/>
      <c r="QMZ24" s="171"/>
      <c r="QNA24" s="171"/>
      <c r="QNB24" s="171"/>
      <c r="QNC24" s="171"/>
      <c r="QND24" s="171"/>
      <c r="QNE24" s="171"/>
      <c r="QNF24" s="171"/>
      <c r="QNG24" s="171"/>
      <c r="QNH24" s="171"/>
      <c r="QNI24" s="171"/>
      <c r="QNJ24" s="171"/>
      <c r="QNK24" s="171"/>
      <c r="QNL24" s="171"/>
      <c r="QNM24" s="171"/>
      <c r="QNN24" s="171"/>
      <c r="QNO24" s="171"/>
      <c r="QNP24" s="171"/>
      <c r="QNQ24" s="171"/>
      <c r="QNR24" s="171"/>
      <c r="QNS24" s="171"/>
      <c r="QNT24" s="171"/>
      <c r="QNU24" s="171"/>
      <c r="QNV24" s="171"/>
      <c r="QNW24" s="171"/>
      <c r="QNX24" s="171"/>
      <c r="QNY24" s="171"/>
      <c r="QNZ24" s="171"/>
      <c r="QOA24" s="171"/>
      <c r="QOB24" s="171"/>
      <c r="QOC24" s="171"/>
      <c r="QOD24" s="171"/>
      <c r="QOE24" s="171"/>
      <c r="QOF24" s="171"/>
      <c r="QOG24" s="171"/>
      <c r="QOH24" s="171"/>
      <c r="QOI24" s="171"/>
      <c r="QOJ24" s="171"/>
      <c r="QOK24" s="171"/>
      <c r="QOL24" s="171"/>
      <c r="QOM24" s="171"/>
      <c r="QON24" s="171"/>
      <c r="QOO24" s="171"/>
      <c r="QOP24" s="171"/>
      <c r="QOQ24" s="171"/>
      <c r="QOR24" s="171"/>
      <c r="QOS24" s="171"/>
      <c r="QOT24" s="171"/>
      <c r="QOU24" s="171"/>
      <c r="QOV24" s="171"/>
      <c r="QOW24" s="171"/>
      <c r="QOX24" s="171"/>
      <c r="QOY24" s="171"/>
      <c r="QOZ24" s="171"/>
      <c r="QPA24" s="171"/>
      <c r="QPB24" s="171"/>
      <c r="QPC24" s="171"/>
      <c r="QPD24" s="171"/>
      <c r="QPE24" s="171"/>
      <c r="QPF24" s="171"/>
      <c r="QPG24" s="171"/>
      <c r="QPH24" s="171"/>
      <c r="QPI24" s="171"/>
      <c r="QPJ24" s="171"/>
      <c r="QPK24" s="171"/>
      <c r="QPL24" s="171"/>
      <c r="QPM24" s="171"/>
      <c r="QPN24" s="171"/>
      <c r="QPO24" s="171"/>
      <c r="QPP24" s="171"/>
      <c r="QPQ24" s="171"/>
      <c r="QPR24" s="171"/>
      <c r="QPS24" s="171"/>
      <c r="QPT24" s="171"/>
      <c r="QPU24" s="171"/>
      <c r="QPV24" s="171"/>
      <c r="QPW24" s="171"/>
      <c r="QPX24" s="171"/>
      <c r="QPY24" s="171"/>
      <c r="QPZ24" s="171"/>
      <c r="QQA24" s="171"/>
      <c r="QQB24" s="171"/>
      <c r="QQC24" s="171"/>
      <c r="QQD24" s="171"/>
      <c r="QQE24" s="171"/>
      <c r="QQF24" s="171"/>
      <c r="QQG24" s="171"/>
      <c r="QQH24" s="171"/>
      <c r="QQI24" s="171"/>
      <c r="QQJ24" s="171"/>
      <c r="QQK24" s="171"/>
      <c r="QQL24" s="171"/>
      <c r="QQM24" s="171"/>
      <c r="QQN24" s="171"/>
      <c r="QQO24" s="171"/>
      <c r="QQP24" s="171"/>
      <c r="QQQ24" s="171"/>
      <c r="QQR24" s="171"/>
      <c r="QQS24" s="171"/>
      <c r="QQT24" s="171"/>
      <c r="QQU24" s="171"/>
      <c r="QQV24" s="171"/>
      <c r="QQW24" s="171"/>
      <c r="QQX24" s="171"/>
      <c r="QQY24" s="171"/>
      <c r="QQZ24" s="171"/>
      <c r="QRA24" s="171"/>
      <c r="QRB24" s="171"/>
      <c r="QRC24" s="171"/>
      <c r="QRD24" s="171"/>
      <c r="QRE24" s="171"/>
      <c r="QRF24" s="171"/>
      <c r="QRG24" s="171"/>
      <c r="QRH24" s="171"/>
      <c r="QRI24" s="171"/>
      <c r="QRJ24" s="171"/>
      <c r="QRK24" s="171"/>
      <c r="QRL24" s="171"/>
      <c r="QRM24" s="171"/>
      <c r="QRN24" s="171"/>
      <c r="QRO24" s="171"/>
      <c r="QRP24" s="171"/>
      <c r="QRQ24" s="171"/>
      <c r="QRR24" s="171"/>
      <c r="QRS24" s="171"/>
      <c r="QRT24" s="171"/>
      <c r="QRU24" s="171"/>
      <c r="QRV24" s="171"/>
      <c r="QRW24" s="171"/>
      <c r="QRX24" s="171"/>
      <c r="QRY24" s="171"/>
      <c r="QRZ24" s="171"/>
      <c r="QSA24" s="171"/>
      <c r="QSB24" s="171"/>
      <c r="QSC24" s="171"/>
      <c r="QSD24" s="171"/>
      <c r="QSE24" s="171"/>
      <c r="QSF24" s="171"/>
      <c r="QSG24" s="171"/>
      <c r="QSH24" s="171"/>
      <c r="QSI24" s="171"/>
      <c r="QSJ24" s="171"/>
      <c r="QSK24" s="171"/>
      <c r="QSL24" s="171"/>
      <c r="QSM24" s="171"/>
      <c r="QSN24" s="171"/>
      <c r="QSO24" s="171"/>
      <c r="QSP24" s="171"/>
      <c r="QSQ24" s="171"/>
      <c r="QSR24" s="171"/>
      <c r="QSS24" s="171"/>
      <c r="QST24" s="171"/>
      <c r="QSU24" s="171"/>
      <c r="QSV24" s="171"/>
      <c r="QSW24" s="171"/>
      <c r="QSX24" s="171"/>
      <c r="QSY24" s="171"/>
      <c r="QSZ24" s="171"/>
      <c r="QTA24" s="171"/>
      <c r="QTB24" s="171"/>
      <c r="QTC24" s="171"/>
      <c r="QTD24" s="171"/>
      <c r="QTE24" s="171"/>
      <c r="QTF24" s="171"/>
      <c r="QTG24" s="171"/>
      <c r="QTH24" s="171"/>
      <c r="QTI24" s="171"/>
      <c r="QTJ24" s="171"/>
      <c r="QTK24" s="171"/>
      <c r="QTL24" s="171"/>
      <c r="QTM24" s="171"/>
      <c r="QTN24" s="171"/>
      <c r="QTO24" s="171"/>
      <c r="QTP24" s="171"/>
      <c r="QTQ24" s="171"/>
      <c r="QTR24" s="171"/>
      <c r="QTS24" s="171"/>
      <c r="QTT24" s="171"/>
      <c r="QTU24" s="171"/>
      <c r="QTV24" s="171"/>
      <c r="QTW24" s="171"/>
      <c r="QTX24" s="171"/>
      <c r="QTY24" s="171"/>
      <c r="QTZ24" s="171"/>
      <c r="QUA24" s="171"/>
      <c r="QUB24" s="171"/>
      <c r="QUC24" s="171"/>
      <c r="QUD24" s="171"/>
      <c r="QUE24" s="171"/>
      <c r="QUF24" s="171"/>
      <c r="QUG24" s="171"/>
      <c r="QUH24" s="171"/>
      <c r="QUI24" s="171"/>
      <c r="QUJ24" s="171"/>
      <c r="QUK24" s="171"/>
      <c r="QUL24" s="171"/>
      <c r="QUM24" s="171"/>
      <c r="QUN24" s="171"/>
      <c r="QUO24" s="171"/>
      <c r="QUP24" s="171"/>
      <c r="QUQ24" s="171"/>
      <c r="QUR24" s="171"/>
      <c r="QUS24" s="171"/>
      <c r="QUT24" s="171"/>
      <c r="QUU24" s="171"/>
      <c r="QUV24" s="171"/>
      <c r="QUW24" s="171"/>
      <c r="QUX24" s="171"/>
      <c r="QUY24" s="171"/>
      <c r="QUZ24" s="171"/>
      <c r="QVA24" s="171"/>
      <c r="QVB24" s="171"/>
      <c r="QVC24" s="171"/>
      <c r="QVD24" s="171"/>
      <c r="QVE24" s="171"/>
      <c r="QVF24" s="171"/>
      <c r="QVG24" s="171"/>
      <c r="QVH24" s="171"/>
      <c r="QVI24" s="171"/>
      <c r="QVJ24" s="171"/>
      <c r="QVK24" s="171"/>
      <c r="QVL24" s="171"/>
      <c r="QVM24" s="171"/>
      <c r="QVN24" s="171"/>
      <c r="QVO24" s="171"/>
      <c r="QVP24" s="171"/>
      <c r="QVQ24" s="171"/>
      <c r="QVR24" s="171"/>
      <c r="QVS24" s="171"/>
      <c r="QVT24" s="171"/>
      <c r="QVU24" s="171"/>
      <c r="QVV24" s="171"/>
      <c r="QVW24" s="171"/>
      <c r="QVX24" s="171"/>
      <c r="QVY24" s="171"/>
      <c r="QVZ24" s="171"/>
      <c r="QWA24" s="171"/>
      <c r="QWB24" s="171"/>
      <c r="QWC24" s="171"/>
      <c r="QWD24" s="171"/>
      <c r="QWE24" s="171"/>
      <c r="QWF24" s="171"/>
      <c r="QWG24" s="171"/>
      <c r="QWH24" s="171"/>
      <c r="QWI24" s="171"/>
      <c r="QWJ24" s="171"/>
      <c r="QWK24" s="171"/>
      <c r="QWL24" s="171"/>
      <c r="QWM24" s="171"/>
      <c r="QWN24" s="171"/>
      <c r="QWO24" s="171"/>
      <c r="QWP24" s="171"/>
      <c r="QWQ24" s="171"/>
      <c r="QWR24" s="171"/>
      <c r="QWS24" s="171"/>
      <c r="QWT24" s="171"/>
      <c r="QWU24" s="171"/>
      <c r="QWV24" s="171"/>
      <c r="QWW24" s="171"/>
      <c r="QWX24" s="171"/>
      <c r="QWY24" s="171"/>
      <c r="QWZ24" s="171"/>
      <c r="QXA24" s="171"/>
      <c r="QXB24" s="171"/>
      <c r="QXC24" s="171"/>
      <c r="QXD24" s="171"/>
      <c r="QXE24" s="171"/>
      <c r="QXF24" s="171"/>
      <c r="QXG24" s="171"/>
      <c r="QXH24" s="171"/>
      <c r="QXI24" s="171"/>
      <c r="QXJ24" s="171"/>
      <c r="QXK24" s="171"/>
      <c r="QXL24" s="171"/>
      <c r="QXM24" s="171"/>
      <c r="QXN24" s="171"/>
      <c r="QXO24" s="171"/>
      <c r="QXP24" s="171"/>
      <c r="QXQ24" s="171"/>
      <c r="QXR24" s="171"/>
      <c r="QXS24" s="171"/>
      <c r="QXT24" s="171"/>
      <c r="QXU24" s="171"/>
      <c r="QXV24" s="171"/>
      <c r="QXW24" s="171"/>
      <c r="QXX24" s="171"/>
      <c r="QXY24" s="171"/>
      <c r="QXZ24" s="171"/>
      <c r="QYA24" s="171"/>
      <c r="QYB24" s="171"/>
      <c r="QYC24" s="171"/>
      <c r="QYD24" s="171"/>
      <c r="QYE24" s="171"/>
      <c r="QYF24" s="171"/>
      <c r="QYG24" s="171"/>
      <c r="QYH24" s="171"/>
      <c r="QYI24" s="171"/>
      <c r="QYJ24" s="171"/>
      <c r="QYK24" s="171"/>
      <c r="QYL24" s="171"/>
      <c r="QYM24" s="171"/>
      <c r="QYN24" s="171"/>
      <c r="QYO24" s="171"/>
      <c r="QYP24" s="171"/>
      <c r="QYQ24" s="171"/>
      <c r="QYR24" s="171"/>
      <c r="QYS24" s="171"/>
      <c r="QYT24" s="171"/>
      <c r="QYU24" s="171"/>
      <c r="QYV24" s="171"/>
      <c r="QYW24" s="171"/>
      <c r="QYX24" s="171"/>
      <c r="QYY24" s="171"/>
      <c r="QYZ24" s="171"/>
      <c r="QZA24" s="171"/>
      <c r="QZB24" s="171"/>
      <c r="QZC24" s="171"/>
      <c r="QZD24" s="171"/>
      <c r="QZE24" s="171"/>
      <c r="QZF24" s="171"/>
      <c r="QZG24" s="171"/>
      <c r="QZH24" s="171"/>
      <c r="QZI24" s="171"/>
      <c r="QZJ24" s="171"/>
      <c r="QZK24" s="171"/>
      <c r="QZL24" s="171"/>
      <c r="QZM24" s="171"/>
      <c r="QZN24" s="171"/>
      <c r="QZO24" s="171"/>
      <c r="QZP24" s="171"/>
      <c r="QZQ24" s="171"/>
      <c r="QZR24" s="171"/>
      <c r="QZS24" s="171"/>
      <c r="QZT24" s="171"/>
      <c r="QZU24" s="171"/>
      <c r="QZV24" s="171"/>
      <c r="QZW24" s="171"/>
      <c r="QZX24" s="171"/>
      <c r="QZY24" s="171"/>
      <c r="QZZ24" s="171"/>
      <c r="RAA24" s="171"/>
      <c r="RAB24" s="171"/>
      <c r="RAC24" s="171"/>
      <c r="RAD24" s="171"/>
      <c r="RAE24" s="171"/>
      <c r="RAF24" s="171"/>
      <c r="RAG24" s="171"/>
      <c r="RAH24" s="171"/>
      <c r="RAI24" s="171"/>
      <c r="RAJ24" s="171"/>
      <c r="RAK24" s="171"/>
      <c r="RAL24" s="171"/>
      <c r="RAM24" s="171"/>
      <c r="RAN24" s="171"/>
      <c r="RAO24" s="171"/>
      <c r="RAP24" s="171"/>
      <c r="RAQ24" s="171"/>
      <c r="RAR24" s="171"/>
      <c r="RAS24" s="171"/>
      <c r="RAT24" s="171"/>
      <c r="RAU24" s="171"/>
      <c r="RAV24" s="171"/>
      <c r="RAW24" s="171"/>
      <c r="RAX24" s="171"/>
      <c r="RAY24" s="171"/>
      <c r="RAZ24" s="171"/>
      <c r="RBA24" s="171"/>
      <c r="RBB24" s="171"/>
      <c r="RBC24" s="171"/>
      <c r="RBD24" s="171"/>
      <c r="RBE24" s="171"/>
      <c r="RBF24" s="171"/>
      <c r="RBG24" s="171"/>
      <c r="RBH24" s="171"/>
      <c r="RBI24" s="171"/>
      <c r="RBJ24" s="171"/>
      <c r="RBK24" s="171"/>
      <c r="RBL24" s="171"/>
      <c r="RBM24" s="171"/>
      <c r="RBN24" s="171"/>
      <c r="RBO24" s="171"/>
      <c r="RBP24" s="171"/>
      <c r="RBQ24" s="171"/>
      <c r="RBR24" s="171"/>
      <c r="RBS24" s="171"/>
      <c r="RBT24" s="171"/>
      <c r="RBU24" s="171"/>
      <c r="RBV24" s="171"/>
      <c r="RBW24" s="171"/>
      <c r="RBX24" s="171"/>
      <c r="RBY24" s="171"/>
      <c r="RBZ24" s="171"/>
      <c r="RCA24" s="171"/>
      <c r="RCB24" s="171"/>
      <c r="RCC24" s="171"/>
      <c r="RCD24" s="171"/>
      <c r="RCE24" s="171"/>
      <c r="RCF24" s="171"/>
      <c r="RCG24" s="171"/>
      <c r="RCH24" s="171"/>
      <c r="RCI24" s="171"/>
      <c r="RCJ24" s="171"/>
      <c r="RCK24" s="171"/>
      <c r="RCL24" s="171"/>
      <c r="RCM24" s="171"/>
      <c r="RCN24" s="171"/>
      <c r="RCO24" s="171"/>
      <c r="RCP24" s="171"/>
      <c r="RCQ24" s="171"/>
      <c r="RCR24" s="171"/>
      <c r="RCS24" s="171"/>
      <c r="RCT24" s="171"/>
      <c r="RCU24" s="171"/>
      <c r="RCV24" s="171"/>
      <c r="RCW24" s="171"/>
      <c r="RCX24" s="171"/>
      <c r="RCY24" s="171"/>
      <c r="RCZ24" s="171"/>
      <c r="RDA24" s="171"/>
      <c r="RDB24" s="171"/>
      <c r="RDC24" s="171"/>
      <c r="RDD24" s="171"/>
      <c r="RDE24" s="171"/>
      <c r="RDF24" s="171"/>
      <c r="RDG24" s="171"/>
      <c r="RDH24" s="171"/>
      <c r="RDI24" s="171"/>
      <c r="RDJ24" s="171"/>
      <c r="RDK24" s="171"/>
      <c r="RDL24" s="171"/>
      <c r="RDM24" s="171"/>
      <c r="RDN24" s="171"/>
      <c r="RDO24" s="171"/>
      <c r="RDP24" s="171"/>
      <c r="RDQ24" s="171"/>
      <c r="RDR24" s="171"/>
      <c r="RDS24" s="171"/>
      <c r="RDT24" s="171"/>
      <c r="RDU24" s="171"/>
      <c r="RDV24" s="171"/>
      <c r="RDW24" s="171"/>
      <c r="RDX24" s="171"/>
      <c r="RDY24" s="171"/>
      <c r="RDZ24" s="171"/>
      <c r="REA24" s="171"/>
      <c r="REB24" s="171"/>
      <c r="REC24" s="171"/>
      <c r="RED24" s="171"/>
      <c r="REE24" s="171"/>
      <c r="REF24" s="171"/>
      <c r="REG24" s="171"/>
      <c r="REH24" s="171"/>
      <c r="REI24" s="171"/>
      <c r="REJ24" s="171"/>
      <c r="REK24" s="171"/>
      <c r="REL24" s="171"/>
      <c r="REM24" s="171"/>
      <c r="REN24" s="171"/>
      <c r="REO24" s="171"/>
      <c r="REP24" s="171"/>
      <c r="REQ24" s="171"/>
      <c r="RER24" s="171"/>
      <c r="RES24" s="171"/>
      <c r="RET24" s="171"/>
      <c r="REU24" s="171"/>
      <c r="REV24" s="171"/>
      <c r="REW24" s="171"/>
      <c r="REX24" s="171"/>
      <c r="REY24" s="171"/>
      <c r="REZ24" s="171"/>
      <c r="RFA24" s="171"/>
      <c r="RFB24" s="171"/>
      <c r="RFC24" s="171"/>
      <c r="RFD24" s="171"/>
      <c r="RFE24" s="171"/>
      <c r="RFF24" s="171"/>
      <c r="RFG24" s="171"/>
      <c r="RFH24" s="171"/>
      <c r="RFI24" s="171"/>
      <c r="RFJ24" s="171"/>
      <c r="RFK24" s="171"/>
      <c r="RFL24" s="171"/>
      <c r="RFM24" s="171"/>
      <c r="RFN24" s="171"/>
      <c r="RFO24" s="171"/>
      <c r="RFP24" s="171"/>
      <c r="RFQ24" s="171"/>
      <c r="RFR24" s="171"/>
      <c r="RFS24" s="171"/>
      <c r="RFT24" s="171"/>
      <c r="RFU24" s="171"/>
      <c r="RFV24" s="171"/>
      <c r="RFW24" s="171"/>
      <c r="RFX24" s="171"/>
      <c r="RFY24" s="171"/>
      <c r="RFZ24" s="171"/>
      <c r="RGA24" s="171"/>
      <c r="RGB24" s="171"/>
      <c r="RGC24" s="171"/>
      <c r="RGD24" s="171"/>
      <c r="RGE24" s="171"/>
      <c r="RGF24" s="171"/>
      <c r="RGG24" s="171"/>
      <c r="RGH24" s="171"/>
      <c r="RGI24" s="171"/>
      <c r="RGJ24" s="171"/>
      <c r="RGK24" s="171"/>
      <c r="RGL24" s="171"/>
      <c r="RGM24" s="171"/>
      <c r="RGN24" s="171"/>
      <c r="RGO24" s="171"/>
      <c r="RGP24" s="171"/>
      <c r="RGQ24" s="171"/>
      <c r="RGR24" s="171"/>
      <c r="RGS24" s="171"/>
      <c r="RGT24" s="171"/>
      <c r="RGU24" s="171"/>
      <c r="RGV24" s="171"/>
      <c r="RGW24" s="171"/>
      <c r="RGX24" s="171"/>
      <c r="RGY24" s="171"/>
      <c r="RGZ24" s="171"/>
      <c r="RHA24" s="171"/>
      <c r="RHB24" s="171"/>
      <c r="RHC24" s="171"/>
      <c r="RHD24" s="171"/>
      <c r="RHE24" s="171"/>
      <c r="RHF24" s="171"/>
      <c r="RHG24" s="171"/>
      <c r="RHH24" s="171"/>
      <c r="RHI24" s="171"/>
      <c r="RHJ24" s="171"/>
      <c r="RHK24" s="171"/>
      <c r="RHL24" s="171"/>
      <c r="RHM24" s="171"/>
      <c r="RHN24" s="171"/>
      <c r="RHO24" s="171"/>
      <c r="RHP24" s="171"/>
      <c r="RHQ24" s="171"/>
      <c r="RHR24" s="171"/>
      <c r="RHS24" s="171"/>
      <c r="RHT24" s="171"/>
      <c r="RHU24" s="171"/>
      <c r="RHV24" s="171"/>
      <c r="RHW24" s="171"/>
      <c r="RHX24" s="171"/>
      <c r="RHY24" s="171"/>
      <c r="RHZ24" s="171"/>
      <c r="RIA24" s="171"/>
      <c r="RIB24" s="171"/>
      <c r="RIC24" s="171"/>
      <c r="RID24" s="171"/>
      <c r="RIE24" s="171"/>
      <c r="RIF24" s="171"/>
      <c r="RIG24" s="171"/>
      <c r="RIH24" s="171"/>
      <c r="RII24" s="171"/>
      <c r="RIJ24" s="171"/>
      <c r="RIK24" s="171"/>
      <c r="RIL24" s="171"/>
      <c r="RIM24" s="171"/>
      <c r="RIN24" s="171"/>
      <c r="RIO24" s="171"/>
      <c r="RIP24" s="171"/>
      <c r="RIQ24" s="171"/>
      <c r="RIR24" s="171"/>
      <c r="RIS24" s="171"/>
      <c r="RIT24" s="171"/>
      <c r="RIU24" s="171"/>
      <c r="RIV24" s="171"/>
      <c r="RIW24" s="171"/>
      <c r="RIX24" s="171"/>
      <c r="RIY24" s="171"/>
      <c r="RIZ24" s="171"/>
      <c r="RJA24" s="171"/>
      <c r="RJB24" s="171"/>
      <c r="RJC24" s="171"/>
      <c r="RJD24" s="171"/>
      <c r="RJE24" s="171"/>
      <c r="RJF24" s="171"/>
      <c r="RJG24" s="171"/>
      <c r="RJH24" s="171"/>
      <c r="RJI24" s="171"/>
      <c r="RJJ24" s="171"/>
      <c r="RJK24" s="171"/>
      <c r="RJL24" s="171"/>
      <c r="RJM24" s="171"/>
      <c r="RJN24" s="171"/>
      <c r="RJO24" s="171"/>
      <c r="RJP24" s="171"/>
      <c r="RJQ24" s="171"/>
      <c r="RJR24" s="171"/>
      <c r="RJS24" s="171"/>
      <c r="RJT24" s="171"/>
      <c r="RJU24" s="171"/>
      <c r="RJV24" s="171"/>
      <c r="RJW24" s="171"/>
      <c r="RJX24" s="171"/>
      <c r="RJY24" s="171"/>
      <c r="RJZ24" s="171"/>
      <c r="RKA24" s="171"/>
      <c r="RKB24" s="171"/>
      <c r="RKC24" s="171"/>
      <c r="RKD24" s="171"/>
      <c r="RKE24" s="171"/>
      <c r="RKF24" s="171"/>
      <c r="RKG24" s="171"/>
      <c r="RKH24" s="171"/>
      <c r="RKI24" s="171"/>
      <c r="RKJ24" s="171"/>
      <c r="RKK24" s="171"/>
      <c r="RKL24" s="171"/>
      <c r="RKM24" s="171"/>
      <c r="RKN24" s="171"/>
      <c r="RKO24" s="171"/>
      <c r="RKP24" s="171"/>
      <c r="RKQ24" s="171"/>
      <c r="RKR24" s="171"/>
      <c r="RKS24" s="171"/>
      <c r="RKT24" s="171"/>
      <c r="RKU24" s="171"/>
      <c r="RKV24" s="171"/>
      <c r="RKW24" s="171"/>
      <c r="RKX24" s="171"/>
      <c r="RKY24" s="171"/>
      <c r="RKZ24" s="171"/>
      <c r="RLA24" s="171"/>
      <c r="RLB24" s="171"/>
      <c r="RLC24" s="171"/>
      <c r="RLD24" s="171"/>
      <c r="RLE24" s="171"/>
      <c r="RLF24" s="171"/>
      <c r="RLG24" s="171"/>
      <c r="RLH24" s="171"/>
      <c r="RLI24" s="171"/>
      <c r="RLJ24" s="171"/>
      <c r="RLK24" s="171"/>
      <c r="RLL24" s="171"/>
      <c r="RLM24" s="171"/>
      <c r="RLN24" s="171"/>
      <c r="RLO24" s="171"/>
      <c r="RLP24" s="171"/>
      <c r="RLQ24" s="171"/>
      <c r="RLR24" s="171"/>
      <c r="RLS24" s="171"/>
      <c r="RLT24" s="171"/>
      <c r="RLU24" s="171"/>
      <c r="RLV24" s="171"/>
      <c r="RLW24" s="171"/>
      <c r="RLX24" s="171"/>
      <c r="RLY24" s="171"/>
      <c r="RLZ24" s="171"/>
      <c r="RMA24" s="171"/>
      <c r="RMB24" s="171"/>
      <c r="RMC24" s="171"/>
      <c r="RMD24" s="171"/>
      <c r="RME24" s="171"/>
      <c r="RMF24" s="171"/>
      <c r="RMG24" s="171"/>
      <c r="RMH24" s="171"/>
      <c r="RMI24" s="171"/>
      <c r="RMJ24" s="171"/>
      <c r="RMK24" s="171"/>
      <c r="RML24" s="171"/>
      <c r="RMM24" s="171"/>
      <c r="RMN24" s="171"/>
      <c r="RMO24" s="171"/>
      <c r="RMP24" s="171"/>
      <c r="RMQ24" s="171"/>
      <c r="RMR24" s="171"/>
      <c r="RMS24" s="171"/>
      <c r="RMT24" s="171"/>
      <c r="RMU24" s="171"/>
      <c r="RMV24" s="171"/>
      <c r="RMW24" s="171"/>
      <c r="RMX24" s="171"/>
      <c r="RMY24" s="171"/>
      <c r="RMZ24" s="171"/>
      <c r="RNA24" s="171"/>
      <c r="RNB24" s="171"/>
      <c r="RNC24" s="171"/>
      <c r="RND24" s="171"/>
      <c r="RNE24" s="171"/>
      <c r="RNF24" s="171"/>
      <c r="RNG24" s="171"/>
      <c r="RNH24" s="171"/>
      <c r="RNI24" s="171"/>
      <c r="RNJ24" s="171"/>
      <c r="RNK24" s="171"/>
      <c r="RNL24" s="171"/>
      <c r="RNM24" s="171"/>
      <c r="RNN24" s="171"/>
      <c r="RNO24" s="171"/>
      <c r="RNP24" s="171"/>
      <c r="RNQ24" s="171"/>
      <c r="RNR24" s="171"/>
      <c r="RNS24" s="171"/>
      <c r="RNT24" s="171"/>
      <c r="RNU24" s="171"/>
      <c r="RNV24" s="171"/>
      <c r="RNW24" s="171"/>
      <c r="RNX24" s="171"/>
      <c r="RNY24" s="171"/>
      <c r="RNZ24" s="171"/>
      <c r="ROA24" s="171"/>
      <c r="ROB24" s="171"/>
      <c r="ROC24" s="171"/>
      <c r="ROD24" s="171"/>
      <c r="ROE24" s="171"/>
      <c r="ROF24" s="171"/>
      <c r="ROG24" s="171"/>
      <c r="ROH24" s="171"/>
      <c r="ROI24" s="171"/>
      <c r="ROJ24" s="171"/>
      <c r="ROK24" s="171"/>
      <c r="ROL24" s="171"/>
      <c r="ROM24" s="171"/>
      <c r="RON24" s="171"/>
      <c r="ROO24" s="171"/>
      <c r="ROP24" s="171"/>
      <c r="ROQ24" s="171"/>
      <c r="ROR24" s="171"/>
      <c r="ROS24" s="171"/>
      <c r="ROT24" s="171"/>
      <c r="ROU24" s="171"/>
      <c r="ROV24" s="171"/>
      <c r="ROW24" s="171"/>
      <c r="ROX24" s="171"/>
      <c r="ROY24" s="171"/>
      <c r="ROZ24" s="171"/>
      <c r="RPA24" s="171"/>
      <c r="RPB24" s="171"/>
      <c r="RPC24" s="171"/>
      <c r="RPD24" s="171"/>
      <c r="RPE24" s="171"/>
      <c r="RPF24" s="171"/>
      <c r="RPG24" s="171"/>
      <c r="RPH24" s="171"/>
      <c r="RPI24" s="171"/>
      <c r="RPJ24" s="171"/>
      <c r="RPK24" s="171"/>
      <c r="RPL24" s="171"/>
      <c r="RPM24" s="171"/>
      <c r="RPN24" s="171"/>
      <c r="RPO24" s="171"/>
      <c r="RPP24" s="171"/>
      <c r="RPQ24" s="171"/>
      <c r="RPR24" s="171"/>
      <c r="RPS24" s="171"/>
      <c r="RPT24" s="171"/>
      <c r="RPU24" s="171"/>
      <c r="RPV24" s="171"/>
      <c r="RPW24" s="171"/>
      <c r="RPX24" s="171"/>
      <c r="RPY24" s="171"/>
      <c r="RPZ24" s="171"/>
      <c r="RQA24" s="171"/>
      <c r="RQB24" s="171"/>
      <c r="RQC24" s="171"/>
      <c r="RQD24" s="171"/>
      <c r="RQE24" s="171"/>
      <c r="RQF24" s="171"/>
      <c r="RQG24" s="171"/>
      <c r="RQH24" s="171"/>
      <c r="RQI24" s="171"/>
      <c r="RQJ24" s="171"/>
      <c r="RQK24" s="171"/>
      <c r="RQL24" s="171"/>
      <c r="RQM24" s="171"/>
      <c r="RQN24" s="171"/>
      <c r="RQO24" s="171"/>
      <c r="RQP24" s="171"/>
      <c r="RQQ24" s="171"/>
      <c r="RQR24" s="171"/>
      <c r="RQS24" s="171"/>
      <c r="RQT24" s="171"/>
      <c r="RQU24" s="171"/>
      <c r="RQV24" s="171"/>
      <c r="RQW24" s="171"/>
      <c r="RQX24" s="171"/>
      <c r="RQY24" s="171"/>
      <c r="RQZ24" s="171"/>
      <c r="RRA24" s="171"/>
      <c r="RRB24" s="171"/>
      <c r="RRC24" s="171"/>
      <c r="RRD24" s="171"/>
      <c r="RRE24" s="171"/>
      <c r="RRF24" s="171"/>
      <c r="RRG24" s="171"/>
      <c r="RRH24" s="171"/>
      <c r="RRI24" s="171"/>
      <c r="RRJ24" s="171"/>
      <c r="RRK24" s="171"/>
      <c r="RRL24" s="171"/>
      <c r="RRM24" s="171"/>
      <c r="RRN24" s="171"/>
      <c r="RRO24" s="171"/>
      <c r="RRP24" s="171"/>
      <c r="RRQ24" s="171"/>
      <c r="RRR24" s="171"/>
      <c r="RRS24" s="171"/>
      <c r="RRT24" s="171"/>
      <c r="RRU24" s="171"/>
      <c r="RRV24" s="171"/>
      <c r="RRW24" s="171"/>
      <c r="RRX24" s="171"/>
      <c r="RRY24" s="171"/>
      <c r="RRZ24" s="171"/>
      <c r="RSA24" s="171"/>
      <c r="RSB24" s="171"/>
      <c r="RSC24" s="171"/>
      <c r="RSD24" s="171"/>
      <c r="RSE24" s="171"/>
      <c r="RSF24" s="171"/>
      <c r="RSG24" s="171"/>
      <c r="RSH24" s="171"/>
      <c r="RSI24" s="171"/>
      <c r="RSJ24" s="171"/>
      <c r="RSK24" s="171"/>
      <c r="RSL24" s="171"/>
      <c r="RSM24" s="171"/>
      <c r="RSN24" s="171"/>
      <c r="RSO24" s="171"/>
      <c r="RSP24" s="171"/>
      <c r="RSQ24" s="171"/>
      <c r="RSR24" s="171"/>
      <c r="RSS24" s="171"/>
      <c r="RST24" s="171"/>
      <c r="RSU24" s="171"/>
      <c r="RSV24" s="171"/>
      <c r="RSW24" s="171"/>
      <c r="RSX24" s="171"/>
      <c r="RSY24" s="171"/>
      <c r="RSZ24" s="171"/>
      <c r="RTA24" s="171"/>
      <c r="RTB24" s="171"/>
      <c r="RTC24" s="171"/>
      <c r="RTD24" s="171"/>
      <c r="RTE24" s="171"/>
      <c r="RTF24" s="171"/>
      <c r="RTG24" s="171"/>
      <c r="RTH24" s="171"/>
      <c r="RTI24" s="171"/>
      <c r="RTJ24" s="171"/>
      <c r="RTK24" s="171"/>
      <c r="RTL24" s="171"/>
      <c r="RTM24" s="171"/>
      <c r="RTN24" s="171"/>
      <c r="RTO24" s="171"/>
      <c r="RTP24" s="171"/>
      <c r="RTQ24" s="171"/>
      <c r="RTR24" s="171"/>
      <c r="RTS24" s="171"/>
      <c r="RTT24" s="171"/>
      <c r="RTU24" s="171"/>
      <c r="RTV24" s="171"/>
      <c r="RTW24" s="171"/>
      <c r="RTX24" s="171"/>
      <c r="RTY24" s="171"/>
      <c r="RTZ24" s="171"/>
      <c r="RUA24" s="171"/>
      <c r="RUB24" s="171"/>
      <c r="RUC24" s="171"/>
      <c r="RUD24" s="171"/>
      <c r="RUE24" s="171"/>
      <c r="RUF24" s="171"/>
      <c r="RUG24" s="171"/>
      <c r="RUH24" s="171"/>
      <c r="RUI24" s="171"/>
      <c r="RUJ24" s="171"/>
      <c r="RUK24" s="171"/>
      <c r="RUL24" s="171"/>
      <c r="RUM24" s="171"/>
      <c r="RUN24" s="171"/>
      <c r="RUO24" s="171"/>
      <c r="RUP24" s="171"/>
      <c r="RUQ24" s="171"/>
      <c r="RUR24" s="171"/>
      <c r="RUS24" s="171"/>
      <c r="RUT24" s="171"/>
      <c r="RUU24" s="171"/>
      <c r="RUV24" s="171"/>
      <c r="RUW24" s="171"/>
      <c r="RUX24" s="171"/>
      <c r="RUY24" s="171"/>
      <c r="RUZ24" s="171"/>
      <c r="RVA24" s="171"/>
      <c r="RVB24" s="171"/>
      <c r="RVC24" s="171"/>
      <c r="RVD24" s="171"/>
      <c r="RVE24" s="171"/>
      <c r="RVF24" s="171"/>
      <c r="RVG24" s="171"/>
      <c r="RVH24" s="171"/>
      <c r="RVI24" s="171"/>
      <c r="RVJ24" s="171"/>
      <c r="RVK24" s="171"/>
      <c r="RVL24" s="171"/>
      <c r="RVM24" s="171"/>
      <c r="RVN24" s="171"/>
      <c r="RVO24" s="171"/>
      <c r="RVP24" s="171"/>
      <c r="RVQ24" s="171"/>
      <c r="RVR24" s="171"/>
      <c r="RVS24" s="171"/>
      <c r="RVT24" s="171"/>
      <c r="RVU24" s="171"/>
      <c r="RVV24" s="171"/>
      <c r="RVW24" s="171"/>
      <c r="RVX24" s="171"/>
      <c r="RVY24" s="171"/>
      <c r="RVZ24" s="171"/>
      <c r="RWA24" s="171"/>
      <c r="RWB24" s="171"/>
      <c r="RWC24" s="171"/>
      <c r="RWD24" s="171"/>
      <c r="RWE24" s="171"/>
      <c r="RWF24" s="171"/>
      <c r="RWG24" s="171"/>
      <c r="RWH24" s="171"/>
      <c r="RWI24" s="171"/>
      <c r="RWJ24" s="171"/>
      <c r="RWK24" s="171"/>
      <c r="RWL24" s="171"/>
      <c r="RWM24" s="171"/>
      <c r="RWN24" s="171"/>
      <c r="RWO24" s="171"/>
      <c r="RWP24" s="171"/>
      <c r="RWQ24" s="171"/>
      <c r="RWR24" s="171"/>
      <c r="RWS24" s="171"/>
      <c r="RWT24" s="171"/>
      <c r="RWU24" s="171"/>
      <c r="RWV24" s="171"/>
      <c r="RWW24" s="171"/>
      <c r="RWX24" s="171"/>
      <c r="RWY24" s="171"/>
      <c r="RWZ24" s="171"/>
      <c r="RXA24" s="171"/>
      <c r="RXB24" s="171"/>
      <c r="RXC24" s="171"/>
      <c r="RXD24" s="171"/>
      <c r="RXE24" s="171"/>
      <c r="RXF24" s="171"/>
      <c r="RXG24" s="171"/>
      <c r="RXH24" s="171"/>
      <c r="RXI24" s="171"/>
      <c r="RXJ24" s="171"/>
      <c r="RXK24" s="171"/>
      <c r="RXL24" s="171"/>
      <c r="RXM24" s="171"/>
      <c r="RXN24" s="171"/>
      <c r="RXO24" s="171"/>
      <c r="RXP24" s="171"/>
      <c r="RXQ24" s="171"/>
      <c r="RXR24" s="171"/>
      <c r="RXS24" s="171"/>
      <c r="RXT24" s="171"/>
      <c r="RXU24" s="171"/>
      <c r="RXV24" s="171"/>
      <c r="RXW24" s="171"/>
      <c r="RXX24" s="171"/>
      <c r="RXY24" s="171"/>
      <c r="RXZ24" s="171"/>
      <c r="RYA24" s="171"/>
      <c r="RYB24" s="171"/>
      <c r="RYC24" s="171"/>
      <c r="RYD24" s="171"/>
      <c r="RYE24" s="171"/>
      <c r="RYF24" s="171"/>
      <c r="RYG24" s="171"/>
      <c r="RYH24" s="171"/>
      <c r="RYI24" s="171"/>
      <c r="RYJ24" s="171"/>
      <c r="RYK24" s="171"/>
      <c r="RYL24" s="171"/>
      <c r="RYM24" s="171"/>
      <c r="RYN24" s="171"/>
      <c r="RYO24" s="171"/>
      <c r="RYP24" s="171"/>
      <c r="RYQ24" s="171"/>
      <c r="RYR24" s="171"/>
      <c r="RYS24" s="171"/>
      <c r="RYT24" s="171"/>
      <c r="RYU24" s="171"/>
      <c r="RYV24" s="171"/>
      <c r="RYW24" s="171"/>
      <c r="RYX24" s="171"/>
      <c r="RYY24" s="171"/>
      <c r="RYZ24" s="171"/>
      <c r="RZA24" s="171"/>
      <c r="RZB24" s="171"/>
      <c r="RZC24" s="171"/>
      <c r="RZD24" s="171"/>
      <c r="RZE24" s="171"/>
      <c r="RZF24" s="171"/>
      <c r="RZG24" s="171"/>
      <c r="RZH24" s="171"/>
      <c r="RZI24" s="171"/>
      <c r="RZJ24" s="171"/>
      <c r="RZK24" s="171"/>
      <c r="RZL24" s="171"/>
      <c r="RZM24" s="171"/>
      <c r="RZN24" s="171"/>
      <c r="RZO24" s="171"/>
      <c r="RZP24" s="171"/>
      <c r="RZQ24" s="171"/>
      <c r="RZR24" s="171"/>
      <c r="RZS24" s="171"/>
      <c r="RZT24" s="171"/>
      <c r="RZU24" s="171"/>
      <c r="RZV24" s="171"/>
      <c r="RZW24" s="171"/>
      <c r="RZX24" s="171"/>
      <c r="RZY24" s="171"/>
      <c r="RZZ24" s="171"/>
      <c r="SAA24" s="171"/>
      <c r="SAB24" s="171"/>
      <c r="SAC24" s="171"/>
      <c r="SAD24" s="171"/>
      <c r="SAE24" s="171"/>
      <c r="SAF24" s="171"/>
      <c r="SAG24" s="171"/>
      <c r="SAH24" s="171"/>
      <c r="SAI24" s="171"/>
      <c r="SAJ24" s="171"/>
      <c r="SAK24" s="171"/>
      <c r="SAL24" s="171"/>
      <c r="SAM24" s="171"/>
      <c r="SAN24" s="171"/>
      <c r="SAO24" s="171"/>
      <c r="SAP24" s="171"/>
      <c r="SAQ24" s="171"/>
      <c r="SAR24" s="171"/>
      <c r="SAS24" s="171"/>
      <c r="SAT24" s="171"/>
      <c r="SAU24" s="171"/>
      <c r="SAV24" s="171"/>
      <c r="SAW24" s="171"/>
      <c r="SAX24" s="171"/>
      <c r="SAY24" s="171"/>
      <c r="SAZ24" s="171"/>
      <c r="SBA24" s="171"/>
      <c r="SBB24" s="171"/>
      <c r="SBC24" s="171"/>
      <c r="SBD24" s="171"/>
      <c r="SBE24" s="171"/>
      <c r="SBF24" s="171"/>
      <c r="SBG24" s="171"/>
      <c r="SBH24" s="171"/>
      <c r="SBI24" s="171"/>
      <c r="SBJ24" s="171"/>
      <c r="SBK24" s="171"/>
      <c r="SBL24" s="171"/>
      <c r="SBM24" s="171"/>
      <c r="SBN24" s="171"/>
      <c r="SBO24" s="171"/>
      <c r="SBP24" s="171"/>
      <c r="SBQ24" s="171"/>
      <c r="SBR24" s="171"/>
      <c r="SBS24" s="171"/>
      <c r="SBT24" s="171"/>
      <c r="SBU24" s="171"/>
      <c r="SBV24" s="171"/>
      <c r="SBW24" s="171"/>
      <c r="SBX24" s="171"/>
      <c r="SBY24" s="171"/>
      <c r="SBZ24" s="171"/>
      <c r="SCA24" s="171"/>
      <c r="SCB24" s="171"/>
      <c r="SCC24" s="171"/>
      <c r="SCD24" s="171"/>
      <c r="SCE24" s="171"/>
      <c r="SCF24" s="171"/>
      <c r="SCG24" s="171"/>
      <c r="SCH24" s="171"/>
      <c r="SCI24" s="171"/>
      <c r="SCJ24" s="171"/>
      <c r="SCK24" s="171"/>
      <c r="SCL24" s="171"/>
      <c r="SCM24" s="171"/>
      <c r="SCN24" s="171"/>
      <c r="SCO24" s="171"/>
      <c r="SCP24" s="171"/>
      <c r="SCQ24" s="171"/>
      <c r="SCR24" s="171"/>
      <c r="SCS24" s="171"/>
      <c r="SCT24" s="171"/>
      <c r="SCU24" s="171"/>
      <c r="SCV24" s="171"/>
      <c r="SCW24" s="171"/>
      <c r="SCX24" s="171"/>
      <c r="SCY24" s="171"/>
      <c r="SCZ24" s="171"/>
      <c r="SDA24" s="171"/>
      <c r="SDB24" s="171"/>
      <c r="SDC24" s="171"/>
      <c r="SDD24" s="171"/>
      <c r="SDE24" s="171"/>
      <c r="SDF24" s="171"/>
      <c r="SDG24" s="171"/>
      <c r="SDH24" s="171"/>
      <c r="SDI24" s="171"/>
      <c r="SDJ24" s="171"/>
      <c r="SDK24" s="171"/>
      <c r="SDL24" s="171"/>
      <c r="SDM24" s="171"/>
      <c r="SDN24" s="171"/>
      <c r="SDO24" s="171"/>
      <c r="SDP24" s="171"/>
      <c r="SDQ24" s="171"/>
      <c r="SDR24" s="171"/>
      <c r="SDS24" s="171"/>
      <c r="SDT24" s="171"/>
      <c r="SDU24" s="171"/>
      <c r="SDV24" s="171"/>
      <c r="SDW24" s="171"/>
      <c r="SDX24" s="171"/>
      <c r="SDY24" s="171"/>
      <c r="SDZ24" s="171"/>
      <c r="SEA24" s="171"/>
      <c r="SEB24" s="171"/>
      <c r="SEC24" s="171"/>
      <c r="SED24" s="171"/>
      <c r="SEE24" s="171"/>
      <c r="SEF24" s="171"/>
      <c r="SEG24" s="171"/>
      <c r="SEH24" s="171"/>
      <c r="SEI24" s="171"/>
      <c r="SEJ24" s="171"/>
      <c r="SEK24" s="171"/>
      <c r="SEL24" s="171"/>
      <c r="SEM24" s="171"/>
      <c r="SEN24" s="171"/>
      <c r="SEO24" s="171"/>
      <c r="SEP24" s="171"/>
      <c r="SEQ24" s="171"/>
      <c r="SER24" s="171"/>
      <c r="SES24" s="171"/>
      <c r="SET24" s="171"/>
      <c r="SEU24" s="171"/>
      <c r="SEV24" s="171"/>
      <c r="SEW24" s="171"/>
      <c r="SEX24" s="171"/>
      <c r="SEY24" s="171"/>
      <c r="SEZ24" s="171"/>
      <c r="SFA24" s="171"/>
      <c r="SFB24" s="171"/>
      <c r="SFC24" s="171"/>
      <c r="SFD24" s="171"/>
      <c r="SFE24" s="171"/>
      <c r="SFF24" s="171"/>
      <c r="SFG24" s="171"/>
      <c r="SFH24" s="171"/>
      <c r="SFI24" s="171"/>
      <c r="SFJ24" s="171"/>
      <c r="SFK24" s="171"/>
      <c r="SFL24" s="171"/>
      <c r="SFM24" s="171"/>
      <c r="SFN24" s="171"/>
      <c r="SFO24" s="171"/>
      <c r="SFP24" s="171"/>
      <c r="SFQ24" s="171"/>
      <c r="SFR24" s="171"/>
      <c r="SFS24" s="171"/>
      <c r="SFT24" s="171"/>
      <c r="SFU24" s="171"/>
      <c r="SFV24" s="171"/>
      <c r="SFW24" s="171"/>
      <c r="SFX24" s="171"/>
      <c r="SFY24" s="171"/>
      <c r="SFZ24" s="171"/>
      <c r="SGA24" s="171"/>
      <c r="SGB24" s="171"/>
      <c r="SGC24" s="171"/>
      <c r="SGD24" s="171"/>
      <c r="SGE24" s="171"/>
      <c r="SGF24" s="171"/>
      <c r="SGG24" s="171"/>
      <c r="SGH24" s="171"/>
      <c r="SGI24" s="171"/>
      <c r="SGJ24" s="171"/>
      <c r="SGK24" s="171"/>
      <c r="SGL24" s="171"/>
      <c r="SGM24" s="171"/>
      <c r="SGN24" s="171"/>
      <c r="SGO24" s="171"/>
      <c r="SGP24" s="171"/>
      <c r="SGQ24" s="171"/>
      <c r="SGR24" s="171"/>
      <c r="SGS24" s="171"/>
      <c r="SGT24" s="171"/>
      <c r="SGU24" s="171"/>
      <c r="SGV24" s="171"/>
      <c r="SGW24" s="171"/>
      <c r="SGX24" s="171"/>
      <c r="SGY24" s="171"/>
      <c r="SGZ24" s="171"/>
      <c r="SHA24" s="171"/>
      <c r="SHB24" s="171"/>
      <c r="SHC24" s="171"/>
      <c r="SHD24" s="171"/>
      <c r="SHE24" s="171"/>
      <c r="SHF24" s="171"/>
      <c r="SHG24" s="171"/>
      <c r="SHH24" s="171"/>
      <c r="SHI24" s="171"/>
      <c r="SHJ24" s="171"/>
      <c r="SHK24" s="171"/>
      <c r="SHL24" s="171"/>
      <c r="SHM24" s="171"/>
      <c r="SHN24" s="171"/>
      <c r="SHO24" s="171"/>
      <c r="SHP24" s="171"/>
      <c r="SHQ24" s="171"/>
      <c r="SHR24" s="171"/>
      <c r="SHS24" s="171"/>
      <c r="SHT24" s="171"/>
      <c r="SHU24" s="171"/>
      <c r="SHV24" s="171"/>
      <c r="SHW24" s="171"/>
      <c r="SHX24" s="171"/>
      <c r="SHY24" s="171"/>
      <c r="SHZ24" s="171"/>
      <c r="SIA24" s="171"/>
      <c r="SIB24" s="171"/>
      <c r="SIC24" s="171"/>
      <c r="SID24" s="171"/>
      <c r="SIE24" s="171"/>
      <c r="SIF24" s="171"/>
      <c r="SIG24" s="171"/>
      <c r="SIH24" s="171"/>
      <c r="SII24" s="171"/>
      <c r="SIJ24" s="171"/>
      <c r="SIK24" s="171"/>
      <c r="SIL24" s="171"/>
      <c r="SIM24" s="171"/>
      <c r="SIN24" s="171"/>
      <c r="SIO24" s="171"/>
      <c r="SIP24" s="171"/>
      <c r="SIQ24" s="171"/>
      <c r="SIR24" s="171"/>
      <c r="SIS24" s="171"/>
      <c r="SIT24" s="171"/>
      <c r="SIU24" s="171"/>
      <c r="SIV24" s="171"/>
      <c r="SIW24" s="171"/>
      <c r="SIX24" s="171"/>
      <c r="SIY24" s="171"/>
      <c r="SIZ24" s="171"/>
      <c r="SJA24" s="171"/>
      <c r="SJB24" s="171"/>
      <c r="SJC24" s="171"/>
      <c r="SJD24" s="171"/>
      <c r="SJE24" s="171"/>
      <c r="SJF24" s="171"/>
      <c r="SJG24" s="171"/>
      <c r="SJH24" s="171"/>
      <c r="SJI24" s="171"/>
      <c r="SJJ24" s="171"/>
      <c r="SJK24" s="171"/>
      <c r="SJL24" s="171"/>
      <c r="SJM24" s="171"/>
      <c r="SJN24" s="171"/>
      <c r="SJO24" s="171"/>
      <c r="SJP24" s="171"/>
      <c r="SJQ24" s="171"/>
      <c r="SJR24" s="171"/>
      <c r="SJS24" s="171"/>
      <c r="SJT24" s="171"/>
      <c r="SJU24" s="171"/>
      <c r="SJV24" s="171"/>
      <c r="SJW24" s="171"/>
      <c r="SJX24" s="171"/>
      <c r="SJY24" s="171"/>
      <c r="SJZ24" s="171"/>
      <c r="SKA24" s="171"/>
      <c r="SKB24" s="171"/>
      <c r="SKC24" s="171"/>
      <c r="SKD24" s="171"/>
      <c r="SKE24" s="171"/>
      <c r="SKF24" s="171"/>
      <c r="SKG24" s="171"/>
      <c r="SKH24" s="171"/>
      <c r="SKI24" s="171"/>
      <c r="SKJ24" s="171"/>
      <c r="SKK24" s="171"/>
      <c r="SKL24" s="171"/>
      <c r="SKM24" s="171"/>
      <c r="SKN24" s="171"/>
      <c r="SKO24" s="171"/>
      <c r="SKP24" s="171"/>
      <c r="SKQ24" s="171"/>
      <c r="SKR24" s="171"/>
      <c r="SKS24" s="171"/>
      <c r="SKT24" s="171"/>
      <c r="SKU24" s="171"/>
      <c r="SKV24" s="171"/>
      <c r="SKW24" s="171"/>
      <c r="SKX24" s="171"/>
      <c r="SKY24" s="171"/>
      <c r="SKZ24" s="171"/>
      <c r="SLA24" s="171"/>
      <c r="SLB24" s="171"/>
      <c r="SLC24" s="171"/>
      <c r="SLD24" s="171"/>
      <c r="SLE24" s="171"/>
      <c r="SLF24" s="171"/>
      <c r="SLG24" s="171"/>
      <c r="SLH24" s="171"/>
      <c r="SLI24" s="171"/>
      <c r="SLJ24" s="171"/>
      <c r="SLK24" s="171"/>
      <c r="SLL24" s="171"/>
      <c r="SLM24" s="171"/>
      <c r="SLN24" s="171"/>
      <c r="SLO24" s="171"/>
      <c r="SLP24" s="171"/>
      <c r="SLQ24" s="171"/>
      <c r="SLR24" s="171"/>
      <c r="SLS24" s="171"/>
      <c r="SLT24" s="171"/>
      <c r="SLU24" s="171"/>
      <c r="SLV24" s="171"/>
      <c r="SLW24" s="171"/>
      <c r="SLX24" s="171"/>
      <c r="SLY24" s="171"/>
      <c r="SLZ24" s="171"/>
      <c r="SMA24" s="171"/>
      <c r="SMB24" s="171"/>
      <c r="SMC24" s="171"/>
      <c r="SMD24" s="171"/>
      <c r="SME24" s="171"/>
      <c r="SMF24" s="171"/>
      <c r="SMG24" s="171"/>
      <c r="SMH24" s="171"/>
      <c r="SMI24" s="171"/>
      <c r="SMJ24" s="171"/>
      <c r="SMK24" s="171"/>
      <c r="SML24" s="171"/>
      <c r="SMM24" s="171"/>
      <c r="SMN24" s="171"/>
      <c r="SMO24" s="171"/>
      <c r="SMP24" s="171"/>
      <c r="SMQ24" s="171"/>
      <c r="SMR24" s="171"/>
      <c r="SMS24" s="171"/>
      <c r="SMT24" s="171"/>
      <c r="SMU24" s="171"/>
      <c r="SMV24" s="171"/>
      <c r="SMW24" s="171"/>
      <c r="SMX24" s="171"/>
      <c r="SMY24" s="171"/>
      <c r="SMZ24" s="171"/>
      <c r="SNA24" s="171"/>
      <c r="SNB24" s="171"/>
      <c r="SNC24" s="171"/>
      <c r="SND24" s="171"/>
      <c r="SNE24" s="171"/>
      <c r="SNF24" s="171"/>
      <c r="SNG24" s="171"/>
      <c r="SNH24" s="171"/>
      <c r="SNI24" s="171"/>
      <c r="SNJ24" s="171"/>
      <c r="SNK24" s="171"/>
      <c r="SNL24" s="171"/>
      <c r="SNM24" s="171"/>
      <c r="SNN24" s="171"/>
      <c r="SNO24" s="171"/>
      <c r="SNP24" s="171"/>
      <c r="SNQ24" s="171"/>
      <c r="SNR24" s="171"/>
      <c r="SNS24" s="171"/>
      <c r="SNT24" s="171"/>
      <c r="SNU24" s="171"/>
      <c r="SNV24" s="171"/>
      <c r="SNW24" s="171"/>
      <c r="SNX24" s="171"/>
      <c r="SNY24" s="171"/>
      <c r="SNZ24" s="171"/>
      <c r="SOA24" s="171"/>
      <c r="SOB24" s="171"/>
      <c r="SOC24" s="171"/>
      <c r="SOD24" s="171"/>
      <c r="SOE24" s="171"/>
      <c r="SOF24" s="171"/>
      <c r="SOG24" s="171"/>
      <c r="SOH24" s="171"/>
      <c r="SOI24" s="171"/>
      <c r="SOJ24" s="171"/>
      <c r="SOK24" s="171"/>
      <c r="SOL24" s="171"/>
      <c r="SOM24" s="171"/>
      <c r="SON24" s="171"/>
      <c r="SOO24" s="171"/>
      <c r="SOP24" s="171"/>
      <c r="SOQ24" s="171"/>
      <c r="SOR24" s="171"/>
      <c r="SOS24" s="171"/>
      <c r="SOT24" s="171"/>
      <c r="SOU24" s="171"/>
      <c r="SOV24" s="171"/>
      <c r="SOW24" s="171"/>
      <c r="SOX24" s="171"/>
      <c r="SOY24" s="171"/>
      <c r="SOZ24" s="171"/>
      <c r="SPA24" s="171"/>
      <c r="SPB24" s="171"/>
      <c r="SPC24" s="171"/>
      <c r="SPD24" s="171"/>
      <c r="SPE24" s="171"/>
      <c r="SPF24" s="171"/>
      <c r="SPG24" s="171"/>
      <c r="SPH24" s="171"/>
      <c r="SPI24" s="171"/>
      <c r="SPJ24" s="171"/>
      <c r="SPK24" s="171"/>
      <c r="SPL24" s="171"/>
      <c r="SPM24" s="171"/>
      <c r="SPN24" s="171"/>
      <c r="SPO24" s="171"/>
      <c r="SPP24" s="171"/>
      <c r="SPQ24" s="171"/>
      <c r="SPR24" s="171"/>
      <c r="SPS24" s="171"/>
      <c r="SPT24" s="171"/>
      <c r="SPU24" s="171"/>
      <c r="SPV24" s="171"/>
      <c r="SPW24" s="171"/>
      <c r="SPX24" s="171"/>
      <c r="SPY24" s="171"/>
      <c r="SPZ24" s="171"/>
      <c r="SQA24" s="171"/>
      <c r="SQB24" s="171"/>
      <c r="SQC24" s="171"/>
      <c r="SQD24" s="171"/>
      <c r="SQE24" s="171"/>
      <c r="SQF24" s="171"/>
      <c r="SQG24" s="171"/>
      <c r="SQH24" s="171"/>
      <c r="SQI24" s="171"/>
      <c r="SQJ24" s="171"/>
      <c r="SQK24" s="171"/>
      <c r="SQL24" s="171"/>
      <c r="SQM24" s="171"/>
      <c r="SQN24" s="171"/>
      <c r="SQO24" s="171"/>
      <c r="SQP24" s="171"/>
      <c r="SQQ24" s="171"/>
      <c r="SQR24" s="171"/>
      <c r="SQS24" s="171"/>
      <c r="SQT24" s="171"/>
      <c r="SQU24" s="171"/>
      <c r="SQV24" s="171"/>
      <c r="SQW24" s="171"/>
      <c r="SQX24" s="171"/>
      <c r="SQY24" s="171"/>
      <c r="SQZ24" s="171"/>
      <c r="SRA24" s="171"/>
      <c r="SRB24" s="171"/>
      <c r="SRC24" s="171"/>
      <c r="SRD24" s="171"/>
      <c r="SRE24" s="171"/>
      <c r="SRF24" s="171"/>
      <c r="SRG24" s="171"/>
      <c r="SRH24" s="171"/>
      <c r="SRI24" s="171"/>
      <c r="SRJ24" s="171"/>
      <c r="SRK24" s="171"/>
      <c r="SRL24" s="171"/>
      <c r="SRM24" s="171"/>
      <c r="SRN24" s="171"/>
      <c r="SRO24" s="171"/>
      <c r="SRP24" s="171"/>
      <c r="SRQ24" s="171"/>
      <c r="SRR24" s="171"/>
      <c r="SRS24" s="171"/>
      <c r="SRT24" s="171"/>
      <c r="SRU24" s="171"/>
      <c r="SRV24" s="171"/>
      <c r="SRW24" s="171"/>
      <c r="SRX24" s="171"/>
      <c r="SRY24" s="171"/>
      <c r="SRZ24" s="171"/>
      <c r="SSA24" s="171"/>
      <c r="SSB24" s="171"/>
      <c r="SSC24" s="171"/>
      <c r="SSD24" s="171"/>
      <c r="SSE24" s="171"/>
      <c r="SSF24" s="171"/>
      <c r="SSG24" s="171"/>
      <c r="SSH24" s="171"/>
      <c r="SSI24" s="171"/>
      <c r="SSJ24" s="171"/>
      <c r="SSK24" s="171"/>
      <c r="SSL24" s="171"/>
      <c r="SSM24" s="171"/>
      <c r="SSN24" s="171"/>
      <c r="SSO24" s="171"/>
      <c r="SSP24" s="171"/>
      <c r="SSQ24" s="171"/>
      <c r="SSR24" s="171"/>
      <c r="SSS24" s="171"/>
      <c r="SST24" s="171"/>
      <c r="SSU24" s="171"/>
      <c r="SSV24" s="171"/>
      <c r="SSW24" s="171"/>
      <c r="SSX24" s="171"/>
      <c r="SSY24" s="171"/>
      <c r="SSZ24" s="171"/>
      <c r="STA24" s="171"/>
      <c r="STB24" s="171"/>
      <c r="STC24" s="171"/>
      <c r="STD24" s="171"/>
      <c r="STE24" s="171"/>
      <c r="STF24" s="171"/>
      <c r="STG24" s="171"/>
      <c r="STH24" s="171"/>
      <c r="STI24" s="171"/>
      <c r="STJ24" s="171"/>
      <c r="STK24" s="171"/>
      <c r="STL24" s="171"/>
      <c r="STM24" s="171"/>
      <c r="STN24" s="171"/>
      <c r="STO24" s="171"/>
      <c r="STP24" s="171"/>
      <c r="STQ24" s="171"/>
      <c r="STR24" s="171"/>
      <c r="STS24" s="171"/>
      <c r="STT24" s="171"/>
      <c r="STU24" s="171"/>
      <c r="STV24" s="171"/>
      <c r="STW24" s="171"/>
      <c r="STX24" s="171"/>
      <c r="STY24" s="171"/>
      <c r="STZ24" s="171"/>
      <c r="SUA24" s="171"/>
      <c r="SUB24" s="171"/>
      <c r="SUC24" s="171"/>
      <c r="SUD24" s="171"/>
      <c r="SUE24" s="171"/>
      <c r="SUF24" s="171"/>
      <c r="SUG24" s="171"/>
      <c r="SUH24" s="171"/>
      <c r="SUI24" s="171"/>
      <c r="SUJ24" s="171"/>
      <c r="SUK24" s="171"/>
      <c r="SUL24" s="171"/>
      <c r="SUM24" s="171"/>
      <c r="SUN24" s="171"/>
      <c r="SUO24" s="171"/>
      <c r="SUP24" s="171"/>
      <c r="SUQ24" s="171"/>
      <c r="SUR24" s="171"/>
      <c r="SUS24" s="171"/>
      <c r="SUT24" s="171"/>
      <c r="SUU24" s="171"/>
      <c r="SUV24" s="171"/>
      <c r="SUW24" s="171"/>
      <c r="SUX24" s="171"/>
      <c r="SUY24" s="171"/>
      <c r="SUZ24" s="171"/>
      <c r="SVA24" s="171"/>
      <c r="SVB24" s="171"/>
      <c r="SVC24" s="171"/>
      <c r="SVD24" s="171"/>
      <c r="SVE24" s="171"/>
      <c r="SVF24" s="171"/>
      <c r="SVG24" s="171"/>
      <c r="SVH24" s="171"/>
      <c r="SVI24" s="171"/>
      <c r="SVJ24" s="171"/>
      <c r="SVK24" s="171"/>
      <c r="SVL24" s="171"/>
      <c r="SVM24" s="171"/>
      <c r="SVN24" s="171"/>
      <c r="SVO24" s="171"/>
      <c r="SVP24" s="171"/>
      <c r="SVQ24" s="171"/>
      <c r="SVR24" s="171"/>
      <c r="SVS24" s="171"/>
      <c r="SVT24" s="171"/>
      <c r="SVU24" s="171"/>
      <c r="SVV24" s="171"/>
      <c r="SVW24" s="171"/>
      <c r="SVX24" s="171"/>
      <c r="SVY24" s="171"/>
      <c r="SVZ24" s="171"/>
      <c r="SWA24" s="171"/>
      <c r="SWB24" s="171"/>
      <c r="SWC24" s="171"/>
      <c r="SWD24" s="171"/>
      <c r="SWE24" s="171"/>
      <c r="SWF24" s="171"/>
      <c r="SWG24" s="171"/>
      <c r="SWH24" s="171"/>
      <c r="SWI24" s="171"/>
      <c r="SWJ24" s="171"/>
      <c r="SWK24" s="171"/>
      <c r="SWL24" s="171"/>
      <c r="SWM24" s="171"/>
      <c r="SWN24" s="171"/>
      <c r="SWO24" s="171"/>
      <c r="SWP24" s="171"/>
      <c r="SWQ24" s="171"/>
      <c r="SWR24" s="171"/>
      <c r="SWS24" s="171"/>
      <c r="SWT24" s="171"/>
      <c r="SWU24" s="171"/>
      <c r="SWV24" s="171"/>
      <c r="SWW24" s="171"/>
      <c r="SWX24" s="171"/>
      <c r="SWY24" s="171"/>
      <c r="SWZ24" s="171"/>
      <c r="SXA24" s="171"/>
      <c r="SXB24" s="171"/>
      <c r="SXC24" s="171"/>
      <c r="SXD24" s="171"/>
      <c r="SXE24" s="171"/>
      <c r="SXF24" s="171"/>
      <c r="SXG24" s="171"/>
      <c r="SXH24" s="171"/>
      <c r="SXI24" s="171"/>
      <c r="SXJ24" s="171"/>
      <c r="SXK24" s="171"/>
      <c r="SXL24" s="171"/>
      <c r="SXM24" s="171"/>
      <c r="SXN24" s="171"/>
      <c r="SXO24" s="171"/>
      <c r="SXP24" s="171"/>
      <c r="SXQ24" s="171"/>
      <c r="SXR24" s="171"/>
      <c r="SXS24" s="171"/>
      <c r="SXT24" s="171"/>
      <c r="SXU24" s="171"/>
      <c r="SXV24" s="171"/>
      <c r="SXW24" s="171"/>
      <c r="SXX24" s="171"/>
      <c r="SXY24" s="171"/>
      <c r="SXZ24" s="171"/>
      <c r="SYA24" s="171"/>
      <c r="SYB24" s="171"/>
      <c r="SYC24" s="171"/>
      <c r="SYD24" s="171"/>
      <c r="SYE24" s="171"/>
      <c r="SYF24" s="171"/>
      <c r="SYG24" s="171"/>
      <c r="SYH24" s="171"/>
      <c r="SYI24" s="171"/>
      <c r="SYJ24" s="171"/>
      <c r="SYK24" s="171"/>
      <c r="SYL24" s="171"/>
      <c r="SYM24" s="171"/>
      <c r="SYN24" s="171"/>
      <c r="SYO24" s="171"/>
      <c r="SYP24" s="171"/>
      <c r="SYQ24" s="171"/>
      <c r="SYR24" s="171"/>
      <c r="SYS24" s="171"/>
      <c r="SYT24" s="171"/>
      <c r="SYU24" s="171"/>
      <c r="SYV24" s="171"/>
      <c r="SYW24" s="171"/>
      <c r="SYX24" s="171"/>
      <c r="SYY24" s="171"/>
      <c r="SYZ24" s="171"/>
      <c r="SZA24" s="171"/>
      <c r="SZB24" s="171"/>
      <c r="SZC24" s="171"/>
      <c r="SZD24" s="171"/>
      <c r="SZE24" s="171"/>
      <c r="SZF24" s="171"/>
      <c r="SZG24" s="171"/>
      <c r="SZH24" s="171"/>
      <c r="SZI24" s="171"/>
      <c r="SZJ24" s="171"/>
      <c r="SZK24" s="171"/>
      <c r="SZL24" s="171"/>
      <c r="SZM24" s="171"/>
      <c r="SZN24" s="171"/>
      <c r="SZO24" s="171"/>
      <c r="SZP24" s="171"/>
      <c r="SZQ24" s="171"/>
      <c r="SZR24" s="171"/>
      <c r="SZS24" s="171"/>
      <c r="SZT24" s="171"/>
      <c r="SZU24" s="171"/>
      <c r="SZV24" s="171"/>
      <c r="SZW24" s="171"/>
      <c r="SZX24" s="171"/>
      <c r="SZY24" s="171"/>
      <c r="SZZ24" s="171"/>
      <c r="TAA24" s="171"/>
      <c r="TAB24" s="171"/>
      <c r="TAC24" s="171"/>
      <c r="TAD24" s="171"/>
      <c r="TAE24" s="171"/>
      <c r="TAF24" s="171"/>
      <c r="TAG24" s="171"/>
      <c r="TAH24" s="171"/>
      <c r="TAI24" s="171"/>
      <c r="TAJ24" s="171"/>
      <c r="TAK24" s="171"/>
      <c r="TAL24" s="171"/>
      <c r="TAM24" s="171"/>
      <c r="TAN24" s="171"/>
      <c r="TAO24" s="171"/>
      <c r="TAP24" s="171"/>
      <c r="TAQ24" s="171"/>
      <c r="TAR24" s="171"/>
      <c r="TAS24" s="171"/>
      <c r="TAT24" s="171"/>
      <c r="TAU24" s="171"/>
      <c r="TAV24" s="171"/>
      <c r="TAW24" s="171"/>
      <c r="TAX24" s="171"/>
      <c r="TAY24" s="171"/>
      <c r="TAZ24" s="171"/>
      <c r="TBA24" s="171"/>
      <c r="TBB24" s="171"/>
      <c r="TBC24" s="171"/>
      <c r="TBD24" s="171"/>
      <c r="TBE24" s="171"/>
      <c r="TBF24" s="171"/>
      <c r="TBG24" s="171"/>
      <c r="TBH24" s="171"/>
      <c r="TBI24" s="171"/>
      <c r="TBJ24" s="171"/>
      <c r="TBK24" s="171"/>
      <c r="TBL24" s="171"/>
      <c r="TBM24" s="171"/>
      <c r="TBN24" s="171"/>
      <c r="TBO24" s="171"/>
      <c r="TBP24" s="171"/>
      <c r="TBQ24" s="171"/>
      <c r="TBR24" s="171"/>
      <c r="TBS24" s="171"/>
      <c r="TBT24" s="171"/>
      <c r="TBU24" s="171"/>
      <c r="TBV24" s="171"/>
      <c r="TBW24" s="171"/>
      <c r="TBX24" s="171"/>
      <c r="TBY24" s="171"/>
      <c r="TBZ24" s="171"/>
      <c r="TCA24" s="171"/>
      <c r="TCB24" s="171"/>
      <c r="TCC24" s="171"/>
      <c r="TCD24" s="171"/>
      <c r="TCE24" s="171"/>
      <c r="TCF24" s="171"/>
      <c r="TCG24" s="171"/>
      <c r="TCH24" s="171"/>
      <c r="TCI24" s="171"/>
      <c r="TCJ24" s="171"/>
      <c r="TCK24" s="171"/>
      <c r="TCL24" s="171"/>
      <c r="TCM24" s="171"/>
      <c r="TCN24" s="171"/>
      <c r="TCO24" s="171"/>
      <c r="TCP24" s="171"/>
      <c r="TCQ24" s="171"/>
      <c r="TCR24" s="171"/>
      <c r="TCS24" s="171"/>
      <c r="TCT24" s="171"/>
      <c r="TCU24" s="171"/>
      <c r="TCV24" s="171"/>
      <c r="TCW24" s="171"/>
      <c r="TCX24" s="171"/>
      <c r="TCY24" s="171"/>
      <c r="TCZ24" s="171"/>
      <c r="TDA24" s="171"/>
      <c r="TDB24" s="171"/>
      <c r="TDC24" s="171"/>
      <c r="TDD24" s="171"/>
      <c r="TDE24" s="171"/>
      <c r="TDF24" s="171"/>
      <c r="TDG24" s="171"/>
      <c r="TDH24" s="171"/>
      <c r="TDI24" s="171"/>
      <c r="TDJ24" s="171"/>
      <c r="TDK24" s="171"/>
      <c r="TDL24" s="171"/>
      <c r="TDM24" s="171"/>
      <c r="TDN24" s="171"/>
      <c r="TDO24" s="171"/>
      <c r="TDP24" s="171"/>
      <c r="TDQ24" s="171"/>
      <c r="TDR24" s="171"/>
      <c r="TDS24" s="171"/>
      <c r="TDT24" s="171"/>
      <c r="TDU24" s="171"/>
      <c r="TDV24" s="171"/>
      <c r="TDW24" s="171"/>
      <c r="TDX24" s="171"/>
      <c r="TDY24" s="171"/>
      <c r="TDZ24" s="171"/>
      <c r="TEA24" s="171"/>
      <c r="TEB24" s="171"/>
      <c r="TEC24" s="171"/>
      <c r="TED24" s="171"/>
      <c r="TEE24" s="171"/>
      <c r="TEF24" s="171"/>
      <c r="TEG24" s="171"/>
      <c r="TEH24" s="171"/>
      <c r="TEI24" s="171"/>
      <c r="TEJ24" s="171"/>
      <c r="TEK24" s="171"/>
      <c r="TEL24" s="171"/>
      <c r="TEM24" s="171"/>
      <c r="TEN24" s="171"/>
      <c r="TEO24" s="171"/>
      <c r="TEP24" s="171"/>
      <c r="TEQ24" s="171"/>
      <c r="TER24" s="171"/>
      <c r="TES24" s="171"/>
      <c r="TET24" s="171"/>
      <c r="TEU24" s="171"/>
      <c r="TEV24" s="171"/>
      <c r="TEW24" s="171"/>
      <c r="TEX24" s="171"/>
      <c r="TEY24" s="171"/>
      <c r="TEZ24" s="171"/>
      <c r="TFA24" s="171"/>
      <c r="TFB24" s="171"/>
      <c r="TFC24" s="171"/>
      <c r="TFD24" s="171"/>
      <c r="TFE24" s="171"/>
      <c r="TFF24" s="171"/>
      <c r="TFG24" s="171"/>
      <c r="TFH24" s="171"/>
      <c r="TFI24" s="171"/>
      <c r="TFJ24" s="171"/>
      <c r="TFK24" s="171"/>
      <c r="TFL24" s="171"/>
      <c r="TFM24" s="171"/>
      <c r="TFN24" s="171"/>
      <c r="TFO24" s="171"/>
      <c r="TFP24" s="171"/>
      <c r="TFQ24" s="171"/>
      <c r="TFR24" s="171"/>
      <c r="TFS24" s="171"/>
      <c r="TFT24" s="171"/>
      <c r="TFU24" s="171"/>
      <c r="TFV24" s="171"/>
      <c r="TFW24" s="171"/>
      <c r="TFX24" s="171"/>
      <c r="TFY24" s="171"/>
      <c r="TFZ24" s="171"/>
      <c r="TGA24" s="171"/>
      <c r="TGB24" s="171"/>
      <c r="TGC24" s="171"/>
      <c r="TGD24" s="171"/>
      <c r="TGE24" s="171"/>
      <c r="TGF24" s="171"/>
      <c r="TGG24" s="171"/>
      <c r="TGH24" s="171"/>
      <c r="TGI24" s="171"/>
      <c r="TGJ24" s="171"/>
      <c r="TGK24" s="171"/>
      <c r="TGL24" s="171"/>
      <c r="TGM24" s="171"/>
      <c r="TGN24" s="171"/>
      <c r="TGO24" s="171"/>
      <c r="TGP24" s="171"/>
      <c r="TGQ24" s="171"/>
      <c r="TGR24" s="171"/>
      <c r="TGS24" s="171"/>
      <c r="TGT24" s="171"/>
      <c r="TGU24" s="171"/>
      <c r="TGV24" s="171"/>
      <c r="TGW24" s="171"/>
      <c r="TGX24" s="171"/>
      <c r="TGY24" s="171"/>
      <c r="TGZ24" s="171"/>
      <c r="THA24" s="171"/>
      <c r="THB24" s="171"/>
      <c r="THC24" s="171"/>
      <c r="THD24" s="171"/>
      <c r="THE24" s="171"/>
      <c r="THF24" s="171"/>
      <c r="THG24" s="171"/>
      <c r="THH24" s="171"/>
      <c r="THI24" s="171"/>
      <c r="THJ24" s="171"/>
      <c r="THK24" s="171"/>
      <c r="THL24" s="171"/>
      <c r="THM24" s="171"/>
      <c r="THN24" s="171"/>
      <c r="THO24" s="171"/>
      <c r="THP24" s="171"/>
      <c r="THQ24" s="171"/>
      <c r="THR24" s="171"/>
      <c r="THS24" s="171"/>
      <c r="THT24" s="171"/>
      <c r="THU24" s="171"/>
      <c r="THV24" s="171"/>
      <c r="THW24" s="171"/>
      <c r="THX24" s="171"/>
      <c r="THY24" s="171"/>
      <c r="THZ24" s="171"/>
      <c r="TIA24" s="171"/>
      <c r="TIB24" s="171"/>
      <c r="TIC24" s="171"/>
      <c r="TID24" s="171"/>
      <c r="TIE24" s="171"/>
      <c r="TIF24" s="171"/>
      <c r="TIG24" s="171"/>
      <c r="TIH24" s="171"/>
      <c r="TII24" s="171"/>
      <c r="TIJ24" s="171"/>
      <c r="TIK24" s="171"/>
      <c r="TIL24" s="171"/>
      <c r="TIM24" s="171"/>
      <c r="TIN24" s="171"/>
      <c r="TIO24" s="171"/>
      <c r="TIP24" s="171"/>
      <c r="TIQ24" s="171"/>
      <c r="TIR24" s="171"/>
      <c r="TIS24" s="171"/>
      <c r="TIT24" s="171"/>
      <c r="TIU24" s="171"/>
      <c r="TIV24" s="171"/>
      <c r="TIW24" s="171"/>
      <c r="TIX24" s="171"/>
      <c r="TIY24" s="171"/>
      <c r="TIZ24" s="171"/>
      <c r="TJA24" s="171"/>
      <c r="TJB24" s="171"/>
      <c r="TJC24" s="171"/>
      <c r="TJD24" s="171"/>
      <c r="TJE24" s="171"/>
      <c r="TJF24" s="171"/>
      <c r="TJG24" s="171"/>
      <c r="TJH24" s="171"/>
      <c r="TJI24" s="171"/>
      <c r="TJJ24" s="171"/>
      <c r="TJK24" s="171"/>
      <c r="TJL24" s="171"/>
      <c r="TJM24" s="171"/>
      <c r="TJN24" s="171"/>
      <c r="TJO24" s="171"/>
      <c r="TJP24" s="171"/>
      <c r="TJQ24" s="171"/>
      <c r="TJR24" s="171"/>
      <c r="TJS24" s="171"/>
      <c r="TJT24" s="171"/>
      <c r="TJU24" s="171"/>
      <c r="TJV24" s="171"/>
      <c r="TJW24" s="171"/>
      <c r="TJX24" s="171"/>
      <c r="TJY24" s="171"/>
      <c r="TJZ24" s="171"/>
      <c r="TKA24" s="171"/>
      <c r="TKB24" s="171"/>
      <c r="TKC24" s="171"/>
      <c r="TKD24" s="171"/>
      <c r="TKE24" s="171"/>
      <c r="TKF24" s="171"/>
      <c r="TKG24" s="171"/>
      <c r="TKH24" s="171"/>
      <c r="TKI24" s="171"/>
      <c r="TKJ24" s="171"/>
      <c r="TKK24" s="171"/>
      <c r="TKL24" s="171"/>
      <c r="TKM24" s="171"/>
      <c r="TKN24" s="171"/>
      <c r="TKO24" s="171"/>
      <c r="TKP24" s="171"/>
      <c r="TKQ24" s="171"/>
      <c r="TKR24" s="171"/>
      <c r="TKS24" s="171"/>
      <c r="TKT24" s="171"/>
      <c r="TKU24" s="171"/>
      <c r="TKV24" s="171"/>
      <c r="TKW24" s="171"/>
      <c r="TKX24" s="171"/>
      <c r="TKY24" s="171"/>
      <c r="TKZ24" s="171"/>
      <c r="TLA24" s="171"/>
      <c r="TLB24" s="171"/>
      <c r="TLC24" s="171"/>
      <c r="TLD24" s="171"/>
      <c r="TLE24" s="171"/>
      <c r="TLF24" s="171"/>
      <c r="TLG24" s="171"/>
      <c r="TLH24" s="171"/>
      <c r="TLI24" s="171"/>
      <c r="TLJ24" s="171"/>
      <c r="TLK24" s="171"/>
      <c r="TLL24" s="171"/>
      <c r="TLM24" s="171"/>
      <c r="TLN24" s="171"/>
      <c r="TLO24" s="171"/>
      <c r="TLP24" s="171"/>
      <c r="TLQ24" s="171"/>
      <c r="TLR24" s="171"/>
      <c r="TLS24" s="171"/>
      <c r="TLT24" s="171"/>
      <c r="TLU24" s="171"/>
      <c r="TLV24" s="171"/>
      <c r="TLW24" s="171"/>
      <c r="TLX24" s="171"/>
      <c r="TLY24" s="171"/>
      <c r="TLZ24" s="171"/>
      <c r="TMA24" s="171"/>
      <c r="TMB24" s="171"/>
      <c r="TMC24" s="171"/>
      <c r="TMD24" s="171"/>
      <c r="TME24" s="171"/>
      <c r="TMF24" s="171"/>
      <c r="TMG24" s="171"/>
      <c r="TMH24" s="171"/>
      <c r="TMI24" s="171"/>
      <c r="TMJ24" s="171"/>
      <c r="TMK24" s="171"/>
      <c r="TML24" s="171"/>
      <c r="TMM24" s="171"/>
      <c r="TMN24" s="171"/>
      <c r="TMO24" s="171"/>
      <c r="TMP24" s="171"/>
      <c r="TMQ24" s="171"/>
      <c r="TMR24" s="171"/>
      <c r="TMS24" s="171"/>
      <c r="TMT24" s="171"/>
      <c r="TMU24" s="171"/>
      <c r="TMV24" s="171"/>
      <c r="TMW24" s="171"/>
      <c r="TMX24" s="171"/>
      <c r="TMY24" s="171"/>
      <c r="TMZ24" s="171"/>
      <c r="TNA24" s="171"/>
      <c r="TNB24" s="171"/>
      <c r="TNC24" s="171"/>
      <c r="TND24" s="171"/>
      <c r="TNE24" s="171"/>
      <c r="TNF24" s="171"/>
      <c r="TNG24" s="171"/>
      <c r="TNH24" s="171"/>
      <c r="TNI24" s="171"/>
      <c r="TNJ24" s="171"/>
      <c r="TNK24" s="171"/>
      <c r="TNL24" s="171"/>
      <c r="TNM24" s="171"/>
      <c r="TNN24" s="171"/>
      <c r="TNO24" s="171"/>
      <c r="TNP24" s="171"/>
      <c r="TNQ24" s="171"/>
      <c r="TNR24" s="171"/>
      <c r="TNS24" s="171"/>
      <c r="TNT24" s="171"/>
      <c r="TNU24" s="171"/>
      <c r="TNV24" s="171"/>
      <c r="TNW24" s="171"/>
      <c r="TNX24" s="171"/>
      <c r="TNY24" s="171"/>
      <c r="TNZ24" s="171"/>
      <c r="TOA24" s="171"/>
      <c r="TOB24" s="171"/>
      <c r="TOC24" s="171"/>
      <c r="TOD24" s="171"/>
      <c r="TOE24" s="171"/>
      <c r="TOF24" s="171"/>
      <c r="TOG24" s="171"/>
      <c r="TOH24" s="171"/>
      <c r="TOI24" s="171"/>
      <c r="TOJ24" s="171"/>
      <c r="TOK24" s="171"/>
      <c r="TOL24" s="171"/>
      <c r="TOM24" s="171"/>
      <c r="TON24" s="171"/>
      <c r="TOO24" s="171"/>
      <c r="TOP24" s="171"/>
      <c r="TOQ24" s="171"/>
      <c r="TOR24" s="171"/>
      <c r="TOS24" s="171"/>
      <c r="TOT24" s="171"/>
      <c r="TOU24" s="171"/>
      <c r="TOV24" s="171"/>
      <c r="TOW24" s="171"/>
      <c r="TOX24" s="171"/>
      <c r="TOY24" s="171"/>
      <c r="TOZ24" s="171"/>
      <c r="TPA24" s="171"/>
      <c r="TPB24" s="171"/>
      <c r="TPC24" s="171"/>
      <c r="TPD24" s="171"/>
      <c r="TPE24" s="171"/>
      <c r="TPF24" s="171"/>
      <c r="TPG24" s="171"/>
      <c r="TPH24" s="171"/>
      <c r="TPI24" s="171"/>
      <c r="TPJ24" s="171"/>
      <c r="TPK24" s="171"/>
      <c r="TPL24" s="171"/>
      <c r="TPM24" s="171"/>
      <c r="TPN24" s="171"/>
      <c r="TPO24" s="171"/>
      <c r="TPP24" s="171"/>
      <c r="TPQ24" s="171"/>
      <c r="TPR24" s="171"/>
      <c r="TPS24" s="171"/>
      <c r="TPT24" s="171"/>
      <c r="TPU24" s="171"/>
      <c r="TPV24" s="171"/>
      <c r="TPW24" s="171"/>
      <c r="TPX24" s="171"/>
      <c r="TPY24" s="171"/>
      <c r="TPZ24" s="171"/>
      <c r="TQA24" s="171"/>
      <c r="TQB24" s="171"/>
      <c r="TQC24" s="171"/>
      <c r="TQD24" s="171"/>
      <c r="TQE24" s="171"/>
      <c r="TQF24" s="171"/>
      <c r="TQG24" s="171"/>
      <c r="TQH24" s="171"/>
      <c r="TQI24" s="171"/>
      <c r="TQJ24" s="171"/>
      <c r="TQK24" s="171"/>
      <c r="TQL24" s="171"/>
      <c r="TQM24" s="171"/>
      <c r="TQN24" s="171"/>
      <c r="TQO24" s="171"/>
      <c r="TQP24" s="171"/>
      <c r="TQQ24" s="171"/>
      <c r="TQR24" s="171"/>
      <c r="TQS24" s="171"/>
      <c r="TQT24" s="171"/>
      <c r="TQU24" s="171"/>
      <c r="TQV24" s="171"/>
      <c r="TQW24" s="171"/>
      <c r="TQX24" s="171"/>
      <c r="TQY24" s="171"/>
      <c r="TQZ24" s="171"/>
      <c r="TRA24" s="171"/>
      <c r="TRB24" s="171"/>
      <c r="TRC24" s="171"/>
      <c r="TRD24" s="171"/>
      <c r="TRE24" s="171"/>
      <c r="TRF24" s="171"/>
      <c r="TRG24" s="171"/>
      <c r="TRH24" s="171"/>
      <c r="TRI24" s="171"/>
      <c r="TRJ24" s="171"/>
      <c r="TRK24" s="171"/>
      <c r="TRL24" s="171"/>
      <c r="TRM24" s="171"/>
      <c r="TRN24" s="171"/>
      <c r="TRO24" s="171"/>
      <c r="TRP24" s="171"/>
      <c r="TRQ24" s="171"/>
      <c r="TRR24" s="171"/>
      <c r="TRS24" s="171"/>
      <c r="TRT24" s="171"/>
      <c r="TRU24" s="171"/>
      <c r="TRV24" s="171"/>
      <c r="TRW24" s="171"/>
      <c r="TRX24" s="171"/>
      <c r="TRY24" s="171"/>
      <c r="TRZ24" s="171"/>
      <c r="TSA24" s="171"/>
      <c r="TSB24" s="171"/>
      <c r="TSC24" s="171"/>
      <c r="TSD24" s="171"/>
      <c r="TSE24" s="171"/>
      <c r="TSF24" s="171"/>
      <c r="TSG24" s="171"/>
      <c r="TSH24" s="171"/>
      <c r="TSI24" s="171"/>
      <c r="TSJ24" s="171"/>
      <c r="TSK24" s="171"/>
      <c r="TSL24" s="171"/>
      <c r="TSM24" s="171"/>
      <c r="TSN24" s="171"/>
      <c r="TSO24" s="171"/>
      <c r="TSP24" s="171"/>
      <c r="TSQ24" s="171"/>
      <c r="TSR24" s="171"/>
      <c r="TSS24" s="171"/>
      <c r="TST24" s="171"/>
      <c r="TSU24" s="171"/>
      <c r="TSV24" s="171"/>
      <c r="TSW24" s="171"/>
      <c r="TSX24" s="171"/>
      <c r="TSY24" s="171"/>
      <c r="TSZ24" s="171"/>
      <c r="TTA24" s="171"/>
      <c r="TTB24" s="171"/>
      <c r="TTC24" s="171"/>
      <c r="TTD24" s="171"/>
      <c r="TTE24" s="171"/>
      <c r="TTF24" s="171"/>
      <c r="TTG24" s="171"/>
      <c r="TTH24" s="171"/>
      <c r="TTI24" s="171"/>
      <c r="TTJ24" s="171"/>
      <c r="TTK24" s="171"/>
      <c r="TTL24" s="171"/>
      <c r="TTM24" s="171"/>
      <c r="TTN24" s="171"/>
      <c r="TTO24" s="171"/>
      <c r="TTP24" s="171"/>
      <c r="TTQ24" s="171"/>
      <c r="TTR24" s="171"/>
      <c r="TTS24" s="171"/>
      <c r="TTT24" s="171"/>
      <c r="TTU24" s="171"/>
      <c r="TTV24" s="171"/>
      <c r="TTW24" s="171"/>
      <c r="TTX24" s="171"/>
      <c r="TTY24" s="171"/>
      <c r="TTZ24" s="171"/>
      <c r="TUA24" s="171"/>
      <c r="TUB24" s="171"/>
      <c r="TUC24" s="171"/>
      <c r="TUD24" s="171"/>
      <c r="TUE24" s="171"/>
      <c r="TUF24" s="171"/>
      <c r="TUG24" s="171"/>
      <c r="TUH24" s="171"/>
      <c r="TUI24" s="171"/>
      <c r="TUJ24" s="171"/>
      <c r="TUK24" s="171"/>
      <c r="TUL24" s="171"/>
      <c r="TUM24" s="171"/>
      <c r="TUN24" s="171"/>
      <c r="TUO24" s="171"/>
      <c r="TUP24" s="171"/>
      <c r="TUQ24" s="171"/>
      <c r="TUR24" s="171"/>
      <c r="TUS24" s="171"/>
      <c r="TUT24" s="171"/>
      <c r="TUU24" s="171"/>
      <c r="TUV24" s="171"/>
      <c r="TUW24" s="171"/>
      <c r="TUX24" s="171"/>
      <c r="TUY24" s="171"/>
      <c r="TUZ24" s="171"/>
      <c r="TVA24" s="171"/>
      <c r="TVB24" s="171"/>
      <c r="TVC24" s="171"/>
      <c r="TVD24" s="171"/>
      <c r="TVE24" s="171"/>
      <c r="TVF24" s="171"/>
      <c r="TVG24" s="171"/>
      <c r="TVH24" s="171"/>
      <c r="TVI24" s="171"/>
      <c r="TVJ24" s="171"/>
      <c r="TVK24" s="171"/>
      <c r="TVL24" s="171"/>
      <c r="TVM24" s="171"/>
      <c r="TVN24" s="171"/>
      <c r="TVO24" s="171"/>
      <c r="TVP24" s="171"/>
      <c r="TVQ24" s="171"/>
      <c r="TVR24" s="171"/>
      <c r="TVS24" s="171"/>
      <c r="TVT24" s="171"/>
      <c r="TVU24" s="171"/>
      <c r="TVV24" s="171"/>
      <c r="TVW24" s="171"/>
      <c r="TVX24" s="171"/>
      <c r="TVY24" s="171"/>
      <c r="TVZ24" s="171"/>
      <c r="TWA24" s="171"/>
      <c r="TWB24" s="171"/>
      <c r="TWC24" s="171"/>
      <c r="TWD24" s="171"/>
      <c r="TWE24" s="171"/>
      <c r="TWF24" s="171"/>
      <c r="TWG24" s="171"/>
      <c r="TWH24" s="171"/>
      <c r="TWI24" s="171"/>
      <c r="TWJ24" s="171"/>
      <c r="TWK24" s="171"/>
      <c r="TWL24" s="171"/>
      <c r="TWM24" s="171"/>
      <c r="TWN24" s="171"/>
      <c r="TWO24" s="171"/>
      <c r="TWP24" s="171"/>
      <c r="TWQ24" s="171"/>
      <c r="TWR24" s="171"/>
      <c r="TWS24" s="171"/>
      <c r="TWT24" s="171"/>
      <c r="TWU24" s="171"/>
      <c r="TWV24" s="171"/>
      <c r="TWW24" s="171"/>
      <c r="TWX24" s="171"/>
      <c r="TWY24" s="171"/>
      <c r="TWZ24" s="171"/>
      <c r="TXA24" s="171"/>
      <c r="TXB24" s="171"/>
      <c r="TXC24" s="171"/>
      <c r="TXD24" s="171"/>
      <c r="TXE24" s="171"/>
      <c r="TXF24" s="171"/>
      <c r="TXG24" s="171"/>
      <c r="TXH24" s="171"/>
      <c r="TXI24" s="171"/>
      <c r="TXJ24" s="171"/>
      <c r="TXK24" s="171"/>
      <c r="TXL24" s="171"/>
      <c r="TXM24" s="171"/>
      <c r="TXN24" s="171"/>
      <c r="TXO24" s="171"/>
      <c r="TXP24" s="171"/>
      <c r="TXQ24" s="171"/>
      <c r="TXR24" s="171"/>
      <c r="TXS24" s="171"/>
      <c r="TXT24" s="171"/>
      <c r="TXU24" s="171"/>
      <c r="TXV24" s="171"/>
      <c r="TXW24" s="171"/>
      <c r="TXX24" s="171"/>
      <c r="TXY24" s="171"/>
      <c r="TXZ24" s="171"/>
      <c r="TYA24" s="171"/>
      <c r="TYB24" s="171"/>
      <c r="TYC24" s="171"/>
      <c r="TYD24" s="171"/>
      <c r="TYE24" s="171"/>
      <c r="TYF24" s="171"/>
      <c r="TYG24" s="171"/>
      <c r="TYH24" s="171"/>
      <c r="TYI24" s="171"/>
      <c r="TYJ24" s="171"/>
      <c r="TYK24" s="171"/>
      <c r="TYL24" s="171"/>
      <c r="TYM24" s="171"/>
      <c r="TYN24" s="171"/>
      <c r="TYO24" s="171"/>
      <c r="TYP24" s="171"/>
      <c r="TYQ24" s="171"/>
      <c r="TYR24" s="171"/>
      <c r="TYS24" s="171"/>
      <c r="TYT24" s="171"/>
      <c r="TYU24" s="171"/>
      <c r="TYV24" s="171"/>
      <c r="TYW24" s="171"/>
      <c r="TYX24" s="171"/>
      <c r="TYY24" s="171"/>
      <c r="TYZ24" s="171"/>
      <c r="TZA24" s="171"/>
      <c r="TZB24" s="171"/>
      <c r="TZC24" s="171"/>
      <c r="TZD24" s="171"/>
      <c r="TZE24" s="171"/>
      <c r="TZF24" s="171"/>
      <c r="TZG24" s="171"/>
      <c r="TZH24" s="171"/>
      <c r="TZI24" s="171"/>
      <c r="TZJ24" s="171"/>
      <c r="TZK24" s="171"/>
      <c r="TZL24" s="171"/>
      <c r="TZM24" s="171"/>
      <c r="TZN24" s="171"/>
      <c r="TZO24" s="171"/>
      <c r="TZP24" s="171"/>
      <c r="TZQ24" s="171"/>
      <c r="TZR24" s="171"/>
      <c r="TZS24" s="171"/>
      <c r="TZT24" s="171"/>
      <c r="TZU24" s="171"/>
      <c r="TZV24" s="171"/>
      <c r="TZW24" s="171"/>
      <c r="TZX24" s="171"/>
      <c r="TZY24" s="171"/>
      <c r="TZZ24" s="171"/>
      <c r="UAA24" s="171"/>
      <c r="UAB24" s="171"/>
      <c r="UAC24" s="171"/>
      <c r="UAD24" s="171"/>
      <c r="UAE24" s="171"/>
      <c r="UAF24" s="171"/>
      <c r="UAG24" s="171"/>
      <c r="UAH24" s="171"/>
      <c r="UAI24" s="171"/>
      <c r="UAJ24" s="171"/>
      <c r="UAK24" s="171"/>
      <c r="UAL24" s="171"/>
      <c r="UAM24" s="171"/>
      <c r="UAN24" s="171"/>
      <c r="UAO24" s="171"/>
      <c r="UAP24" s="171"/>
      <c r="UAQ24" s="171"/>
      <c r="UAR24" s="171"/>
      <c r="UAS24" s="171"/>
      <c r="UAT24" s="171"/>
      <c r="UAU24" s="171"/>
      <c r="UAV24" s="171"/>
      <c r="UAW24" s="171"/>
      <c r="UAX24" s="171"/>
      <c r="UAY24" s="171"/>
      <c r="UAZ24" s="171"/>
      <c r="UBA24" s="171"/>
      <c r="UBB24" s="171"/>
      <c r="UBC24" s="171"/>
      <c r="UBD24" s="171"/>
      <c r="UBE24" s="171"/>
      <c r="UBF24" s="171"/>
      <c r="UBG24" s="171"/>
      <c r="UBH24" s="171"/>
      <c r="UBI24" s="171"/>
      <c r="UBJ24" s="171"/>
      <c r="UBK24" s="171"/>
      <c r="UBL24" s="171"/>
      <c r="UBM24" s="171"/>
      <c r="UBN24" s="171"/>
      <c r="UBO24" s="171"/>
      <c r="UBP24" s="171"/>
      <c r="UBQ24" s="171"/>
      <c r="UBR24" s="171"/>
      <c r="UBS24" s="171"/>
      <c r="UBT24" s="171"/>
      <c r="UBU24" s="171"/>
      <c r="UBV24" s="171"/>
      <c r="UBW24" s="171"/>
      <c r="UBX24" s="171"/>
      <c r="UBY24" s="171"/>
      <c r="UBZ24" s="171"/>
      <c r="UCA24" s="171"/>
      <c r="UCB24" s="171"/>
      <c r="UCC24" s="171"/>
      <c r="UCD24" s="171"/>
      <c r="UCE24" s="171"/>
      <c r="UCF24" s="171"/>
      <c r="UCG24" s="171"/>
      <c r="UCH24" s="171"/>
      <c r="UCI24" s="171"/>
      <c r="UCJ24" s="171"/>
      <c r="UCK24" s="171"/>
      <c r="UCL24" s="171"/>
      <c r="UCM24" s="171"/>
      <c r="UCN24" s="171"/>
      <c r="UCO24" s="171"/>
      <c r="UCP24" s="171"/>
      <c r="UCQ24" s="171"/>
      <c r="UCR24" s="171"/>
      <c r="UCS24" s="171"/>
      <c r="UCT24" s="171"/>
      <c r="UCU24" s="171"/>
      <c r="UCV24" s="171"/>
      <c r="UCW24" s="171"/>
      <c r="UCX24" s="171"/>
      <c r="UCY24" s="171"/>
      <c r="UCZ24" s="171"/>
      <c r="UDA24" s="171"/>
      <c r="UDB24" s="171"/>
      <c r="UDC24" s="171"/>
      <c r="UDD24" s="171"/>
      <c r="UDE24" s="171"/>
      <c r="UDF24" s="171"/>
      <c r="UDG24" s="171"/>
      <c r="UDH24" s="171"/>
      <c r="UDI24" s="171"/>
      <c r="UDJ24" s="171"/>
      <c r="UDK24" s="171"/>
      <c r="UDL24" s="171"/>
      <c r="UDM24" s="171"/>
      <c r="UDN24" s="171"/>
      <c r="UDO24" s="171"/>
      <c r="UDP24" s="171"/>
      <c r="UDQ24" s="171"/>
      <c r="UDR24" s="171"/>
      <c r="UDS24" s="171"/>
      <c r="UDT24" s="171"/>
      <c r="UDU24" s="171"/>
      <c r="UDV24" s="171"/>
      <c r="UDW24" s="171"/>
      <c r="UDX24" s="171"/>
      <c r="UDY24" s="171"/>
      <c r="UDZ24" s="171"/>
      <c r="UEA24" s="171"/>
      <c r="UEB24" s="171"/>
      <c r="UEC24" s="171"/>
      <c r="UED24" s="171"/>
      <c r="UEE24" s="171"/>
      <c r="UEF24" s="171"/>
      <c r="UEG24" s="171"/>
      <c r="UEH24" s="171"/>
      <c r="UEI24" s="171"/>
      <c r="UEJ24" s="171"/>
      <c r="UEK24" s="171"/>
      <c r="UEL24" s="171"/>
      <c r="UEM24" s="171"/>
      <c r="UEN24" s="171"/>
      <c r="UEO24" s="171"/>
      <c r="UEP24" s="171"/>
      <c r="UEQ24" s="171"/>
      <c r="UER24" s="171"/>
      <c r="UES24" s="171"/>
      <c r="UET24" s="171"/>
      <c r="UEU24" s="171"/>
      <c r="UEV24" s="171"/>
      <c r="UEW24" s="171"/>
      <c r="UEX24" s="171"/>
      <c r="UEY24" s="171"/>
      <c r="UEZ24" s="171"/>
      <c r="UFA24" s="171"/>
      <c r="UFB24" s="171"/>
      <c r="UFC24" s="171"/>
      <c r="UFD24" s="171"/>
      <c r="UFE24" s="171"/>
      <c r="UFF24" s="171"/>
      <c r="UFG24" s="171"/>
      <c r="UFH24" s="171"/>
      <c r="UFI24" s="171"/>
      <c r="UFJ24" s="171"/>
      <c r="UFK24" s="171"/>
      <c r="UFL24" s="171"/>
      <c r="UFM24" s="171"/>
      <c r="UFN24" s="171"/>
      <c r="UFO24" s="171"/>
      <c r="UFP24" s="171"/>
      <c r="UFQ24" s="171"/>
      <c r="UFR24" s="171"/>
      <c r="UFS24" s="171"/>
      <c r="UFT24" s="171"/>
      <c r="UFU24" s="171"/>
      <c r="UFV24" s="171"/>
      <c r="UFW24" s="171"/>
      <c r="UFX24" s="171"/>
      <c r="UFY24" s="171"/>
      <c r="UFZ24" s="171"/>
      <c r="UGA24" s="171"/>
      <c r="UGB24" s="171"/>
      <c r="UGC24" s="171"/>
      <c r="UGD24" s="171"/>
      <c r="UGE24" s="171"/>
      <c r="UGF24" s="171"/>
      <c r="UGG24" s="171"/>
      <c r="UGH24" s="171"/>
      <c r="UGI24" s="171"/>
      <c r="UGJ24" s="171"/>
      <c r="UGK24" s="171"/>
      <c r="UGL24" s="171"/>
      <c r="UGM24" s="171"/>
      <c r="UGN24" s="171"/>
      <c r="UGO24" s="171"/>
      <c r="UGP24" s="171"/>
      <c r="UGQ24" s="171"/>
      <c r="UGR24" s="171"/>
      <c r="UGS24" s="171"/>
      <c r="UGT24" s="171"/>
      <c r="UGU24" s="171"/>
      <c r="UGV24" s="171"/>
      <c r="UGW24" s="171"/>
      <c r="UGX24" s="171"/>
      <c r="UGY24" s="171"/>
      <c r="UGZ24" s="171"/>
      <c r="UHA24" s="171"/>
      <c r="UHB24" s="171"/>
      <c r="UHC24" s="171"/>
      <c r="UHD24" s="171"/>
      <c r="UHE24" s="171"/>
      <c r="UHF24" s="171"/>
      <c r="UHG24" s="171"/>
      <c r="UHH24" s="171"/>
      <c r="UHI24" s="171"/>
      <c r="UHJ24" s="171"/>
      <c r="UHK24" s="171"/>
      <c r="UHL24" s="171"/>
      <c r="UHM24" s="171"/>
      <c r="UHN24" s="171"/>
      <c r="UHO24" s="171"/>
      <c r="UHP24" s="171"/>
      <c r="UHQ24" s="171"/>
      <c r="UHR24" s="171"/>
      <c r="UHS24" s="171"/>
      <c r="UHT24" s="171"/>
      <c r="UHU24" s="171"/>
      <c r="UHV24" s="171"/>
      <c r="UHW24" s="171"/>
      <c r="UHX24" s="171"/>
      <c r="UHY24" s="171"/>
      <c r="UHZ24" s="171"/>
      <c r="UIA24" s="171"/>
      <c r="UIB24" s="171"/>
      <c r="UIC24" s="171"/>
      <c r="UID24" s="171"/>
      <c r="UIE24" s="171"/>
      <c r="UIF24" s="171"/>
      <c r="UIG24" s="171"/>
      <c r="UIH24" s="171"/>
      <c r="UII24" s="171"/>
      <c r="UIJ24" s="171"/>
      <c r="UIK24" s="171"/>
      <c r="UIL24" s="171"/>
      <c r="UIM24" s="171"/>
      <c r="UIN24" s="171"/>
      <c r="UIO24" s="171"/>
      <c r="UIP24" s="171"/>
      <c r="UIQ24" s="171"/>
      <c r="UIR24" s="171"/>
      <c r="UIS24" s="171"/>
      <c r="UIT24" s="171"/>
      <c r="UIU24" s="171"/>
      <c r="UIV24" s="171"/>
      <c r="UIW24" s="171"/>
      <c r="UIX24" s="171"/>
      <c r="UIY24" s="171"/>
      <c r="UIZ24" s="171"/>
      <c r="UJA24" s="171"/>
      <c r="UJB24" s="171"/>
      <c r="UJC24" s="171"/>
      <c r="UJD24" s="171"/>
      <c r="UJE24" s="171"/>
      <c r="UJF24" s="171"/>
      <c r="UJG24" s="171"/>
      <c r="UJH24" s="171"/>
      <c r="UJI24" s="171"/>
      <c r="UJJ24" s="171"/>
      <c r="UJK24" s="171"/>
      <c r="UJL24" s="171"/>
      <c r="UJM24" s="171"/>
      <c r="UJN24" s="171"/>
      <c r="UJO24" s="171"/>
      <c r="UJP24" s="171"/>
      <c r="UJQ24" s="171"/>
      <c r="UJR24" s="171"/>
      <c r="UJS24" s="171"/>
      <c r="UJT24" s="171"/>
      <c r="UJU24" s="171"/>
      <c r="UJV24" s="171"/>
      <c r="UJW24" s="171"/>
      <c r="UJX24" s="171"/>
      <c r="UJY24" s="171"/>
      <c r="UJZ24" s="171"/>
      <c r="UKA24" s="171"/>
      <c r="UKB24" s="171"/>
      <c r="UKC24" s="171"/>
      <c r="UKD24" s="171"/>
      <c r="UKE24" s="171"/>
      <c r="UKF24" s="171"/>
      <c r="UKG24" s="171"/>
      <c r="UKH24" s="171"/>
      <c r="UKI24" s="171"/>
      <c r="UKJ24" s="171"/>
      <c r="UKK24" s="171"/>
      <c r="UKL24" s="171"/>
      <c r="UKM24" s="171"/>
      <c r="UKN24" s="171"/>
      <c r="UKO24" s="171"/>
      <c r="UKP24" s="171"/>
      <c r="UKQ24" s="171"/>
      <c r="UKR24" s="171"/>
      <c r="UKS24" s="171"/>
      <c r="UKT24" s="171"/>
      <c r="UKU24" s="171"/>
      <c r="UKV24" s="171"/>
      <c r="UKW24" s="171"/>
      <c r="UKX24" s="171"/>
      <c r="UKY24" s="171"/>
      <c r="UKZ24" s="171"/>
      <c r="ULA24" s="171"/>
      <c r="ULB24" s="171"/>
      <c r="ULC24" s="171"/>
      <c r="ULD24" s="171"/>
      <c r="ULE24" s="171"/>
      <c r="ULF24" s="171"/>
      <c r="ULG24" s="171"/>
      <c r="ULH24" s="171"/>
      <c r="ULI24" s="171"/>
      <c r="ULJ24" s="171"/>
      <c r="ULK24" s="171"/>
      <c r="ULL24" s="171"/>
      <c r="ULM24" s="171"/>
      <c r="ULN24" s="171"/>
      <c r="ULO24" s="171"/>
      <c r="ULP24" s="171"/>
      <c r="ULQ24" s="171"/>
      <c r="ULR24" s="171"/>
      <c r="ULS24" s="171"/>
      <c r="ULT24" s="171"/>
      <c r="ULU24" s="171"/>
      <c r="ULV24" s="171"/>
      <c r="ULW24" s="171"/>
      <c r="ULX24" s="171"/>
      <c r="ULY24" s="171"/>
      <c r="ULZ24" s="171"/>
      <c r="UMA24" s="171"/>
      <c r="UMB24" s="171"/>
      <c r="UMC24" s="171"/>
      <c r="UMD24" s="171"/>
      <c r="UME24" s="171"/>
      <c r="UMF24" s="171"/>
      <c r="UMG24" s="171"/>
      <c r="UMH24" s="171"/>
      <c r="UMI24" s="171"/>
      <c r="UMJ24" s="171"/>
      <c r="UMK24" s="171"/>
      <c r="UML24" s="171"/>
      <c r="UMM24" s="171"/>
      <c r="UMN24" s="171"/>
      <c r="UMO24" s="171"/>
      <c r="UMP24" s="171"/>
      <c r="UMQ24" s="171"/>
      <c r="UMR24" s="171"/>
      <c r="UMS24" s="171"/>
      <c r="UMT24" s="171"/>
      <c r="UMU24" s="171"/>
      <c r="UMV24" s="171"/>
      <c r="UMW24" s="171"/>
      <c r="UMX24" s="171"/>
      <c r="UMY24" s="171"/>
      <c r="UMZ24" s="171"/>
      <c r="UNA24" s="171"/>
      <c r="UNB24" s="171"/>
      <c r="UNC24" s="171"/>
      <c r="UND24" s="171"/>
      <c r="UNE24" s="171"/>
      <c r="UNF24" s="171"/>
      <c r="UNG24" s="171"/>
      <c r="UNH24" s="171"/>
      <c r="UNI24" s="171"/>
      <c r="UNJ24" s="171"/>
      <c r="UNK24" s="171"/>
      <c r="UNL24" s="171"/>
      <c r="UNM24" s="171"/>
      <c r="UNN24" s="171"/>
      <c r="UNO24" s="171"/>
      <c r="UNP24" s="171"/>
      <c r="UNQ24" s="171"/>
      <c r="UNR24" s="171"/>
      <c r="UNS24" s="171"/>
      <c r="UNT24" s="171"/>
      <c r="UNU24" s="171"/>
      <c r="UNV24" s="171"/>
      <c r="UNW24" s="171"/>
      <c r="UNX24" s="171"/>
      <c r="UNY24" s="171"/>
      <c r="UNZ24" s="171"/>
      <c r="UOA24" s="171"/>
      <c r="UOB24" s="171"/>
      <c r="UOC24" s="171"/>
      <c r="UOD24" s="171"/>
      <c r="UOE24" s="171"/>
      <c r="UOF24" s="171"/>
      <c r="UOG24" s="171"/>
      <c r="UOH24" s="171"/>
      <c r="UOI24" s="171"/>
      <c r="UOJ24" s="171"/>
      <c r="UOK24" s="171"/>
      <c r="UOL24" s="171"/>
      <c r="UOM24" s="171"/>
      <c r="UON24" s="171"/>
      <c r="UOO24" s="171"/>
      <c r="UOP24" s="171"/>
      <c r="UOQ24" s="171"/>
      <c r="UOR24" s="171"/>
      <c r="UOS24" s="171"/>
      <c r="UOT24" s="171"/>
      <c r="UOU24" s="171"/>
      <c r="UOV24" s="171"/>
      <c r="UOW24" s="171"/>
      <c r="UOX24" s="171"/>
      <c r="UOY24" s="171"/>
      <c r="UOZ24" s="171"/>
      <c r="UPA24" s="171"/>
      <c r="UPB24" s="171"/>
      <c r="UPC24" s="171"/>
      <c r="UPD24" s="171"/>
      <c r="UPE24" s="171"/>
      <c r="UPF24" s="171"/>
      <c r="UPG24" s="171"/>
      <c r="UPH24" s="171"/>
      <c r="UPI24" s="171"/>
      <c r="UPJ24" s="171"/>
      <c r="UPK24" s="171"/>
      <c r="UPL24" s="171"/>
      <c r="UPM24" s="171"/>
      <c r="UPN24" s="171"/>
      <c r="UPO24" s="171"/>
      <c r="UPP24" s="171"/>
      <c r="UPQ24" s="171"/>
      <c r="UPR24" s="171"/>
      <c r="UPS24" s="171"/>
      <c r="UPT24" s="171"/>
      <c r="UPU24" s="171"/>
      <c r="UPV24" s="171"/>
      <c r="UPW24" s="171"/>
      <c r="UPX24" s="171"/>
      <c r="UPY24" s="171"/>
      <c r="UPZ24" s="171"/>
      <c r="UQA24" s="171"/>
      <c r="UQB24" s="171"/>
      <c r="UQC24" s="171"/>
      <c r="UQD24" s="171"/>
      <c r="UQE24" s="171"/>
      <c r="UQF24" s="171"/>
      <c r="UQG24" s="171"/>
      <c r="UQH24" s="171"/>
      <c r="UQI24" s="171"/>
      <c r="UQJ24" s="171"/>
      <c r="UQK24" s="171"/>
      <c r="UQL24" s="171"/>
      <c r="UQM24" s="171"/>
      <c r="UQN24" s="171"/>
      <c r="UQO24" s="171"/>
      <c r="UQP24" s="171"/>
      <c r="UQQ24" s="171"/>
      <c r="UQR24" s="171"/>
      <c r="UQS24" s="171"/>
      <c r="UQT24" s="171"/>
      <c r="UQU24" s="171"/>
      <c r="UQV24" s="171"/>
      <c r="UQW24" s="171"/>
      <c r="UQX24" s="171"/>
      <c r="UQY24" s="171"/>
      <c r="UQZ24" s="171"/>
      <c r="URA24" s="171"/>
      <c r="URB24" s="171"/>
      <c r="URC24" s="171"/>
      <c r="URD24" s="171"/>
      <c r="URE24" s="171"/>
      <c r="URF24" s="171"/>
      <c r="URG24" s="171"/>
      <c r="URH24" s="171"/>
      <c r="URI24" s="171"/>
      <c r="URJ24" s="171"/>
      <c r="URK24" s="171"/>
      <c r="URL24" s="171"/>
      <c r="URM24" s="171"/>
      <c r="URN24" s="171"/>
      <c r="URO24" s="171"/>
      <c r="URP24" s="171"/>
      <c r="URQ24" s="171"/>
      <c r="URR24" s="171"/>
      <c r="URS24" s="171"/>
      <c r="URT24" s="171"/>
      <c r="URU24" s="171"/>
      <c r="URV24" s="171"/>
      <c r="URW24" s="171"/>
      <c r="URX24" s="171"/>
      <c r="URY24" s="171"/>
      <c r="URZ24" s="171"/>
      <c r="USA24" s="171"/>
      <c r="USB24" s="171"/>
      <c r="USC24" s="171"/>
      <c r="USD24" s="171"/>
      <c r="USE24" s="171"/>
      <c r="USF24" s="171"/>
      <c r="USG24" s="171"/>
      <c r="USH24" s="171"/>
      <c r="USI24" s="171"/>
      <c r="USJ24" s="171"/>
      <c r="USK24" s="171"/>
      <c r="USL24" s="171"/>
      <c r="USM24" s="171"/>
      <c r="USN24" s="171"/>
      <c r="USO24" s="171"/>
      <c r="USP24" s="171"/>
      <c r="USQ24" s="171"/>
      <c r="USR24" s="171"/>
      <c r="USS24" s="171"/>
      <c r="UST24" s="171"/>
      <c r="USU24" s="171"/>
      <c r="USV24" s="171"/>
      <c r="USW24" s="171"/>
      <c r="USX24" s="171"/>
      <c r="USY24" s="171"/>
      <c r="USZ24" s="171"/>
      <c r="UTA24" s="171"/>
      <c r="UTB24" s="171"/>
      <c r="UTC24" s="171"/>
      <c r="UTD24" s="171"/>
      <c r="UTE24" s="171"/>
      <c r="UTF24" s="171"/>
      <c r="UTG24" s="171"/>
      <c r="UTH24" s="171"/>
      <c r="UTI24" s="171"/>
      <c r="UTJ24" s="171"/>
      <c r="UTK24" s="171"/>
      <c r="UTL24" s="171"/>
      <c r="UTM24" s="171"/>
      <c r="UTN24" s="171"/>
      <c r="UTO24" s="171"/>
      <c r="UTP24" s="171"/>
      <c r="UTQ24" s="171"/>
      <c r="UTR24" s="171"/>
      <c r="UTS24" s="171"/>
      <c r="UTT24" s="171"/>
      <c r="UTU24" s="171"/>
      <c r="UTV24" s="171"/>
      <c r="UTW24" s="171"/>
      <c r="UTX24" s="171"/>
      <c r="UTY24" s="171"/>
      <c r="UTZ24" s="171"/>
      <c r="UUA24" s="171"/>
      <c r="UUB24" s="171"/>
      <c r="UUC24" s="171"/>
      <c r="UUD24" s="171"/>
      <c r="UUE24" s="171"/>
      <c r="UUF24" s="171"/>
      <c r="UUG24" s="171"/>
      <c r="UUH24" s="171"/>
      <c r="UUI24" s="171"/>
      <c r="UUJ24" s="171"/>
      <c r="UUK24" s="171"/>
      <c r="UUL24" s="171"/>
      <c r="UUM24" s="171"/>
      <c r="UUN24" s="171"/>
      <c r="UUO24" s="171"/>
      <c r="UUP24" s="171"/>
      <c r="UUQ24" s="171"/>
      <c r="UUR24" s="171"/>
      <c r="UUS24" s="171"/>
      <c r="UUT24" s="171"/>
      <c r="UUU24" s="171"/>
      <c r="UUV24" s="171"/>
      <c r="UUW24" s="171"/>
      <c r="UUX24" s="171"/>
      <c r="UUY24" s="171"/>
      <c r="UUZ24" s="171"/>
      <c r="UVA24" s="171"/>
      <c r="UVB24" s="171"/>
      <c r="UVC24" s="171"/>
      <c r="UVD24" s="171"/>
      <c r="UVE24" s="171"/>
      <c r="UVF24" s="171"/>
      <c r="UVG24" s="171"/>
      <c r="UVH24" s="171"/>
      <c r="UVI24" s="171"/>
      <c r="UVJ24" s="171"/>
      <c r="UVK24" s="171"/>
      <c r="UVL24" s="171"/>
      <c r="UVM24" s="171"/>
      <c r="UVN24" s="171"/>
      <c r="UVO24" s="171"/>
      <c r="UVP24" s="171"/>
      <c r="UVQ24" s="171"/>
      <c r="UVR24" s="171"/>
      <c r="UVS24" s="171"/>
      <c r="UVT24" s="171"/>
      <c r="UVU24" s="171"/>
      <c r="UVV24" s="171"/>
      <c r="UVW24" s="171"/>
      <c r="UVX24" s="171"/>
      <c r="UVY24" s="171"/>
      <c r="UVZ24" s="171"/>
      <c r="UWA24" s="171"/>
      <c r="UWB24" s="171"/>
      <c r="UWC24" s="171"/>
      <c r="UWD24" s="171"/>
      <c r="UWE24" s="171"/>
      <c r="UWF24" s="171"/>
      <c r="UWG24" s="171"/>
      <c r="UWH24" s="171"/>
      <c r="UWI24" s="171"/>
      <c r="UWJ24" s="171"/>
      <c r="UWK24" s="171"/>
      <c r="UWL24" s="171"/>
      <c r="UWM24" s="171"/>
      <c r="UWN24" s="171"/>
      <c r="UWO24" s="171"/>
      <c r="UWP24" s="171"/>
      <c r="UWQ24" s="171"/>
      <c r="UWR24" s="171"/>
      <c r="UWS24" s="171"/>
      <c r="UWT24" s="171"/>
      <c r="UWU24" s="171"/>
      <c r="UWV24" s="171"/>
      <c r="UWW24" s="171"/>
      <c r="UWX24" s="171"/>
      <c r="UWY24" s="171"/>
      <c r="UWZ24" s="171"/>
      <c r="UXA24" s="171"/>
      <c r="UXB24" s="171"/>
      <c r="UXC24" s="171"/>
      <c r="UXD24" s="171"/>
      <c r="UXE24" s="171"/>
      <c r="UXF24" s="171"/>
      <c r="UXG24" s="171"/>
      <c r="UXH24" s="171"/>
      <c r="UXI24" s="171"/>
      <c r="UXJ24" s="171"/>
      <c r="UXK24" s="171"/>
      <c r="UXL24" s="171"/>
      <c r="UXM24" s="171"/>
      <c r="UXN24" s="171"/>
      <c r="UXO24" s="171"/>
      <c r="UXP24" s="171"/>
      <c r="UXQ24" s="171"/>
      <c r="UXR24" s="171"/>
      <c r="UXS24" s="171"/>
      <c r="UXT24" s="171"/>
      <c r="UXU24" s="171"/>
      <c r="UXV24" s="171"/>
      <c r="UXW24" s="171"/>
      <c r="UXX24" s="171"/>
      <c r="UXY24" s="171"/>
      <c r="UXZ24" s="171"/>
      <c r="UYA24" s="171"/>
      <c r="UYB24" s="171"/>
      <c r="UYC24" s="171"/>
      <c r="UYD24" s="171"/>
      <c r="UYE24" s="171"/>
      <c r="UYF24" s="171"/>
      <c r="UYG24" s="171"/>
      <c r="UYH24" s="171"/>
      <c r="UYI24" s="171"/>
      <c r="UYJ24" s="171"/>
      <c r="UYK24" s="171"/>
      <c r="UYL24" s="171"/>
      <c r="UYM24" s="171"/>
      <c r="UYN24" s="171"/>
      <c r="UYO24" s="171"/>
      <c r="UYP24" s="171"/>
      <c r="UYQ24" s="171"/>
      <c r="UYR24" s="171"/>
      <c r="UYS24" s="171"/>
      <c r="UYT24" s="171"/>
      <c r="UYU24" s="171"/>
      <c r="UYV24" s="171"/>
      <c r="UYW24" s="171"/>
      <c r="UYX24" s="171"/>
      <c r="UYY24" s="171"/>
      <c r="UYZ24" s="171"/>
      <c r="UZA24" s="171"/>
      <c r="UZB24" s="171"/>
      <c r="UZC24" s="171"/>
      <c r="UZD24" s="171"/>
      <c r="UZE24" s="171"/>
      <c r="UZF24" s="171"/>
      <c r="UZG24" s="171"/>
      <c r="UZH24" s="171"/>
      <c r="UZI24" s="171"/>
      <c r="UZJ24" s="171"/>
      <c r="UZK24" s="171"/>
      <c r="UZL24" s="171"/>
      <c r="UZM24" s="171"/>
      <c r="UZN24" s="171"/>
      <c r="UZO24" s="171"/>
      <c r="UZP24" s="171"/>
      <c r="UZQ24" s="171"/>
      <c r="UZR24" s="171"/>
      <c r="UZS24" s="171"/>
      <c r="UZT24" s="171"/>
      <c r="UZU24" s="171"/>
      <c r="UZV24" s="171"/>
      <c r="UZW24" s="171"/>
      <c r="UZX24" s="171"/>
      <c r="UZY24" s="171"/>
      <c r="UZZ24" s="171"/>
      <c r="VAA24" s="171"/>
      <c r="VAB24" s="171"/>
      <c r="VAC24" s="171"/>
      <c r="VAD24" s="171"/>
      <c r="VAE24" s="171"/>
      <c r="VAF24" s="171"/>
      <c r="VAG24" s="171"/>
      <c r="VAH24" s="171"/>
      <c r="VAI24" s="171"/>
      <c r="VAJ24" s="171"/>
      <c r="VAK24" s="171"/>
      <c r="VAL24" s="171"/>
      <c r="VAM24" s="171"/>
      <c r="VAN24" s="171"/>
      <c r="VAO24" s="171"/>
      <c r="VAP24" s="171"/>
      <c r="VAQ24" s="171"/>
      <c r="VAR24" s="171"/>
      <c r="VAS24" s="171"/>
      <c r="VAT24" s="171"/>
      <c r="VAU24" s="171"/>
      <c r="VAV24" s="171"/>
      <c r="VAW24" s="171"/>
      <c r="VAX24" s="171"/>
      <c r="VAY24" s="171"/>
      <c r="VAZ24" s="171"/>
      <c r="VBA24" s="171"/>
      <c r="VBB24" s="171"/>
      <c r="VBC24" s="171"/>
      <c r="VBD24" s="171"/>
      <c r="VBE24" s="171"/>
      <c r="VBF24" s="171"/>
      <c r="VBG24" s="171"/>
      <c r="VBH24" s="171"/>
      <c r="VBI24" s="171"/>
      <c r="VBJ24" s="171"/>
      <c r="VBK24" s="171"/>
      <c r="VBL24" s="171"/>
      <c r="VBM24" s="171"/>
      <c r="VBN24" s="171"/>
      <c r="VBO24" s="171"/>
      <c r="VBP24" s="171"/>
      <c r="VBQ24" s="171"/>
      <c r="VBR24" s="171"/>
      <c r="VBS24" s="171"/>
      <c r="VBT24" s="171"/>
      <c r="VBU24" s="171"/>
      <c r="VBV24" s="171"/>
      <c r="VBW24" s="171"/>
      <c r="VBX24" s="171"/>
      <c r="VBY24" s="171"/>
      <c r="VBZ24" s="171"/>
      <c r="VCA24" s="171"/>
      <c r="VCB24" s="171"/>
      <c r="VCC24" s="171"/>
      <c r="VCD24" s="171"/>
      <c r="VCE24" s="171"/>
      <c r="VCF24" s="171"/>
      <c r="VCG24" s="171"/>
      <c r="VCH24" s="171"/>
      <c r="VCI24" s="171"/>
      <c r="VCJ24" s="171"/>
      <c r="VCK24" s="171"/>
      <c r="VCL24" s="171"/>
      <c r="VCM24" s="171"/>
      <c r="VCN24" s="171"/>
      <c r="VCO24" s="171"/>
      <c r="VCP24" s="171"/>
      <c r="VCQ24" s="171"/>
      <c r="VCR24" s="171"/>
      <c r="VCS24" s="171"/>
      <c r="VCT24" s="171"/>
      <c r="VCU24" s="171"/>
      <c r="VCV24" s="171"/>
      <c r="VCW24" s="171"/>
      <c r="VCX24" s="171"/>
      <c r="VCY24" s="171"/>
      <c r="VCZ24" s="171"/>
      <c r="VDA24" s="171"/>
      <c r="VDB24" s="171"/>
      <c r="VDC24" s="171"/>
      <c r="VDD24" s="171"/>
      <c r="VDE24" s="171"/>
      <c r="VDF24" s="171"/>
      <c r="VDG24" s="171"/>
      <c r="VDH24" s="171"/>
      <c r="VDI24" s="171"/>
      <c r="VDJ24" s="171"/>
      <c r="VDK24" s="171"/>
      <c r="VDL24" s="171"/>
      <c r="VDM24" s="171"/>
      <c r="VDN24" s="171"/>
      <c r="VDO24" s="171"/>
      <c r="VDP24" s="171"/>
      <c r="VDQ24" s="171"/>
      <c r="VDR24" s="171"/>
      <c r="VDS24" s="171"/>
      <c r="VDT24" s="171"/>
      <c r="VDU24" s="171"/>
      <c r="VDV24" s="171"/>
      <c r="VDW24" s="171"/>
      <c r="VDX24" s="171"/>
      <c r="VDY24" s="171"/>
      <c r="VDZ24" s="171"/>
      <c r="VEA24" s="171"/>
      <c r="VEB24" s="171"/>
      <c r="VEC24" s="171"/>
      <c r="VED24" s="171"/>
      <c r="VEE24" s="171"/>
      <c r="VEF24" s="171"/>
      <c r="VEG24" s="171"/>
      <c r="VEH24" s="171"/>
      <c r="VEI24" s="171"/>
      <c r="VEJ24" s="171"/>
      <c r="VEK24" s="171"/>
      <c r="VEL24" s="171"/>
      <c r="VEM24" s="171"/>
      <c r="VEN24" s="171"/>
      <c r="VEO24" s="171"/>
      <c r="VEP24" s="171"/>
      <c r="VEQ24" s="171"/>
      <c r="VER24" s="171"/>
      <c r="VES24" s="171"/>
      <c r="VET24" s="171"/>
      <c r="VEU24" s="171"/>
      <c r="VEV24" s="171"/>
      <c r="VEW24" s="171"/>
      <c r="VEX24" s="171"/>
      <c r="VEY24" s="171"/>
      <c r="VEZ24" s="171"/>
      <c r="VFA24" s="171"/>
      <c r="VFB24" s="171"/>
      <c r="VFC24" s="171"/>
      <c r="VFD24" s="171"/>
      <c r="VFE24" s="171"/>
      <c r="VFF24" s="171"/>
      <c r="VFG24" s="171"/>
      <c r="VFH24" s="171"/>
      <c r="VFI24" s="171"/>
      <c r="VFJ24" s="171"/>
      <c r="VFK24" s="171"/>
      <c r="VFL24" s="171"/>
      <c r="VFM24" s="171"/>
      <c r="VFN24" s="171"/>
      <c r="VFO24" s="171"/>
      <c r="VFP24" s="171"/>
      <c r="VFQ24" s="171"/>
      <c r="VFR24" s="171"/>
      <c r="VFS24" s="171"/>
      <c r="VFT24" s="171"/>
      <c r="VFU24" s="171"/>
      <c r="VFV24" s="171"/>
      <c r="VFW24" s="171"/>
      <c r="VFX24" s="171"/>
      <c r="VFY24" s="171"/>
      <c r="VFZ24" s="171"/>
      <c r="VGA24" s="171"/>
      <c r="VGB24" s="171"/>
      <c r="VGC24" s="171"/>
      <c r="VGD24" s="171"/>
      <c r="VGE24" s="171"/>
      <c r="VGF24" s="171"/>
      <c r="VGG24" s="171"/>
      <c r="VGH24" s="171"/>
      <c r="VGI24" s="171"/>
      <c r="VGJ24" s="171"/>
      <c r="VGK24" s="171"/>
      <c r="VGL24" s="171"/>
      <c r="VGM24" s="171"/>
      <c r="VGN24" s="171"/>
      <c r="VGO24" s="171"/>
      <c r="VGP24" s="171"/>
      <c r="VGQ24" s="171"/>
      <c r="VGR24" s="171"/>
      <c r="VGS24" s="171"/>
      <c r="VGT24" s="171"/>
      <c r="VGU24" s="171"/>
      <c r="VGV24" s="171"/>
      <c r="VGW24" s="171"/>
      <c r="VGX24" s="171"/>
      <c r="VGY24" s="171"/>
      <c r="VGZ24" s="171"/>
      <c r="VHA24" s="171"/>
      <c r="VHB24" s="171"/>
      <c r="VHC24" s="171"/>
      <c r="VHD24" s="171"/>
      <c r="VHE24" s="171"/>
      <c r="VHF24" s="171"/>
      <c r="VHG24" s="171"/>
      <c r="VHH24" s="171"/>
      <c r="VHI24" s="171"/>
      <c r="VHJ24" s="171"/>
      <c r="VHK24" s="171"/>
      <c r="VHL24" s="171"/>
      <c r="VHM24" s="171"/>
      <c r="VHN24" s="171"/>
      <c r="VHO24" s="171"/>
      <c r="VHP24" s="171"/>
      <c r="VHQ24" s="171"/>
      <c r="VHR24" s="171"/>
      <c r="VHS24" s="171"/>
      <c r="VHT24" s="171"/>
      <c r="VHU24" s="171"/>
      <c r="VHV24" s="171"/>
      <c r="VHW24" s="171"/>
      <c r="VHX24" s="171"/>
      <c r="VHY24" s="171"/>
      <c r="VHZ24" s="171"/>
      <c r="VIA24" s="171"/>
      <c r="VIB24" s="171"/>
      <c r="VIC24" s="171"/>
      <c r="VID24" s="171"/>
      <c r="VIE24" s="171"/>
      <c r="VIF24" s="171"/>
      <c r="VIG24" s="171"/>
      <c r="VIH24" s="171"/>
      <c r="VII24" s="171"/>
      <c r="VIJ24" s="171"/>
      <c r="VIK24" s="171"/>
      <c r="VIL24" s="171"/>
      <c r="VIM24" s="171"/>
      <c r="VIN24" s="171"/>
      <c r="VIO24" s="171"/>
      <c r="VIP24" s="171"/>
      <c r="VIQ24" s="171"/>
      <c r="VIR24" s="171"/>
      <c r="VIS24" s="171"/>
      <c r="VIT24" s="171"/>
      <c r="VIU24" s="171"/>
      <c r="VIV24" s="171"/>
      <c r="VIW24" s="171"/>
      <c r="VIX24" s="171"/>
      <c r="VIY24" s="171"/>
      <c r="VIZ24" s="171"/>
      <c r="VJA24" s="171"/>
      <c r="VJB24" s="171"/>
      <c r="VJC24" s="171"/>
      <c r="VJD24" s="171"/>
      <c r="VJE24" s="171"/>
      <c r="VJF24" s="171"/>
      <c r="VJG24" s="171"/>
      <c r="VJH24" s="171"/>
      <c r="VJI24" s="171"/>
      <c r="VJJ24" s="171"/>
      <c r="VJK24" s="171"/>
      <c r="VJL24" s="171"/>
      <c r="VJM24" s="171"/>
      <c r="VJN24" s="171"/>
      <c r="VJO24" s="171"/>
      <c r="VJP24" s="171"/>
      <c r="VJQ24" s="171"/>
      <c r="VJR24" s="171"/>
      <c r="VJS24" s="171"/>
      <c r="VJT24" s="171"/>
      <c r="VJU24" s="171"/>
      <c r="VJV24" s="171"/>
      <c r="VJW24" s="171"/>
      <c r="VJX24" s="171"/>
      <c r="VJY24" s="171"/>
      <c r="VJZ24" s="171"/>
      <c r="VKA24" s="171"/>
      <c r="VKB24" s="171"/>
      <c r="VKC24" s="171"/>
      <c r="VKD24" s="171"/>
      <c r="VKE24" s="171"/>
      <c r="VKF24" s="171"/>
      <c r="VKG24" s="171"/>
      <c r="VKH24" s="171"/>
      <c r="VKI24" s="171"/>
      <c r="VKJ24" s="171"/>
      <c r="VKK24" s="171"/>
      <c r="VKL24" s="171"/>
      <c r="VKM24" s="171"/>
      <c r="VKN24" s="171"/>
      <c r="VKO24" s="171"/>
      <c r="VKP24" s="171"/>
      <c r="VKQ24" s="171"/>
      <c r="VKR24" s="171"/>
      <c r="VKS24" s="171"/>
      <c r="VKT24" s="171"/>
      <c r="VKU24" s="171"/>
      <c r="VKV24" s="171"/>
      <c r="VKW24" s="171"/>
      <c r="VKX24" s="171"/>
      <c r="VKY24" s="171"/>
      <c r="VKZ24" s="171"/>
      <c r="VLA24" s="171"/>
      <c r="VLB24" s="171"/>
      <c r="VLC24" s="171"/>
      <c r="VLD24" s="171"/>
      <c r="VLE24" s="171"/>
      <c r="VLF24" s="171"/>
      <c r="VLG24" s="171"/>
      <c r="VLH24" s="171"/>
      <c r="VLI24" s="171"/>
      <c r="VLJ24" s="171"/>
      <c r="VLK24" s="171"/>
      <c r="VLL24" s="171"/>
      <c r="VLM24" s="171"/>
      <c r="VLN24" s="171"/>
      <c r="VLO24" s="171"/>
      <c r="VLP24" s="171"/>
      <c r="VLQ24" s="171"/>
      <c r="VLR24" s="171"/>
      <c r="VLS24" s="171"/>
      <c r="VLT24" s="171"/>
      <c r="VLU24" s="171"/>
      <c r="VLV24" s="171"/>
      <c r="VLW24" s="171"/>
      <c r="VLX24" s="171"/>
      <c r="VLY24" s="171"/>
      <c r="VLZ24" s="171"/>
      <c r="VMA24" s="171"/>
      <c r="VMB24" s="171"/>
      <c r="VMC24" s="171"/>
      <c r="VMD24" s="171"/>
      <c r="VME24" s="171"/>
      <c r="VMF24" s="171"/>
      <c r="VMG24" s="171"/>
      <c r="VMH24" s="171"/>
      <c r="VMI24" s="171"/>
      <c r="VMJ24" s="171"/>
      <c r="VMK24" s="171"/>
      <c r="VML24" s="171"/>
      <c r="VMM24" s="171"/>
      <c r="VMN24" s="171"/>
      <c r="VMO24" s="171"/>
      <c r="VMP24" s="171"/>
      <c r="VMQ24" s="171"/>
      <c r="VMR24" s="171"/>
      <c r="VMS24" s="171"/>
      <c r="VMT24" s="171"/>
      <c r="VMU24" s="171"/>
      <c r="VMV24" s="171"/>
      <c r="VMW24" s="171"/>
      <c r="VMX24" s="171"/>
      <c r="VMY24" s="171"/>
      <c r="VMZ24" s="171"/>
      <c r="VNA24" s="171"/>
      <c r="VNB24" s="171"/>
      <c r="VNC24" s="171"/>
      <c r="VND24" s="171"/>
      <c r="VNE24" s="171"/>
      <c r="VNF24" s="171"/>
      <c r="VNG24" s="171"/>
      <c r="VNH24" s="171"/>
      <c r="VNI24" s="171"/>
      <c r="VNJ24" s="171"/>
      <c r="VNK24" s="171"/>
      <c r="VNL24" s="171"/>
      <c r="VNM24" s="171"/>
      <c r="VNN24" s="171"/>
      <c r="VNO24" s="171"/>
      <c r="VNP24" s="171"/>
      <c r="VNQ24" s="171"/>
      <c r="VNR24" s="171"/>
      <c r="VNS24" s="171"/>
      <c r="VNT24" s="171"/>
      <c r="VNU24" s="171"/>
      <c r="VNV24" s="171"/>
      <c r="VNW24" s="171"/>
      <c r="VNX24" s="171"/>
      <c r="VNY24" s="171"/>
      <c r="VNZ24" s="171"/>
      <c r="VOA24" s="171"/>
      <c r="VOB24" s="171"/>
      <c r="VOC24" s="171"/>
      <c r="VOD24" s="171"/>
      <c r="VOE24" s="171"/>
      <c r="VOF24" s="171"/>
      <c r="VOG24" s="171"/>
      <c r="VOH24" s="171"/>
      <c r="VOI24" s="171"/>
      <c r="VOJ24" s="171"/>
      <c r="VOK24" s="171"/>
      <c r="VOL24" s="171"/>
      <c r="VOM24" s="171"/>
      <c r="VON24" s="171"/>
      <c r="VOO24" s="171"/>
      <c r="VOP24" s="171"/>
      <c r="VOQ24" s="171"/>
      <c r="VOR24" s="171"/>
      <c r="VOS24" s="171"/>
      <c r="VOT24" s="171"/>
      <c r="VOU24" s="171"/>
      <c r="VOV24" s="171"/>
      <c r="VOW24" s="171"/>
      <c r="VOX24" s="171"/>
      <c r="VOY24" s="171"/>
      <c r="VOZ24" s="171"/>
      <c r="VPA24" s="171"/>
      <c r="VPB24" s="171"/>
      <c r="VPC24" s="171"/>
      <c r="VPD24" s="171"/>
      <c r="VPE24" s="171"/>
      <c r="VPF24" s="171"/>
      <c r="VPG24" s="171"/>
      <c r="VPH24" s="171"/>
      <c r="VPI24" s="171"/>
      <c r="VPJ24" s="171"/>
      <c r="VPK24" s="171"/>
      <c r="VPL24" s="171"/>
      <c r="VPM24" s="171"/>
      <c r="VPN24" s="171"/>
      <c r="VPO24" s="171"/>
      <c r="VPP24" s="171"/>
      <c r="VPQ24" s="171"/>
      <c r="VPR24" s="171"/>
      <c r="VPS24" s="171"/>
      <c r="VPT24" s="171"/>
      <c r="VPU24" s="171"/>
      <c r="VPV24" s="171"/>
      <c r="VPW24" s="171"/>
      <c r="VPX24" s="171"/>
      <c r="VPY24" s="171"/>
      <c r="VPZ24" s="171"/>
      <c r="VQA24" s="171"/>
      <c r="VQB24" s="171"/>
      <c r="VQC24" s="171"/>
      <c r="VQD24" s="171"/>
      <c r="VQE24" s="171"/>
      <c r="VQF24" s="171"/>
      <c r="VQG24" s="171"/>
      <c r="VQH24" s="171"/>
      <c r="VQI24" s="171"/>
      <c r="VQJ24" s="171"/>
      <c r="VQK24" s="171"/>
      <c r="VQL24" s="171"/>
      <c r="VQM24" s="171"/>
      <c r="VQN24" s="171"/>
      <c r="VQO24" s="171"/>
      <c r="VQP24" s="171"/>
      <c r="VQQ24" s="171"/>
      <c r="VQR24" s="171"/>
      <c r="VQS24" s="171"/>
      <c r="VQT24" s="171"/>
      <c r="VQU24" s="171"/>
      <c r="VQV24" s="171"/>
      <c r="VQW24" s="171"/>
      <c r="VQX24" s="171"/>
      <c r="VQY24" s="171"/>
      <c r="VQZ24" s="171"/>
      <c r="VRA24" s="171"/>
      <c r="VRB24" s="171"/>
      <c r="VRC24" s="171"/>
      <c r="VRD24" s="171"/>
      <c r="VRE24" s="171"/>
      <c r="VRF24" s="171"/>
      <c r="VRG24" s="171"/>
      <c r="VRH24" s="171"/>
      <c r="VRI24" s="171"/>
      <c r="VRJ24" s="171"/>
      <c r="VRK24" s="171"/>
      <c r="VRL24" s="171"/>
      <c r="VRM24" s="171"/>
      <c r="VRN24" s="171"/>
      <c r="VRO24" s="171"/>
      <c r="VRP24" s="171"/>
      <c r="VRQ24" s="171"/>
      <c r="VRR24" s="171"/>
      <c r="VRS24" s="171"/>
      <c r="VRT24" s="171"/>
      <c r="VRU24" s="171"/>
      <c r="VRV24" s="171"/>
      <c r="VRW24" s="171"/>
      <c r="VRX24" s="171"/>
      <c r="VRY24" s="171"/>
      <c r="VRZ24" s="171"/>
      <c r="VSA24" s="171"/>
      <c r="VSB24" s="171"/>
      <c r="VSC24" s="171"/>
      <c r="VSD24" s="171"/>
      <c r="VSE24" s="171"/>
      <c r="VSF24" s="171"/>
      <c r="VSG24" s="171"/>
      <c r="VSH24" s="171"/>
      <c r="VSI24" s="171"/>
      <c r="VSJ24" s="171"/>
      <c r="VSK24" s="171"/>
      <c r="VSL24" s="171"/>
      <c r="VSM24" s="171"/>
      <c r="VSN24" s="171"/>
      <c r="VSO24" s="171"/>
      <c r="VSP24" s="171"/>
      <c r="VSQ24" s="171"/>
      <c r="VSR24" s="171"/>
      <c r="VSS24" s="171"/>
      <c r="VST24" s="171"/>
      <c r="VSU24" s="171"/>
      <c r="VSV24" s="171"/>
      <c r="VSW24" s="171"/>
      <c r="VSX24" s="171"/>
      <c r="VSY24" s="171"/>
      <c r="VSZ24" s="171"/>
      <c r="VTA24" s="171"/>
      <c r="VTB24" s="171"/>
      <c r="VTC24" s="171"/>
      <c r="VTD24" s="171"/>
      <c r="VTE24" s="171"/>
      <c r="VTF24" s="171"/>
      <c r="VTG24" s="171"/>
      <c r="VTH24" s="171"/>
      <c r="VTI24" s="171"/>
      <c r="VTJ24" s="171"/>
      <c r="VTK24" s="171"/>
      <c r="VTL24" s="171"/>
      <c r="VTM24" s="171"/>
      <c r="VTN24" s="171"/>
      <c r="VTO24" s="171"/>
      <c r="VTP24" s="171"/>
      <c r="VTQ24" s="171"/>
      <c r="VTR24" s="171"/>
      <c r="VTS24" s="171"/>
      <c r="VTT24" s="171"/>
      <c r="VTU24" s="171"/>
      <c r="VTV24" s="171"/>
      <c r="VTW24" s="171"/>
      <c r="VTX24" s="171"/>
      <c r="VTY24" s="171"/>
      <c r="VTZ24" s="171"/>
      <c r="VUA24" s="171"/>
      <c r="VUB24" s="171"/>
      <c r="VUC24" s="171"/>
      <c r="VUD24" s="171"/>
      <c r="VUE24" s="171"/>
      <c r="VUF24" s="171"/>
      <c r="VUG24" s="171"/>
      <c r="VUH24" s="171"/>
      <c r="VUI24" s="171"/>
      <c r="VUJ24" s="171"/>
      <c r="VUK24" s="171"/>
      <c r="VUL24" s="171"/>
      <c r="VUM24" s="171"/>
      <c r="VUN24" s="171"/>
      <c r="VUO24" s="171"/>
      <c r="VUP24" s="171"/>
      <c r="VUQ24" s="171"/>
      <c r="VUR24" s="171"/>
      <c r="VUS24" s="171"/>
      <c r="VUT24" s="171"/>
      <c r="VUU24" s="171"/>
      <c r="VUV24" s="171"/>
      <c r="VUW24" s="171"/>
      <c r="VUX24" s="171"/>
      <c r="VUY24" s="171"/>
      <c r="VUZ24" s="171"/>
      <c r="VVA24" s="171"/>
      <c r="VVB24" s="171"/>
      <c r="VVC24" s="171"/>
      <c r="VVD24" s="171"/>
      <c r="VVE24" s="171"/>
      <c r="VVF24" s="171"/>
      <c r="VVG24" s="171"/>
      <c r="VVH24" s="171"/>
      <c r="VVI24" s="171"/>
      <c r="VVJ24" s="171"/>
      <c r="VVK24" s="171"/>
      <c r="VVL24" s="171"/>
      <c r="VVM24" s="171"/>
      <c r="VVN24" s="171"/>
      <c r="VVO24" s="171"/>
      <c r="VVP24" s="171"/>
      <c r="VVQ24" s="171"/>
      <c r="VVR24" s="171"/>
      <c r="VVS24" s="171"/>
      <c r="VVT24" s="171"/>
      <c r="VVU24" s="171"/>
      <c r="VVV24" s="171"/>
      <c r="VVW24" s="171"/>
      <c r="VVX24" s="171"/>
      <c r="VVY24" s="171"/>
      <c r="VVZ24" s="171"/>
      <c r="VWA24" s="171"/>
      <c r="VWB24" s="171"/>
      <c r="VWC24" s="171"/>
      <c r="VWD24" s="171"/>
      <c r="VWE24" s="171"/>
      <c r="VWF24" s="171"/>
      <c r="VWG24" s="171"/>
      <c r="VWH24" s="171"/>
      <c r="VWI24" s="171"/>
      <c r="VWJ24" s="171"/>
      <c r="VWK24" s="171"/>
      <c r="VWL24" s="171"/>
      <c r="VWM24" s="171"/>
      <c r="VWN24" s="171"/>
      <c r="VWO24" s="171"/>
      <c r="VWP24" s="171"/>
      <c r="VWQ24" s="171"/>
      <c r="VWR24" s="171"/>
      <c r="VWS24" s="171"/>
      <c r="VWT24" s="171"/>
      <c r="VWU24" s="171"/>
      <c r="VWV24" s="171"/>
      <c r="VWW24" s="171"/>
      <c r="VWX24" s="171"/>
      <c r="VWY24" s="171"/>
      <c r="VWZ24" s="171"/>
      <c r="VXA24" s="171"/>
      <c r="VXB24" s="171"/>
      <c r="VXC24" s="171"/>
      <c r="VXD24" s="171"/>
      <c r="VXE24" s="171"/>
      <c r="VXF24" s="171"/>
      <c r="VXG24" s="171"/>
      <c r="VXH24" s="171"/>
      <c r="VXI24" s="171"/>
      <c r="VXJ24" s="171"/>
      <c r="VXK24" s="171"/>
      <c r="VXL24" s="171"/>
      <c r="VXM24" s="171"/>
      <c r="VXN24" s="171"/>
      <c r="VXO24" s="171"/>
      <c r="VXP24" s="171"/>
      <c r="VXQ24" s="171"/>
      <c r="VXR24" s="171"/>
      <c r="VXS24" s="171"/>
      <c r="VXT24" s="171"/>
      <c r="VXU24" s="171"/>
      <c r="VXV24" s="171"/>
      <c r="VXW24" s="171"/>
      <c r="VXX24" s="171"/>
      <c r="VXY24" s="171"/>
      <c r="VXZ24" s="171"/>
      <c r="VYA24" s="171"/>
      <c r="VYB24" s="171"/>
      <c r="VYC24" s="171"/>
      <c r="VYD24" s="171"/>
      <c r="VYE24" s="171"/>
      <c r="VYF24" s="171"/>
      <c r="VYG24" s="171"/>
      <c r="VYH24" s="171"/>
      <c r="VYI24" s="171"/>
      <c r="VYJ24" s="171"/>
      <c r="VYK24" s="171"/>
      <c r="VYL24" s="171"/>
      <c r="VYM24" s="171"/>
      <c r="VYN24" s="171"/>
      <c r="VYO24" s="171"/>
      <c r="VYP24" s="171"/>
      <c r="VYQ24" s="171"/>
      <c r="VYR24" s="171"/>
      <c r="VYS24" s="171"/>
      <c r="VYT24" s="171"/>
      <c r="VYU24" s="171"/>
      <c r="VYV24" s="171"/>
      <c r="VYW24" s="171"/>
      <c r="VYX24" s="171"/>
      <c r="VYY24" s="171"/>
      <c r="VYZ24" s="171"/>
      <c r="VZA24" s="171"/>
      <c r="VZB24" s="171"/>
      <c r="VZC24" s="171"/>
      <c r="VZD24" s="171"/>
      <c r="VZE24" s="171"/>
      <c r="VZF24" s="171"/>
      <c r="VZG24" s="171"/>
      <c r="VZH24" s="171"/>
      <c r="VZI24" s="171"/>
      <c r="VZJ24" s="171"/>
      <c r="VZK24" s="171"/>
      <c r="VZL24" s="171"/>
      <c r="VZM24" s="171"/>
      <c r="VZN24" s="171"/>
      <c r="VZO24" s="171"/>
      <c r="VZP24" s="171"/>
      <c r="VZQ24" s="171"/>
      <c r="VZR24" s="171"/>
      <c r="VZS24" s="171"/>
      <c r="VZT24" s="171"/>
      <c r="VZU24" s="171"/>
      <c r="VZV24" s="171"/>
      <c r="VZW24" s="171"/>
      <c r="VZX24" s="171"/>
      <c r="VZY24" s="171"/>
      <c r="VZZ24" s="171"/>
      <c r="WAA24" s="171"/>
      <c r="WAB24" s="171"/>
      <c r="WAC24" s="171"/>
      <c r="WAD24" s="171"/>
      <c r="WAE24" s="171"/>
      <c r="WAF24" s="171"/>
      <c r="WAG24" s="171"/>
      <c r="WAH24" s="171"/>
      <c r="WAI24" s="171"/>
      <c r="WAJ24" s="171"/>
      <c r="WAK24" s="171"/>
      <c r="WAL24" s="171"/>
      <c r="WAM24" s="171"/>
      <c r="WAN24" s="171"/>
      <c r="WAO24" s="171"/>
      <c r="WAP24" s="171"/>
      <c r="WAQ24" s="171"/>
      <c r="WAR24" s="171"/>
      <c r="WAS24" s="171"/>
      <c r="WAT24" s="171"/>
      <c r="WAU24" s="171"/>
      <c r="WAV24" s="171"/>
      <c r="WAW24" s="171"/>
      <c r="WAX24" s="171"/>
      <c r="WAY24" s="171"/>
      <c r="WAZ24" s="171"/>
      <c r="WBA24" s="171"/>
      <c r="WBB24" s="171"/>
      <c r="WBC24" s="171"/>
      <c r="WBD24" s="171"/>
      <c r="WBE24" s="171"/>
      <c r="WBF24" s="171"/>
      <c r="WBG24" s="171"/>
      <c r="WBH24" s="171"/>
      <c r="WBI24" s="171"/>
      <c r="WBJ24" s="171"/>
      <c r="WBK24" s="171"/>
      <c r="WBL24" s="171"/>
      <c r="WBM24" s="171"/>
      <c r="WBN24" s="171"/>
      <c r="WBO24" s="171"/>
      <c r="WBP24" s="171"/>
      <c r="WBQ24" s="171"/>
      <c r="WBR24" s="171"/>
      <c r="WBS24" s="171"/>
      <c r="WBT24" s="171"/>
      <c r="WBU24" s="171"/>
      <c r="WBV24" s="171"/>
      <c r="WBW24" s="171"/>
      <c r="WBX24" s="171"/>
      <c r="WBY24" s="171"/>
      <c r="WBZ24" s="171"/>
      <c r="WCA24" s="171"/>
      <c r="WCB24" s="171"/>
      <c r="WCC24" s="171"/>
      <c r="WCD24" s="171"/>
      <c r="WCE24" s="171"/>
      <c r="WCF24" s="171"/>
      <c r="WCG24" s="171"/>
      <c r="WCH24" s="171"/>
      <c r="WCI24" s="171"/>
      <c r="WCJ24" s="171"/>
      <c r="WCK24" s="171"/>
      <c r="WCL24" s="171"/>
      <c r="WCM24" s="171"/>
      <c r="WCN24" s="171"/>
      <c r="WCO24" s="171"/>
      <c r="WCP24" s="171"/>
      <c r="WCQ24" s="171"/>
      <c r="WCR24" s="171"/>
      <c r="WCS24" s="171"/>
      <c r="WCT24" s="171"/>
      <c r="WCU24" s="171"/>
      <c r="WCV24" s="171"/>
      <c r="WCW24" s="171"/>
      <c r="WCX24" s="171"/>
      <c r="WCY24" s="171"/>
      <c r="WCZ24" s="171"/>
      <c r="WDA24" s="171"/>
      <c r="WDB24" s="171"/>
      <c r="WDC24" s="171"/>
      <c r="WDD24" s="171"/>
      <c r="WDE24" s="171"/>
      <c r="WDF24" s="171"/>
      <c r="WDG24" s="171"/>
      <c r="WDH24" s="171"/>
      <c r="WDI24" s="171"/>
      <c r="WDJ24" s="171"/>
      <c r="WDK24" s="171"/>
      <c r="WDL24" s="171"/>
      <c r="WDM24" s="171"/>
      <c r="WDN24" s="171"/>
      <c r="WDO24" s="171"/>
      <c r="WDP24" s="171"/>
      <c r="WDQ24" s="171"/>
      <c r="WDR24" s="171"/>
      <c r="WDS24" s="171"/>
      <c r="WDT24" s="171"/>
      <c r="WDU24" s="171"/>
      <c r="WDV24" s="171"/>
      <c r="WDW24" s="171"/>
      <c r="WDX24" s="171"/>
      <c r="WDY24" s="171"/>
      <c r="WDZ24" s="171"/>
      <c r="WEA24" s="171"/>
      <c r="WEB24" s="171"/>
      <c r="WEC24" s="171"/>
      <c r="WED24" s="171"/>
      <c r="WEE24" s="171"/>
      <c r="WEF24" s="171"/>
      <c r="WEG24" s="171"/>
      <c r="WEH24" s="171"/>
      <c r="WEI24" s="171"/>
      <c r="WEJ24" s="171"/>
      <c r="WEK24" s="171"/>
      <c r="WEL24" s="171"/>
      <c r="WEM24" s="171"/>
      <c r="WEN24" s="171"/>
      <c r="WEO24" s="171"/>
      <c r="WEP24" s="171"/>
      <c r="WEQ24" s="171"/>
      <c r="WER24" s="171"/>
      <c r="WES24" s="171"/>
      <c r="WET24" s="171"/>
      <c r="WEU24" s="171"/>
      <c r="WEV24" s="171"/>
      <c r="WEW24" s="171"/>
      <c r="WEX24" s="171"/>
      <c r="WEY24" s="171"/>
      <c r="WEZ24" s="171"/>
      <c r="WFA24" s="171"/>
      <c r="WFB24" s="171"/>
      <c r="WFC24" s="171"/>
      <c r="WFD24" s="171"/>
      <c r="WFE24" s="171"/>
      <c r="WFF24" s="171"/>
      <c r="WFG24" s="171"/>
      <c r="WFH24" s="171"/>
      <c r="WFI24" s="171"/>
      <c r="WFJ24" s="171"/>
      <c r="WFK24" s="171"/>
      <c r="WFL24" s="171"/>
      <c r="WFM24" s="171"/>
      <c r="WFN24" s="171"/>
      <c r="WFO24" s="171"/>
      <c r="WFP24" s="171"/>
      <c r="WFQ24" s="171"/>
      <c r="WFR24" s="171"/>
      <c r="WFS24" s="171"/>
      <c r="WFT24" s="171"/>
      <c r="WFU24" s="171"/>
      <c r="WFV24" s="171"/>
      <c r="WFW24" s="171"/>
      <c r="WFX24" s="171"/>
      <c r="WFY24" s="171"/>
      <c r="WFZ24" s="171"/>
      <c r="WGA24" s="171"/>
      <c r="WGB24" s="171"/>
      <c r="WGC24" s="171"/>
      <c r="WGD24" s="171"/>
      <c r="WGE24" s="171"/>
      <c r="WGF24" s="171"/>
      <c r="WGG24" s="171"/>
      <c r="WGH24" s="171"/>
      <c r="WGI24" s="171"/>
      <c r="WGJ24" s="171"/>
      <c r="WGK24" s="171"/>
      <c r="WGL24" s="171"/>
      <c r="WGM24" s="171"/>
      <c r="WGN24" s="171"/>
      <c r="WGO24" s="171"/>
      <c r="WGP24" s="171"/>
      <c r="WGQ24" s="171"/>
      <c r="WGR24" s="171"/>
      <c r="WGS24" s="171"/>
      <c r="WGT24" s="171"/>
      <c r="WGU24" s="171"/>
      <c r="WGV24" s="171"/>
      <c r="WGW24" s="171"/>
      <c r="WGX24" s="171"/>
      <c r="WGY24" s="171"/>
      <c r="WGZ24" s="171"/>
      <c r="WHA24" s="171"/>
      <c r="WHB24" s="171"/>
      <c r="WHC24" s="171"/>
      <c r="WHD24" s="171"/>
      <c r="WHE24" s="171"/>
      <c r="WHF24" s="171"/>
      <c r="WHG24" s="171"/>
      <c r="WHH24" s="171"/>
      <c r="WHI24" s="171"/>
      <c r="WHJ24" s="171"/>
      <c r="WHK24" s="171"/>
      <c r="WHL24" s="171"/>
      <c r="WHM24" s="171"/>
      <c r="WHN24" s="171"/>
      <c r="WHO24" s="171"/>
      <c r="WHP24" s="171"/>
      <c r="WHQ24" s="171"/>
      <c r="WHR24" s="171"/>
      <c r="WHS24" s="171"/>
      <c r="WHT24" s="171"/>
      <c r="WHU24" s="171"/>
      <c r="WHV24" s="171"/>
      <c r="WHW24" s="171"/>
      <c r="WHX24" s="171"/>
      <c r="WHY24" s="171"/>
      <c r="WHZ24" s="171"/>
      <c r="WIA24" s="171"/>
      <c r="WIB24" s="171"/>
      <c r="WIC24" s="171"/>
      <c r="WID24" s="171"/>
      <c r="WIE24" s="171"/>
      <c r="WIF24" s="171"/>
      <c r="WIG24" s="171"/>
      <c r="WIH24" s="171"/>
      <c r="WII24" s="171"/>
      <c r="WIJ24" s="171"/>
      <c r="WIK24" s="171"/>
      <c r="WIL24" s="171"/>
      <c r="WIM24" s="171"/>
      <c r="WIN24" s="171"/>
      <c r="WIO24" s="171"/>
      <c r="WIP24" s="171"/>
      <c r="WIQ24" s="171"/>
      <c r="WIR24" s="171"/>
      <c r="WIS24" s="171"/>
      <c r="WIT24" s="171"/>
      <c r="WIU24" s="171"/>
      <c r="WIV24" s="171"/>
      <c r="WIW24" s="171"/>
      <c r="WIX24" s="171"/>
      <c r="WIY24" s="171"/>
      <c r="WIZ24" s="171"/>
      <c r="WJA24" s="171"/>
      <c r="WJB24" s="171"/>
      <c r="WJC24" s="171"/>
      <c r="WJD24" s="171"/>
      <c r="WJE24" s="171"/>
      <c r="WJF24" s="171"/>
      <c r="WJG24" s="171"/>
      <c r="WJH24" s="171"/>
      <c r="WJI24" s="171"/>
      <c r="WJJ24" s="171"/>
      <c r="WJK24" s="171"/>
      <c r="WJL24" s="171"/>
      <c r="WJM24" s="171"/>
      <c r="WJN24" s="171"/>
      <c r="WJO24" s="171"/>
      <c r="WJP24" s="171"/>
      <c r="WJQ24" s="171"/>
      <c r="WJR24" s="171"/>
      <c r="WJS24" s="171"/>
      <c r="WJT24" s="171"/>
      <c r="WJU24" s="171"/>
      <c r="WJV24" s="171"/>
      <c r="WJW24" s="171"/>
      <c r="WJX24" s="171"/>
      <c r="WJY24" s="171"/>
      <c r="WJZ24" s="171"/>
      <c r="WKA24" s="171"/>
      <c r="WKB24" s="171"/>
      <c r="WKC24" s="171"/>
      <c r="WKD24" s="171"/>
      <c r="WKE24" s="171"/>
      <c r="WKF24" s="171"/>
      <c r="WKG24" s="171"/>
      <c r="WKH24" s="171"/>
      <c r="WKI24" s="171"/>
      <c r="WKJ24" s="171"/>
      <c r="WKK24" s="171"/>
      <c r="WKL24" s="171"/>
      <c r="WKM24" s="171"/>
      <c r="WKN24" s="171"/>
      <c r="WKO24" s="171"/>
      <c r="WKP24" s="171"/>
      <c r="WKQ24" s="171"/>
      <c r="WKR24" s="171"/>
      <c r="WKS24" s="171"/>
      <c r="WKT24" s="171"/>
      <c r="WKU24" s="171"/>
      <c r="WKV24" s="171"/>
      <c r="WKW24" s="171"/>
      <c r="WKX24" s="171"/>
      <c r="WKY24" s="171"/>
      <c r="WKZ24" s="171"/>
      <c r="WLA24" s="171"/>
      <c r="WLB24" s="171"/>
      <c r="WLC24" s="171"/>
      <c r="WLD24" s="171"/>
      <c r="WLE24" s="171"/>
      <c r="WLF24" s="171"/>
      <c r="WLG24" s="171"/>
      <c r="WLH24" s="171"/>
      <c r="WLI24" s="171"/>
      <c r="WLJ24" s="171"/>
      <c r="WLK24" s="171"/>
      <c r="WLL24" s="171"/>
      <c r="WLM24" s="171"/>
      <c r="WLN24" s="171"/>
      <c r="WLO24" s="171"/>
      <c r="WLP24" s="171"/>
      <c r="WLQ24" s="171"/>
      <c r="WLR24" s="171"/>
      <c r="WLS24" s="171"/>
      <c r="WLT24" s="171"/>
      <c r="WLU24" s="171"/>
      <c r="WLV24" s="171"/>
      <c r="WLW24" s="171"/>
      <c r="WLX24" s="171"/>
      <c r="WLY24" s="171"/>
      <c r="WLZ24" s="171"/>
      <c r="WMA24" s="171"/>
      <c r="WMB24" s="171"/>
      <c r="WMC24" s="171"/>
      <c r="WMD24" s="171"/>
      <c r="WME24" s="171"/>
      <c r="WMF24" s="171"/>
      <c r="WMG24" s="171"/>
      <c r="WMH24" s="171"/>
      <c r="WMI24" s="171"/>
      <c r="WMJ24" s="171"/>
      <c r="WMK24" s="171"/>
      <c r="WML24" s="171"/>
      <c r="WMM24" s="171"/>
      <c r="WMN24" s="171"/>
      <c r="WMO24" s="171"/>
      <c r="WMP24" s="171"/>
      <c r="WMQ24" s="171"/>
      <c r="WMR24" s="171"/>
      <c r="WMS24" s="171"/>
      <c r="WMT24" s="171"/>
      <c r="WMU24" s="171"/>
      <c r="WMV24" s="171"/>
      <c r="WMW24" s="171"/>
      <c r="WMX24" s="171"/>
      <c r="WMY24" s="171"/>
      <c r="WMZ24" s="171"/>
      <c r="WNA24" s="171"/>
      <c r="WNB24" s="171"/>
      <c r="WNC24" s="171"/>
      <c r="WND24" s="171"/>
      <c r="WNE24" s="171"/>
      <c r="WNF24" s="171"/>
      <c r="WNG24" s="171"/>
      <c r="WNH24" s="171"/>
      <c r="WNI24" s="171"/>
      <c r="WNJ24" s="171"/>
      <c r="WNK24" s="171"/>
      <c r="WNL24" s="171"/>
      <c r="WNM24" s="171"/>
      <c r="WNN24" s="171"/>
      <c r="WNO24" s="171"/>
      <c r="WNP24" s="171"/>
      <c r="WNQ24" s="171"/>
      <c r="WNR24" s="171"/>
      <c r="WNS24" s="171"/>
      <c r="WNT24" s="171"/>
      <c r="WNU24" s="171"/>
      <c r="WNV24" s="171"/>
      <c r="WNW24" s="171"/>
      <c r="WNX24" s="171"/>
      <c r="WNY24" s="171"/>
      <c r="WNZ24" s="171"/>
      <c r="WOA24" s="171"/>
      <c r="WOB24" s="171"/>
      <c r="WOC24" s="171"/>
      <c r="WOD24" s="171"/>
      <c r="WOE24" s="171"/>
      <c r="WOF24" s="171"/>
      <c r="WOG24" s="171"/>
      <c r="WOH24" s="171"/>
      <c r="WOI24" s="171"/>
      <c r="WOJ24" s="171"/>
      <c r="WOK24" s="171"/>
      <c r="WOL24" s="171"/>
      <c r="WOM24" s="171"/>
      <c r="WON24" s="171"/>
      <c r="WOO24" s="171"/>
      <c r="WOP24" s="171"/>
      <c r="WOQ24" s="171"/>
      <c r="WOR24" s="171"/>
      <c r="WOS24" s="171"/>
      <c r="WOT24" s="171"/>
      <c r="WOU24" s="171"/>
      <c r="WOV24" s="171"/>
      <c r="WOW24" s="171"/>
      <c r="WOX24" s="171"/>
      <c r="WOY24" s="171"/>
      <c r="WOZ24" s="171"/>
      <c r="WPA24" s="171"/>
      <c r="WPB24" s="171"/>
      <c r="WPC24" s="171"/>
      <c r="WPD24" s="171"/>
      <c r="WPE24" s="171"/>
      <c r="WPF24" s="171"/>
      <c r="WPG24" s="171"/>
      <c r="WPH24" s="171"/>
      <c r="WPI24" s="171"/>
      <c r="WPJ24" s="171"/>
      <c r="WPK24" s="171"/>
      <c r="WPL24" s="171"/>
      <c r="WPM24" s="171"/>
      <c r="WPN24" s="171"/>
      <c r="WPO24" s="171"/>
      <c r="WPP24" s="171"/>
      <c r="WPQ24" s="171"/>
      <c r="WPR24" s="171"/>
      <c r="WPS24" s="171"/>
      <c r="WPT24" s="171"/>
      <c r="WPU24" s="171"/>
      <c r="WPV24" s="171"/>
      <c r="WPW24" s="171"/>
      <c r="WPX24" s="171"/>
      <c r="WPY24" s="171"/>
      <c r="WPZ24" s="171"/>
      <c r="WQA24" s="171"/>
      <c r="WQB24" s="171"/>
      <c r="WQC24" s="171"/>
      <c r="WQD24" s="171"/>
      <c r="WQE24" s="171"/>
      <c r="WQF24" s="171"/>
      <c r="WQG24" s="171"/>
      <c r="WQH24" s="171"/>
      <c r="WQI24" s="171"/>
      <c r="WQJ24" s="171"/>
      <c r="WQK24" s="171"/>
      <c r="WQL24" s="171"/>
      <c r="WQM24" s="171"/>
      <c r="WQN24" s="171"/>
      <c r="WQO24" s="171"/>
      <c r="WQP24" s="171"/>
      <c r="WQQ24" s="171"/>
      <c r="WQR24" s="171"/>
      <c r="WQS24" s="171"/>
      <c r="WQT24" s="171"/>
      <c r="WQU24" s="171"/>
      <c r="WQV24" s="171"/>
      <c r="WQW24" s="171"/>
      <c r="WQX24" s="171"/>
      <c r="WQY24" s="171"/>
      <c r="WQZ24" s="171"/>
      <c r="WRA24" s="171"/>
      <c r="WRB24" s="171"/>
      <c r="WRC24" s="171"/>
      <c r="WRD24" s="171"/>
      <c r="WRE24" s="171"/>
      <c r="WRF24" s="171"/>
      <c r="WRG24" s="171"/>
      <c r="WRH24" s="171"/>
      <c r="WRI24" s="171"/>
      <c r="WRJ24" s="171"/>
      <c r="WRK24" s="171"/>
      <c r="WRL24" s="171"/>
      <c r="WRM24" s="171"/>
      <c r="WRN24" s="171"/>
      <c r="WRO24" s="171"/>
      <c r="WRP24" s="171"/>
      <c r="WRQ24" s="171"/>
      <c r="WRR24" s="171"/>
      <c r="WRS24" s="171"/>
      <c r="WRT24" s="171"/>
      <c r="WRU24" s="171"/>
      <c r="WRV24" s="171"/>
      <c r="WRW24" s="171"/>
      <c r="WRX24" s="171"/>
      <c r="WRY24" s="171"/>
      <c r="WRZ24" s="171"/>
      <c r="WSA24" s="171"/>
      <c r="WSB24" s="171"/>
      <c r="WSC24" s="171"/>
      <c r="WSD24" s="171"/>
      <c r="WSE24" s="171"/>
      <c r="WSF24" s="171"/>
      <c r="WSG24" s="171"/>
      <c r="WSH24" s="171"/>
      <c r="WSI24" s="171"/>
      <c r="WSJ24" s="171"/>
      <c r="WSK24" s="171"/>
      <c r="WSL24" s="171"/>
      <c r="WSM24" s="171"/>
      <c r="WSN24" s="171"/>
      <c r="WSO24" s="171"/>
      <c r="WSP24" s="171"/>
      <c r="WSQ24" s="171"/>
      <c r="WSR24" s="171"/>
      <c r="WSS24" s="171"/>
      <c r="WST24" s="171"/>
      <c r="WSU24" s="171"/>
      <c r="WSV24" s="171"/>
      <c r="WSW24" s="171"/>
      <c r="WSX24" s="171"/>
      <c r="WSY24" s="171"/>
      <c r="WSZ24" s="171"/>
      <c r="WTA24" s="171"/>
      <c r="WTB24" s="171"/>
      <c r="WTC24" s="171"/>
      <c r="WTD24" s="171"/>
      <c r="WTE24" s="171"/>
      <c r="WTF24" s="171"/>
      <c r="WTG24" s="171"/>
      <c r="WTH24" s="171"/>
      <c r="WTI24" s="171"/>
      <c r="WTJ24" s="171"/>
      <c r="WTK24" s="171"/>
      <c r="WTL24" s="171"/>
      <c r="WTM24" s="171"/>
      <c r="WTN24" s="171"/>
      <c r="WTO24" s="171"/>
      <c r="WTP24" s="171"/>
      <c r="WTQ24" s="171"/>
      <c r="WTR24" s="171"/>
      <c r="WTS24" s="171"/>
      <c r="WTT24" s="171"/>
      <c r="WTU24" s="171"/>
      <c r="WTV24" s="171"/>
      <c r="WTW24" s="171"/>
      <c r="WTX24" s="171"/>
      <c r="WTY24" s="171"/>
      <c r="WTZ24" s="171"/>
      <c r="WUA24" s="171"/>
      <c r="WUB24" s="171"/>
      <c r="WUC24" s="171"/>
      <c r="WUD24" s="171"/>
      <c r="WUE24" s="171"/>
      <c r="WUF24" s="171"/>
      <c r="WUG24" s="171"/>
      <c r="WUH24" s="171"/>
      <c r="WUI24" s="171"/>
      <c r="WUJ24" s="171"/>
      <c r="WUK24" s="171"/>
      <c r="WUL24" s="171"/>
      <c r="WUM24" s="171"/>
      <c r="WUN24" s="171"/>
      <c r="WUO24" s="171"/>
      <c r="WUP24" s="171"/>
      <c r="WUQ24" s="171"/>
      <c r="WUR24" s="171"/>
      <c r="WUS24" s="171"/>
      <c r="WUT24" s="171"/>
      <c r="WUU24" s="171"/>
      <c r="WUV24" s="171"/>
      <c r="WUW24" s="171"/>
      <c r="WUX24" s="171"/>
      <c r="WUY24" s="171"/>
      <c r="WUZ24" s="171"/>
      <c r="WVA24" s="171"/>
      <c r="WVB24" s="171"/>
      <c r="WVC24" s="171"/>
      <c r="WVD24" s="171"/>
      <c r="WVE24" s="171"/>
      <c r="WVF24" s="171"/>
      <c r="WVG24" s="171"/>
      <c r="WVH24" s="171"/>
      <c r="WVI24" s="171"/>
      <c r="WVJ24" s="171"/>
      <c r="WVK24" s="171"/>
      <c r="WVL24" s="171"/>
      <c r="WVM24" s="171"/>
      <c r="WVN24" s="171"/>
      <c r="WVO24" s="171"/>
      <c r="WVP24" s="171"/>
      <c r="WVQ24" s="171"/>
      <c r="WVR24" s="171"/>
      <c r="WVS24" s="171"/>
      <c r="WVT24" s="171"/>
      <c r="WVU24" s="171"/>
      <c r="WVV24" s="171"/>
      <c r="WVW24" s="171"/>
      <c r="WVX24" s="171"/>
      <c r="WVY24" s="171"/>
      <c r="WVZ24" s="171"/>
      <c r="WWA24" s="171"/>
      <c r="WWB24" s="171"/>
      <c r="WWC24" s="171"/>
      <c r="WWD24" s="171"/>
      <c r="WWE24" s="171"/>
      <c r="WWF24" s="171"/>
      <c r="WWG24" s="171"/>
      <c r="WWH24" s="171"/>
      <c r="WWI24" s="171"/>
      <c r="WWJ24" s="171"/>
      <c r="WWK24" s="171"/>
      <c r="WWL24" s="171"/>
      <c r="WWM24" s="171"/>
      <c r="WWN24" s="171"/>
      <c r="WWO24" s="171"/>
      <c r="WWP24" s="171"/>
      <c r="WWQ24" s="171"/>
      <c r="WWR24" s="171"/>
      <c r="WWS24" s="171"/>
      <c r="WWT24" s="171"/>
      <c r="WWU24" s="171"/>
      <c r="WWV24" s="171"/>
      <c r="WWW24" s="171"/>
      <c r="WWX24" s="171"/>
      <c r="WWY24" s="171"/>
      <c r="WWZ24" s="171"/>
      <c r="WXA24" s="171"/>
      <c r="WXB24" s="171"/>
      <c r="WXC24" s="171"/>
      <c r="WXD24" s="171"/>
      <c r="WXE24" s="171"/>
      <c r="WXF24" s="171"/>
      <c r="WXG24" s="171"/>
      <c r="WXH24" s="171"/>
      <c r="WXI24" s="171"/>
      <c r="WXJ24" s="171"/>
      <c r="WXK24" s="171"/>
      <c r="WXL24" s="171"/>
      <c r="WXM24" s="171"/>
      <c r="WXN24" s="171"/>
      <c r="WXO24" s="171"/>
      <c r="WXP24" s="171"/>
      <c r="WXQ24" s="171"/>
      <c r="WXR24" s="171"/>
      <c r="WXS24" s="171"/>
      <c r="WXT24" s="171"/>
      <c r="WXU24" s="171"/>
      <c r="WXV24" s="171"/>
      <c r="WXW24" s="171"/>
      <c r="WXX24" s="171"/>
      <c r="WXY24" s="171"/>
      <c r="WXZ24" s="171"/>
      <c r="WYA24" s="171"/>
      <c r="WYB24" s="171"/>
      <c r="WYC24" s="171"/>
      <c r="WYD24" s="171"/>
      <c r="WYE24" s="171"/>
      <c r="WYF24" s="171"/>
      <c r="WYG24" s="171"/>
      <c r="WYH24" s="171"/>
      <c r="WYI24" s="171"/>
      <c r="WYJ24" s="171"/>
      <c r="WYK24" s="171"/>
      <c r="WYL24" s="171"/>
      <c r="WYM24" s="171"/>
      <c r="WYN24" s="171"/>
      <c r="WYO24" s="171"/>
      <c r="WYP24" s="171"/>
      <c r="WYQ24" s="171"/>
      <c r="WYR24" s="171"/>
      <c r="WYS24" s="171"/>
      <c r="WYT24" s="171"/>
      <c r="WYU24" s="171"/>
      <c r="WYV24" s="171"/>
      <c r="WYW24" s="171"/>
      <c r="WYX24" s="171"/>
      <c r="WYY24" s="171"/>
      <c r="WYZ24" s="171"/>
      <c r="WZA24" s="171"/>
      <c r="WZB24" s="171"/>
      <c r="WZC24" s="171"/>
      <c r="WZD24" s="171"/>
      <c r="WZE24" s="171"/>
      <c r="WZF24" s="171"/>
      <c r="WZG24" s="171"/>
      <c r="WZH24" s="171"/>
      <c r="WZI24" s="171"/>
      <c r="WZJ24" s="171"/>
      <c r="WZK24" s="171"/>
      <c r="WZL24" s="171"/>
      <c r="WZM24" s="171"/>
      <c r="WZN24" s="171"/>
      <c r="WZO24" s="171"/>
      <c r="WZP24" s="171"/>
      <c r="WZQ24" s="171"/>
      <c r="WZR24" s="171"/>
      <c r="WZS24" s="171"/>
      <c r="WZT24" s="171"/>
      <c r="WZU24" s="171"/>
      <c r="WZV24" s="171"/>
      <c r="WZW24" s="171"/>
      <c r="WZX24" s="171"/>
      <c r="WZY24" s="171"/>
      <c r="WZZ24" s="171"/>
      <c r="XAA24" s="171"/>
      <c r="XAB24" s="171"/>
      <c r="XAC24" s="171"/>
      <c r="XAD24" s="171"/>
      <c r="XAE24" s="171"/>
      <c r="XAF24" s="171"/>
      <c r="XAG24" s="171"/>
      <c r="XAH24" s="171"/>
      <c r="XAI24" s="171"/>
      <c r="XAJ24" s="171"/>
      <c r="XAK24" s="171"/>
      <c r="XAL24" s="171"/>
      <c r="XAM24" s="171"/>
      <c r="XAN24" s="171"/>
      <c r="XAO24" s="171"/>
      <c r="XAP24" s="171"/>
      <c r="XAQ24" s="171"/>
      <c r="XAR24" s="171"/>
      <c r="XAS24" s="171"/>
      <c r="XAT24" s="171"/>
      <c r="XAU24" s="171"/>
      <c r="XAV24" s="171"/>
      <c r="XAW24" s="171"/>
      <c r="XAX24" s="171"/>
      <c r="XAY24" s="171"/>
      <c r="XAZ24" s="171"/>
      <c r="XBA24" s="171"/>
      <c r="XBB24" s="171"/>
      <c r="XBC24" s="171"/>
      <c r="XBD24" s="171"/>
      <c r="XBE24" s="171"/>
      <c r="XBF24" s="171"/>
      <c r="XBG24" s="171"/>
      <c r="XBH24" s="171"/>
      <c r="XBI24" s="171"/>
      <c r="XBJ24" s="171"/>
      <c r="XBK24" s="171"/>
      <c r="XBL24" s="171"/>
      <c r="XBM24" s="171"/>
      <c r="XBN24" s="171"/>
      <c r="XBO24" s="171"/>
      <c r="XBP24" s="171"/>
      <c r="XBQ24" s="171"/>
      <c r="XBR24" s="171"/>
      <c r="XBS24" s="171"/>
      <c r="XBT24" s="171"/>
      <c r="XBU24" s="171"/>
      <c r="XBV24" s="171"/>
      <c r="XBW24" s="171"/>
      <c r="XBX24" s="171"/>
      <c r="XBY24" s="171"/>
      <c r="XBZ24" s="171"/>
      <c r="XCA24" s="171"/>
      <c r="XCB24" s="171"/>
      <c r="XCC24" s="171"/>
      <c r="XCD24" s="171"/>
      <c r="XCE24" s="171"/>
      <c r="XCF24" s="171"/>
      <c r="XCG24" s="171"/>
      <c r="XCH24" s="171"/>
      <c r="XCI24" s="171"/>
      <c r="XCJ24" s="171"/>
      <c r="XCK24" s="171"/>
      <c r="XCL24" s="171"/>
      <c r="XCM24" s="171"/>
      <c r="XCN24" s="171"/>
      <c r="XCO24" s="171"/>
      <c r="XCP24" s="171"/>
      <c r="XCQ24" s="171"/>
      <c r="XCR24" s="171"/>
      <c r="XCS24" s="171"/>
      <c r="XCT24" s="171"/>
      <c r="XCU24" s="171"/>
      <c r="XCV24" s="171"/>
      <c r="XCW24" s="171"/>
      <c r="XCX24" s="171"/>
      <c r="XCY24" s="171"/>
      <c r="XCZ24" s="171"/>
      <c r="XDA24" s="171"/>
      <c r="XDB24" s="171"/>
      <c r="XDC24" s="171"/>
      <c r="XDD24" s="171"/>
      <c r="XDE24" s="171"/>
      <c r="XDF24" s="171"/>
      <c r="XDG24" s="171"/>
      <c r="XDH24" s="171"/>
      <c r="XDI24" s="171"/>
      <c r="XDJ24" s="171"/>
      <c r="XDK24" s="171"/>
      <c r="XDL24" s="171"/>
      <c r="XDM24" s="171"/>
      <c r="XDN24" s="171"/>
      <c r="XDO24" s="171"/>
      <c r="XDP24" s="171"/>
      <c r="XDQ24" s="171"/>
      <c r="XDR24" s="171"/>
      <c r="XDS24" s="171"/>
      <c r="XDT24" s="171"/>
      <c r="XDU24" s="171"/>
      <c r="XDV24" s="171"/>
      <c r="XDW24" s="171"/>
      <c r="XDX24" s="171"/>
      <c r="XDY24" s="171"/>
      <c r="XDZ24" s="171"/>
      <c r="XEA24" s="171"/>
      <c r="XEB24" s="171"/>
      <c r="XEC24" s="171"/>
      <c r="XED24" s="171"/>
      <c r="XEE24" s="171"/>
      <c r="XEF24" s="171"/>
      <c r="XEG24" s="171"/>
      <c r="XEH24" s="171"/>
      <c r="XEI24" s="171"/>
      <c r="XEJ24" s="171"/>
      <c r="XEK24" s="171"/>
      <c r="XEL24" s="171"/>
      <c r="XEM24" s="171"/>
      <c r="XEN24" s="171"/>
      <c r="XEO24" s="171"/>
      <c r="XEP24" s="171"/>
      <c r="XEQ24" s="171"/>
      <c r="XER24" s="171"/>
      <c r="XES24" s="171"/>
      <c r="XET24" s="171"/>
      <c r="XEU24" s="171"/>
      <c r="XEV24" s="171"/>
      <c r="XEW24" s="171"/>
      <c r="XEX24" s="171"/>
      <c r="XEY24" s="171"/>
      <c r="XEZ24" s="171"/>
      <c r="XFA24" s="171"/>
      <c r="XFB24" s="171"/>
      <c r="XFC24" s="171"/>
      <c r="XFD24" s="171"/>
    </row>
    <row r="25" s="171" customFormat="1" spans="1:5">
      <c r="A25" s="184" t="s">
        <v>1437</v>
      </c>
      <c r="B25" s="187"/>
      <c r="C25" s="185">
        <v>706</v>
      </c>
      <c r="D25" s="139" t="s">
        <v>114</v>
      </c>
      <c r="E25" s="183">
        <v>0.291</v>
      </c>
    </row>
    <row r="26" s="171" customFormat="1" spans="1:5">
      <c r="A26" s="184" t="s">
        <v>1438</v>
      </c>
      <c r="B26" s="187"/>
      <c r="C26" s="185">
        <v>1108</v>
      </c>
      <c r="D26" s="139" t="s">
        <v>114</v>
      </c>
      <c r="E26" s="183">
        <v>1.111</v>
      </c>
    </row>
    <row r="27" s="171" customFormat="1" spans="1:5">
      <c r="A27" s="184" t="s">
        <v>1439</v>
      </c>
      <c r="B27" s="182"/>
      <c r="C27" s="185">
        <v>1108</v>
      </c>
      <c r="D27" s="139" t="s">
        <v>114</v>
      </c>
      <c r="E27" s="183"/>
    </row>
    <row r="28" ht="18.95" customHeight="1" spans="1:5">
      <c r="A28" s="87" t="s">
        <v>1403</v>
      </c>
      <c r="B28" s="182">
        <v>1300</v>
      </c>
      <c r="C28" s="182">
        <v>1300</v>
      </c>
      <c r="D28" s="139">
        <v>1</v>
      </c>
      <c r="E28" s="183">
        <f>C28/1175</f>
        <v>1.106</v>
      </c>
    </row>
    <row r="29" s="171" customFormat="1" spans="1:5">
      <c r="A29" s="184" t="s">
        <v>1440</v>
      </c>
      <c r="B29" s="182"/>
      <c r="C29" s="185">
        <v>400</v>
      </c>
      <c r="D29" s="139" t="s">
        <v>114</v>
      </c>
      <c r="E29" s="183">
        <v>1.476</v>
      </c>
    </row>
    <row r="30" s="171" customFormat="1" spans="1:5">
      <c r="A30" s="184" t="s">
        <v>1427</v>
      </c>
      <c r="B30" s="182"/>
      <c r="C30" s="185">
        <v>339</v>
      </c>
      <c r="D30" s="139" t="s">
        <v>114</v>
      </c>
      <c r="E30" s="183">
        <v>1.251</v>
      </c>
    </row>
    <row r="31" s="171" customFormat="1" spans="1:5">
      <c r="A31" s="184" t="s">
        <v>1441</v>
      </c>
      <c r="B31" s="182"/>
      <c r="C31" s="185">
        <v>61</v>
      </c>
      <c r="D31" s="139" t="s">
        <v>114</v>
      </c>
      <c r="E31" s="183"/>
    </row>
    <row r="32" s="171" customFormat="1" spans="1:5">
      <c r="A32" s="184" t="s">
        <v>1442</v>
      </c>
      <c r="B32" s="182"/>
      <c r="C32" s="185">
        <v>900</v>
      </c>
      <c r="D32" s="139" t="s">
        <v>114</v>
      </c>
      <c r="E32" s="183">
        <v>0.996</v>
      </c>
    </row>
    <row r="33" s="171" customFormat="1" spans="1:5">
      <c r="A33" s="184" t="s">
        <v>1443</v>
      </c>
      <c r="B33" s="182"/>
      <c r="C33" s="185">
        <v>900</v>
      </c>
      <c r="D33" s="139" t="s">
        <v>114</v>
      </c>
      <c r="E33" s="183">
        <v>0.996</v>
      </c>
    </row>
    <row r="34" ht="18.95" customHeight="1" spans="1:5">
      <c r="A34" s="87" t="s">
        <v>1404</v>
      </c>
      <c r="B34" s="182"/>
      <c r="C34" s="182"/>
      <c r="D34" s="139" t="s">
        <v>114</v>
      </c>
      <c r="E34" s="181"/>
    </row>
    <row r="35" ht="18.95" customHeight="1" spans="1:5">
      <c r="A35" s="87" t="s">
        <v>1405</v>
      </c>
      <c r="B35" s="182">
        <v>500</v>
      </c>
      <c r="C35" s="182"/>
      <c r="D35" s="139">
        <v>0</v>
      </c>
      <c r="E35" s="181"/>
    </row>
    <row r="36" ht="18.95" customHeight="1" spans="1:5">
      <c r="A36" s="87" t="s">
        <v>1406</v>
      </c>
      <c r="B36" s="182">
        <v>27</v>
      </c>
      <c r="C36" s="182">
        <v>27</v>
      </c>
      <c r="D36" s="139">
        <v>1</v>
      </c>
      <c r="E36" s="181"/>
    </row>
    <row r="37" spans="1:16384">
      <c r="A37" s="184" t="s">
        <v>1444</v>
      </c>
      <c r="B37" s="182"/>
      <c r="C37" s="185">
        <v>27</v>
      </c>
      <c r="D37" s="139" t="s">
        <v>114</v>
      </c>
      <c r="E37" s="183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  <c r="HX37" s="171"/>
      <c r="HY37" s="171"/>
      <c r="HZ37" s="171"/>
      <c r="IA37" s="171"/>
      <c r="IB37" s="171"/>
      <c r="IC37" s="171"/>
      <c r="ID37" s="171"/>
      <c r="IE37" s="171"/>
      <c r="IF37" s="171"/>
      <c r="IG37" s="171"/>
      <c r="IH37" s="171"/>
      <c r="II37" s="171"/>
      <c r="IJ37" s="171"/>
      <c r="IK37" s="171"/>
      <c r="IL37" s="171"/>
      <c r="IM37" s="171"/>
      <c r="IN37" s="171"/>
      <c r="IO37" s="171"/>
      <c r="IP37" s="171"/>
      <c r="IQ37" s="171"/>
      <c r="IR37" s="171"/>
      <c r="IS37" s="171"/>
      <c r="IT37" s="171"/>
      <c r="IU37" s="171"/>
      <c r="IV37" s="171"/>
      <c r="IW37" s="171"/>
      <c r="IX37" s="171"/>
      <c r="IY37" s="171"/>
      <c r="IZ37" s="171"/>
      <c r="JA37" s="171"/>
      <c r="JB37" s="171"/>
      <c r="JC37" s="171"/>
      <c r="JD37" s="171"/>
      <c r="JE37" s="171"/>
      <c r="JF37" s="171"/>
      <c r="JG37" s="171"/>
      <c r="JH37" s="171"/>
      <c r="JI37" s="171"/>
      <c r="JJ37" s="171"/>
      <c r="JK37" s="171"/>
      <c r="JL37" s="171"/>
      <c r="JM37" s="171"/>
      <c r="JN37" s="171"/>
      <c r="JO37" s="171"/>
      <c r="JP37" s="171"/>
      <c r="JQ37" s="171"/>
      <c r="JR37" s="171"/>
      <c r="JS37" s="171"/>
      <c r="JT37" s="171"/>
      <c r="JU37" s="171"/>
      <c r="JV37" s="171"/>
      <c r="JW37" s="171"/>
      <c r="JX37" s="171"/>
      <c r="JY37" s="171"/>
      <c r="JZ37" s="171"/>
      <c r="KA37" s="171"/>
      <c r="KB37" s="171"/>
      <c r="KC37" s="171"/>
      <c r="KD37" s="171"/>
      <c r="KE37" s="171"/>
      <c r="KF37" s="171"/>
      <c r="KG37" s="171"/>
      <c r="KH37" s="171"/>
      <c r="KI37" s="171"/>
      <c r="KJ37" s="171"/>
      <c r="KK37" s="171"/>
      <c r="KL37" s="171"/>
      <c r="KM37" s="171"/>
      <c r="KN37" s="171"/>
      <c r="KO37" s="171"/>
      <c r="KP37" s="171"/>
      <c r="KQ37" s="171"/>
      <c r="KR37" s="171"/>
      <c r="KS37" s="171"/>
      <c r="KT37" s="171"/>
      <c r="KU37" s="171"/>
      <c r="KV37" s="171"/>
      <c r="KW37" s="171"/>
      <c r="KX37" s="171"/>
      <c r="KY37" s="171"/>
      <c r="KZ37" s="171"/>
      <c r="LA37" s="171"/>
      <c r="LB37" s="171"/>
      <c r="LC37" s="171"/>
      <c r="LD37" s="171"/>
      <c r="LE37" s="171"/>
      <c r="LF37" s="171"/>
      <c r="LG37" s="171"/>
      <c r="LH37" s="171"/>
      <c r="LI37" s="171"/>
      <c r="LJ37" s="171"/>
      <c r="LK37" s="171"/>
      <c r="LL37" s="171"/>
      <c r="LM37" s="171"/>
      <c r="LN37" s="171"/>
      <c r="LO37" s="171"/>
      <c r="LP37" s="171"/>
      <c r="LQ37" s="171"/>
      <c r="LR37" s="171"/>
      <c r="LS37" s="171"/>
      <c r="LT37" s="171"/>
      <c r="LU37" s="171"/>
      <c r="LV37" s="171"/>
      <c r="LW37" s="171"/>
      <c r="LX37" s="171"/>
      <c r="LY37" s="171"/>
      <c r="LZ37" s="171"/>
      <c r="MA37" s="171"/>
      <c r="MB37" s="171"/>
      <c r="MC37" s="171"/>
      <c r="MD37" s="171"/>
      <c r="ME37" s="171"/>
      <c r="MF37" s="171"/>
      <c r="MG37" s="171"/>
      <c r="MH37" s="171"/>
      <c r="MI37" s="171"/>
      <c r="MJ37" s="171"/>
      <c r="MK37" s="171"/>
      <c r="ML37" s="171"/>
      <c r="MM37" s="171"/>
      <c r="MN37" s="171"/>
      <c r="MO37" s="171"/>
      <c r="MP37" s="171"/>
      <c r="MQ37" s="171"/>
      <c r="MR37" s="171"/>
      <c r="MS37" s="171"/>
      <c r="MT37" s="171"/>
      <c r="MU37" s="171"/>
      <c r="MV37" s="171"/>
      <c r="MW37" s="171"/>
      <c r="MX37" s="171"/>
      <c r="MY37" s="171"/>
      <c r="MZ37" s="171"/>
      <c r="NA37" s="171"/>
      <c r="NB37" s="171"/>
      <c r="NC37" s="171"/>
      <c r="ND37" s="171"/>
      <c r="NE37" s="171"/>
      <c r="NF37" s="171"/>
      <c r="NG37" s="171"/>
      <c r="NH37" s="171"/>
      <c r="NI37" s="171"/>
      <c r="NJ37" s="171"/>
      <c r="NK37" s="171"/>
      <c r="NL37" s="171"/>
      <c r="NM37" s="171"/>
      <c r="NN37" s="171"/>
      <c r="NO37" s="171"/>
      <c r="NP37" s="171"/>
      <c r="NQ37" s="171"/>
      <c r="NR37" s="171"/>
      <c r="NS37" s="171"/>
      <c r="NT37" s="171"/>
      <c r="NU37" s="171"/>
      <c r="NV37" s="171"/>
      <c r="NW37" s="171"/>
      <c r="NX37" s="171"/>
      <c r="NY37" s="171"/>
      <c r="NZ37" s="171"/>
      <c r="OA37" s="171"/>
      <c r="OB37" s="171"/>
      <c r="OC37" s="171"/>
      <c r="OD37" s="171"/>
      <c r="OE37" s="171"/>
      <c r="OF37" s="171"/>
      <c r="OG37" s="171"/>
      <c r="OH37" s="171"/>
      <c r="OI37" s="171"/>
      <c r="OJ37" s="171"/>
      <c r="OK37" s="171"/>
      <c r="OL37" s="171"/>
      <c r="OM37" s="171"/>
      <c r="ON37" s="171"/>
      <c r="OO37" s="171"/>
      <c r="OP37" s="171"/>
      <c r="OQ37" s="171"/>
      <c r="OR37" s="171"/>
      <c r="OS37" s="171"/>
      <c r="OT37" s="171"/>
      <c r="OU37" s="171"/>
      <c r="OV37" s="171"/>
      <c r="OW37" s="171"/>
      <c r="OX37" s="171"/>
      <c r="OY37" s="171"/>
      <c r="OZ37" s="171"/>
      <c r="PA37" s="171"/>
      <c r="PB37" s="171"/>
      <c r="PC37" s="171"/>
      <c r="PD37" s="171"/>
      <c r="PE37" s="171"/>
      <c r="PF37" s="171"/>
      <c r="PG37" s="171"/>
      <c r="PH37" s="171"/>
      <c r="PI37" s="171"/>
      <c r="PJ37" s="171"/>
      <c r="PK37" s="171"/>
      <c r="PL37" s="171"/>
      <c r="PM37" s="171"/>
      <c r="PN37" s="171"/>
      <c r="PO37" s="171"/>
      <c r="PP37" s="171"/>
      <c r="PQ37" s="171"/>
      <c r="PR37" s="171"/>
      <c r="PS37" s="171"/>
      <c r="PT37" s="171"/>
      <c r="PU37" s="171"/>
      <c r="PV37" s="171"/>
      <c r="PW37" s="171"/>
      <c r="PX37" s="171"/>
      <c r="PY37" s="171"/>
      <c r="PZ37" s="171"/>
      <c r="QA37" s="171"/>
      <c r="QB37" s="171"/>
      <c r="QC37" s="171"/>
      <c r="QD37" s="171"/>
      <c r="QE37" s="171"/>
      <c r="QF37" s="171"/>
      <c r="QG37" s="171"/>
      <c r="QH37" s="171"/>
      <c r="QI37" s="171"/>
      <c r="QJ37" s="171"/>
      <c r="QK37" s="171"/>
      <c r="QL37" s="171"/>
      <c r="QM37" s="171"/>
      <c r="QN37" s="171"/>
      <c r="QO37" s="171"/>
      <c r="QP37" s="171"/>
      <c r="QQ37" s="171"/>
      <c r="QR37" s="171"/>
      <c r="QS37" s="171"/>
      <c r="QT37" s="171"/>
      <c r="QU37" s="171"/>
      <c r="QV37" s="171"/>
      <c r="QW37" s="171"/>
      <c r="QX37" s="171"/>
      <c r="QY37" s="171"/>
      <c r="QZ37" s="171"/>
      <c r="RA37" s="171"/>
      <c r="RB37" s="171"/>
      <c r="RC37" s="171"/>
      <c r="RD37" s="171"/>
      <c r="RE37" s="171"/>
      <c r="RF37" s="171"/>
      <c r="RG37" s="171"/>
      <c r="RH37" s="171"/>
      <c r="RI37" s="171"/>
      <c r="RJ37" s="171"/>
      <c r="RK37" s="171"/>
      <c r="RL37" s="171"/>
      <c r="RM37" s="171"/>
      <c r="RN37" s="171"/>
      <c r="RO37" s="171"/>
      <c r="RP37" s="171"/>
      <c r="RQ37" s="171"/>
      <c r="RR37" s="171"/>
      <c r="RS37" s="171"/>
      <c r="RT37" s="171"/>
      <c r="RU37" s="171"/>
      <c r="RV37" s="171"/>
      <c r="RW37" s="171"/>
      <c r="RX37" s="171"/>
      <c r="RY37" s="171"/>
      <c r="RZ37" s="171"/>
      <c r="SA37" s="171"/>
      <c r="SB37" s="171"/>
      <c r="SC37" s="171"/>
      <c r="SD37" s="171"/>
      <c r="SE37" s="171"/>
      <c r="SF37" s="171"/>
      <c r="SG37" s="171"/>
      <c r="SH37" s="171"/>
      <c r="SI37" s="171"/>
      <c r="SJ37" s="171"/>
      <c r="SK37" s="171"/>
      <c r="SL37" s="171"/>
      <c r="SM37" s="171"/>
      <c r="SN37" s="171"/>
      <c r="SO37" s="171"/>
      <c r="SP37" s="171"/>
      <c r="SQ37" s="171"/>
      <c r="SR37" s="171"/>
      <c r="SS37" s="171"/>
      <c r="ST37" s="171"/>
      <c r="SU37" s="171"/>
      <c r="SV37" s="171"/>
      <c r="SW37" s="171"/>
      <c r="SX37" s="171"/>
      <c r="SY37" s="171"/>
      <c r="SZ37" s="171"/>
      <c r="TA37" s="171"/>
      <c r="TB37" s="171"/>
      <c r="TC37" s="171"/>
      <c r="TD37" s="171"/>
      <c r="TE37" s="171"/>
      <c r="TF37" s="171"/>
      <c r="TG37" s="171"/>
      <c r="TH37" s="171"/>
      <c r="TI37" s="171"/>
      <c r="TJ37" s="171"/>
      <c r="TK37" s="171"/>
      <c r="TL37" s="171"/>
      <c r="TM37" s="171"/>
      <c r="TN37" s="171"/>
      <c r="TO37" s="171"/>
      <c r="TP37" s="171"/>
      <c r="TQ37" s="171"/>
      <c r="TR37" s="171"/>
      <c r="TS37" s="171"/>
      <c r="TT37" s="171"/>
      <c r="TU37" s="171"/>
      <c r="TV37" s="171"/>
      <c r="TW37" s="171"/>
      <c r="TX37" s="171"/>
      <c r="TY37" s="171"/>
      <c r="TZ37" s="171"/>
      <c r="UA37" s="171"/>
      <c r="UB37" s="171"/>
      <c r="UC37" s="171"/>
      <c r="UD37" s="171"/>
      <c r="UE37" s="171"/>
      <c r="UF37" s="171"/>
      <c r="UG37" s="171"/>
      <c r="UH37" s="171"/>
      <c r="UI37" s="171"/>
      <c r="UJ37" s="171"/>
      <c r="UK37" s="171"/>
      <c r="UL37" s="171"/>
      <c r="UM37" s="171"/>
      <c r="UN37" s="171"/>
      <c r="UO37" s="171"/>
      <c r="UP37" s="171"/>
      <c r="UQ37" s="171"/>
      <c r="UR37" s="171"/>
      <c r="US37" s="171"/>
      <c r="UT37" s="171"/>
      <c r="UU37" s="171"/>
      <c r="UV37" s="171"/>
      <c r="UW37" s="171"/>
      <c r="UX37" s="171"/>
      <c r="UY37" s="171"/>
      <c r="UZ37" s="171"/>
      <c r="VA37" s="171"/>
      <c r="VB37" s="171"/>
      <c r="VC37" s="171"/>
      <c r="VD37" s="171"/>
      <c r="VE37" s="171"/>
      <c r="VF37" s="171"/>
      <c r="VG37" s="171"/>
      <c r="VH37" s="171"/>
      <c r="VI37" s="171"/>
      <c r="VJ37" s="171"/>
      <c r="VK37" s="171"/>
      <c r="VL37" s="171"/>
      <c r="VM37" s="171"/>
      <c r="VN37" s="171"/>
      <c r="VO37" s="171"/>
      <c r="VP37" s="171"/>
      <c r="VQ37" s="171"/>
      <c r="VR37" s="171"/>
      <c r="VS37" s="171"/>
      <c r="VT37" s="171"/>
      <c r="VU37" s="171"/>
      <c r="VV37" s="171"/>
      <c r="VW37" s="171"/>
      <c r="VX37" s="171"/>
      <c r="VY37" s="171"/>
      <c r="VZ37" s="171"/>
      <c r="WA37" s="171"/>
      <c r="WB37" s="171"/>
      <c r="WC37" s="171"/>
      <c r="WD37" s="171"/>
      <c r="WE37" s="171"/>
      <c r="WF37" s="171"/>
      <c r="WG37" s="171"/>
      <c r="WH37" s="171"/>
      <c r="WI37" s="171"/>
      <c r="WJ37" s="171"/>
      <c r="WK37" s="171"/>
      <c r="WL37" s="171"/>
      <c r="WM37" s="171"/>
      <c r="WN37" s="171"/>
      <c r="WO37" s="171"/>
      <c r="WP37" s="171"/>
      <c r="WQ37" s="171"/>
      <c r="WR37" s="171"/>
      <c r="WS37" s="171"/>
      <c r="WT37" s="171"/>
      <c r="WU37" s="171"/>
      <c r="WV37" s="171"/>
      <c r="WW37" s="171"/>
      <c r="WX37" s="171"/>
      <c r="WY37" s="171"/>
      <c r="WZ37" s="171"/>
      <c r="XA37" s="171"/>
      <c r="XB37" s="171"/>
      <c r="XC37" s="171"/>
      <c r="XD37" s="171"/>
      <c r="XE37" s="171"/>
      <c r="XF37" s="171"/>
      <c r="XG37" s="171"/>
      <c r="XH37" s="171"/>
      <c r="XI37" s="171"/>
      <c r="XJ37" s="171"/>
      <c r="XK37" s="171"/>
      <c r="XL37" s="171"/>
      <c r="XM37" s="171"/>
      <c r="XN37" s="171"/>
      <c r="XO37" s="171"/>
      <c r="XP37" s="171"/>
      <c r="XQ37" s="171"/>
      <c r="XR37" s="171"/>
      <c r="XS37" s="171"/>
      <c r="XT37" s="171"/>
      <c r="XU37" s="171"/>
      <c r="XV37" s="171"/>
      <c r="XW37" s="171"/>
      <c r="XX37" s="171"/>
      <c r="XY37" s="171"/>
      <c r="XZ37" s="171"/>
      <c r="YA37" s="171"/>
      <c r="YB37" s="171"/>
      <c r="YC37" s="171"/>
      <c r="YD37" s="171"/>
      <c r="YE37" s="171"/>
      <c r="YF37" s="171"/>
      <c r="YG37" s="171"/>
      <c r="YH37" s="171"/>
      <c r="YI37" s="171"/>
      <c r="YJ37" s="171"/>
      <c r="YK37" s="171"/>
      <c r="YL37" s="171"/>
      <c r="YM37" s="171"/>
      <c r="YN37" s="171"/>
      <c r="YO37" s="171"/>
      <c r="YP37" s="171"/>
      <c r="YQ37" s="171"/>
      <c r="YR37" s="171"/>
      <c r="YS37" s="171"/>
      <c r="YT37" s="171"/>
      <c r="YU37" s="171"/>
      <c r="YV37" s="171"/>
      <c r="YW37" s="171"/>
      <c r="YX37" s="171"/>
      <c r="YY37" s="171"/>
      <c r="YZ37" s="171"/>
      <c r="ZA37" s="171"/>
      <c r="ZB37" s="171"/>
      <c r="ZC37" s="171"/>
      <c r="ZD37" s="171"/>
      <c r="ZE37" s="171"/>
      <c r="ZF37" s="171"/>
      <c r="ZG37" s="171"/>
      <c r="ZH37" s="171"/>
      <c r="ZI37" s="171"/>
      <c r="ZJ37" s="171"/>
      <c r="ZK37" s="171"/>
      <c r="ZL37" s="171"/>
      <c r="ZM37" s="171"/>
      <c r="ZN37" s="171"/>
      <c r="ZO37" s="171"/>
      <c r="ZP37" s="171"/>
      <c r="ZQ37" s="171"/>
      <c r="ZR37" s="171"/>
      <c r="ZS37" s="171"/>
      <c r="ZT37" s="171"/>
      <c r="ZU37" s="171"/>
      <c r="ZV37" s="171"/>
      <c r="ZW37" s="171"/>
      <c r="ZX37" s="171"/>
      <c r="ZY37" s="171"/>
      <c r="ZZ37" s="171"/>
      <c r="AAA37" s="171"/>
      <c r="AAB37" s="171"/>
      <c r="AAC37" s="171"/>
      <c r="AAD37" s="171"/>
      <c r="AAE37" s="171"/>
      <c r="AAF37" s="171"/>
      <c r="AAG37" s="171"/>
      <c r="AAH37" s="171"/>
      <c r="AAI37" s="171"/>
      <c r="AAJ37" s="171"/>
      <c r="AAK37" s="171"/>
      <c r="AAL37" s="171"/>
      <c r="AAM37" s="171"/>
      <c r="AAN37" s="171"/>
      <c r="AAO37" s="171"/>
      <c r="AAP37" s="171"/>
      <c r="AAQ37" s="171"/>
      <c r="AAR37" s="171"/>
      <c r="AAS37" s="171"/>
      <c r="AAT37" s="171"/>
      <c r="AAU37" s="171"/>
      <c r="AAV37" s="171"/>
      <c r="AAW37" s="171"/>
      <c r="AAX37" s="171"/>
      <c r="AAY37" s="171"/>
      <c r="AAZ37" s="171"/>
      <c r="ABA37" s="171"/>
      <c r="ABB37" s="171"/>
      <c r="ABC37" s="171"/>
      <c r="ABD37" s="171"/>
      <c r="ABE37" s="171"/>
      <c r="ABF37" s="171"/>
      <c r="ABG37" s="171"/>
      <c r="ABH37" s="171"/>
      <c r="ABI37" s="171"/>
      <c r="ABJ37" s="171"/>
      <c r="ABK37" s="171"/>
      <c r="ABL37" s="171"/>
      <c r="ABM37" s="171"/>
      <c r="ABN37" s="171"/>
      <c r="ABO37" s="171"/>
      <c r="ABP37" s="171"/>
      <c r="ABQ37" s="171"/>
      <c r="ABR37" s="171"/>
      <c r="ABS37" s="171"/>
      <c r="ABT37" s="171"/>
      <c r="ABU37" s="171"/>
      <c r="ABV37" s="171"/>
      <c r="ABW37" s="171"/>
      <c r="ABX37" s="171"/>
      <c r="ABY37" s="171"/>
      <c r="ABZ37" s="171"/>
      <c r="ACA37" s="171"/>
      <c r="ACB37" s="171"/>
      <c r="ACC37" s="171"/>
      <c r="ACD37" s="171"/>
      <c r="ACE37" s="171"/>
      <c r="ACF37" s="171"/>
      <c r="ACG37" s="171"/>
      <c r="ACH37" s="171"/>
      <c r="ACI37" s="171"/>
      <c r="ACJ37" s="171"/>
      <c r="ACK37" s="171"/>
      <c r="ACL37" s="171"/>
      <c r="ACM37" s="171"/>
      <c r="ACN37" s="171"/>
      <c r="ACO37" s="171"/>
      <c r="ACP37" s="171"/>
      <c r="ACQ37" s="171"/>
      <c r="ACR37" s="171"/>
      <c r="ACS37" s="171"/>
      <c r="ACT37" s="171"/>
      <c r="ACU37" s="171"/>
      <c r="ACV37" s="171"/>
      <c r="ACW37" s="171"/>
      <c r="ACX37" s="171"/>
      <c r="ACY37" s="171"/>
      <c r="ACZ37" s="171"/>
      <c r="ADA37" s="171"/>
      <c r="ADB37" s="171"/>
      <c r="ADC37" s="171"/>
      <c r="ADD37" s="171"/>
      <c r="ADE37" s="171"/>
      <c r="ADF37" s="171"/>
      <c r="ADG37" s="171"/>
      <c r="ADH37" s="171"/>
      <c r="ADI37" s="171"/>
      <c r="ADJ37" s="171"/>
      <c r="ADK37" s="171"/>
      <c r="ADL37" s="171"/>
      <c r="ADM37" s="171"/>
      <c r="ADN37" s="171"/>
      <c r="ADO37" s="171"/>
      <c r="ADP37" s="171"/>
      <c r="ADQ37" s="171"/>
      <c r="ADR37" s="171"/>
      <c r="ADS37" s="171"/>
      <c r="ADT37" s="171"/>
      <c r="ADU37" s="171"/>
      <c r="ADV37" s="171"/>
      <c r="ADW37" s="171"/>
      <c r="ADX37" s="171"/>
      <c r="ADY37" s="171"/>
      <c r="ADZ37" s="171"/>
      <c r="AEA37" s="171"/>
      <c r="AEB37" s="171"/>
      <c r="AEC37" s="171"/>
      <c r="AED37" s="171"/>
      <c r="AEE37" s="171"/>
      <c r="AEF37" s="171"/>
      <c r="AEG37" s="171"/>
      <c r="AEH37" s="171"/>
      <c r="AEI37" s="171"/>
      <c r="AEJ37" s="171"/>
      <c r="AEK37" s="171"/>
      <c r="AEL37" s="171"/>
      <c r="AEM37" s="171"/>
      <c r="AEN37" s="171"/>
      <c r="AEO37" s="171"/>
      <c r="AEP37" s="171"/>
      <c r="AEQ37" s="171"/>
      <c r="AER37" s="171"/>
      <c r="AES37" s="171"/>
      <c r="AET37" s="171"/>
      <c r="AEU37" s="171"/>
      <c r="AEV37" s="171"/>
      <c r="AEW37" s="171"/>
      <c r="AEX37" s="171"/>
      <c r="AEY37" s="171"/>
      <c r="AEZ37" s="171"/>
      <c r="AFA37" s="171"/>
      <c r="AFB37" s="171"/>
      <c r="AFC37" s="171"/>
      <c r="AFD37" s="171"/>
      <c r="AFE37" s="171"/>
      <c r="AFF37" s="171"/>
      <c r="AFG37" s="171"/>
      <c r="AFH37" s="171"/>
      <c r="AFI37" s="171"/>
      <c r="AFJ37" s="171"/>
      <c r="AFK37" s="171"/>
      <c r="AFL37" s="171"/>
      <c r="AFM37" s="171"/>
      <c r="AFN37" s="171"/>
      <c r="AFO37" s="171"/>
      <c r="AFP37" s="171"/>
      <c r="AFQ37" s="171"/>
      <c r="AFR37" s="171"/>
      <c r="AFS37" s="171"/>
      <c r="AFT37" s="171"/>
      <c r="AFU37" s="171"/>
      <c r="AFV37" s="171"/>
      <c r="AFW37" s="171"/>
      <c r="AFX37" s="171"/>
      <c r="AFY37" s="171"/>
      <c r="AFZ37" s="171"/>
      <c r="AGA37" s="171"/>
      <c r="AGB37" s="171"/>
      <c r="AGC37" s="171"/>
      <c r="AGD37" s="171"/>
      <c r="AGE37" s="171"/>
      <c r="AGF37" s="171"/>
      <c r="AGG37" s="171"/>
      <c r="AGH37" s="171"/>
      <c r="AGI37" s="171"/>
      <c r="AGJ37" s="171"/>
      <c r="AGK37" s="171"/>
      <c r="AGL37" s="171"/>
      <c r="AGM37" s="171"/>
      <c r="AGN37" s="171"/>
      <c r="AGO37" s="171"/>
      <c r="AGP37" s="171"/>
      <c r="AGQ37" s="171"/>
      <c r="AGR37" s="171"/>
      <c r="AGS37" s="171"/>
      <c r="AGT37" s="171"/>
      <c r="AGU37" s="171"/>
      <c r="AGV37" s="171"/>
      <c r="AGW37" s="171"/>
      <c r="AGX37" s="171"/>
      <c r="AGY37" s="171"/>
      <c r="AGZ37" s="171"/>
      <c r="AHA37" s="171"/>
      <c r="AHB37" s="171"/>
      <c r="AHC37" s="171"/>
      <c r="AHD37" s="171"/>
      <c r="AHE37" s="171"/>
      <c r="AHF37" s="171"/>
      <c r="AHG37" s="171"/>
      <c r="AHH37" s="171"/>
      <c r="AHI37" s="171"/>
      <c r="AHJ37" s="171"/>
      <c r="AHK37" s="171"/>
      <c r="AHL37" s="171"/>
      <c r="AHM37" s="171"/>
      <c r="AHN37" s="171"/>
      <c r="AHO37" s="171"/>
      <c r="AHP37" s="171"/>
      <c r="AHQ37" s="171"/>
      <c r="AHR37" s="171"/>
      <c r="AHS37" s="171"/>
      <c r="AHT37" s="171"/>
      <c r="AHU37" s="171"/>
      <c r="AHV37" s="171"/>
      <c r="AHW37" s="171"/>
      <c r="AHX37" s="171"/>
      <c r="AHY37" s="171"/>
      <c r="AHZ37" s="171"/>
      <c r="AIA37" s="171"/>
      <c r="AIB37" s="171"/>
      <c r="AIC37" s="171"/>
      <c r="AID37" s="171"/>
      <c r="AIE37" s="171"/>
      <c r="AIF37" s="171"/>
      <c r="AIG37" s="171"/>
      <c r="AIH37" s="171"/>
      <c r="AII37" s="171"/>
      <c r="AIJ37" s="171"/>
      <c r="AIK37" s="171"/>
      <c r="AIL37" s="171"/>
      <c r="AIM37" s="171"/>
      <c r="AIN37" s="171"/>
      <c r="AIO37" s="171"/>
      <c r="AIP37" s="171"/>
      <c r="AIQ37" s="171"/>
      <c r="AIR37" s="171"/>
      <c r="AIS37" s="171"/>
      <c r="AIT37" s="171"/>
      <c r="AIU37" s="171"/>
      <c r="AIV37" s="171"/>
      <c r="AIW37" s="171"/>
      <c r="AIX37" s="171"/>
      <c r="AIY37" s="171"/>
      <c r="AIZ37" s="171"/>
      <c r="AJA37" s="171"/>
      <c r="AJB37" s="171"/>
      <c r="AJC37" s="171"/>
      <c r="AJD37" s="171"/>
      <c r="AJE37" s="171"/>
      <c r="AJF37" s="171"/>
      <c r="AJG37" s="171"/>
      <c r="AJH37" s="171"/>
      <c r="AJI37" s="171"/>
      <c r="AJJ37" s="171"/>
      <c r="AJK37" s="171"/>
      <c r="AJL37" s="171"/>
      <c r="AJM37" s="171"/>
      <c r="AJN37" s="171"/>
      <c r="AJO37" s="171"/>
      <c r="AJP37" s="171"/>
      <c r="AJQ37" s="171"/>
      <c r="AJR37" s="171"/>
      <c r="AJS37" s="171"/>
      <c r="AJT37" s="171"/>
      <c r="AJU37" s="171"/>
      <c r="AJV37" s="171"/>
      <c r="AJW37" s="171"/>
      <c r="AJX37" s="171"/>
      <c r="AJY37" s="171"/>
      <c r="AJZ37" s="171"/>
      <c r="AKA37" s="171"/>
      <c r="AKB37" s="171"/>
      <c r="AKC37" s="171"/>
      <c r="AKD37" s="171"/>
      <c r="AKE37" s="171"/>
      <c r="AKF37" s="171"/>
      <c r="AKG37" s="171"/>
      <c r="AKH37" s="171"/>
      <c r="AKI37" s="171"/>
      <c r="AKJ37" s="171"/>
      <c r="AKK37" s="171"/>
      <c r="AKL37" s="171"/>
      <c r="AKM37" s="171"/>
      <c r="AKN37" s="171"/>
      <c r="AKO37" s="171"/>
      <c r="AKP37" s="171"/>
      <c r="AKQ37" s="171"/>
      <c r="AKR37" s="171"/>
      <c r="AKS37" s="171"/>
      <c r="AKT37" s="171"/>
      <c r="AKU37" s="171"/>
      <c r="AKV37" s="171"/>
      <c r="AKW37" s="171"/>
      <c r="AKX37" s="171"/>
      <c r="AKY37" s="171"/>
      <c r="AKZ37" s="171"/>
      <c r="ALA37" s="171"/>
      <c r="ALB37" s="171"/>
      <c r="ALC37" s="171"/>
      <c r="ALD37" s="171"/>
      <c r="ALE37" s="171"/>
      <c r="ALF37" s="171"/>
      <c r="ALG37" s="171"/>
      <c r="ALH37" s="171"/>
      <c r="ALI37" s="171"/>
      <c r="ALJ37" s="171"/>
      <c r="ALK37" s="171"/>
      <c r="ALL37" s="171"/>
      <c r="ALM37" s="171"/>
      <c r="ALN37" s="171"/>
      <c r="ALO37" s="171"/>
      <c r="ALP37" s="171"/>
      <c r="ALQ37" s="171"/>
      <c r="ALR37" s="171"/>
      <c r="ALS37" s="171"/>
      <c r="ALT37" s="171"/>
      <c r="ALU37" s="171"/>
      <c r="ALV37" s="171"/>
      <c r="ALW37" s="171"/>
      <c r="ALX37" s="171"/>
      <c r="ALY37" s="171"/>
      <c r="ALZ37" s="171"/>
      <c r="AMA37" s="171"/>
      <c r="AMB37" s="171"/>
      <c r="AMC37" s="171"/>
      <c r="AMD37" s="171"/>
      <c r="AME37" s="171"/>
      <c r="AMF37" s="171"/>
      <c r="AMG37" s="171"/>
      <c r="AMH37" s="171"/>
      <c r="AMI37" s="171"/>
      <c r="AMJ37" s="171"/>
      <c r="AMK37" s="171"/>
      <c r="AML37" s="171"/>
      <c r="AMM37" s="171"/>
      <c r="AMN37" s="171"/>
      <c r="AMO37" s="171"/>
      <c r="AMP37" s="171"/>
      <c r="AMQ37" s="171"/>
      <c r="AMR37" s="171"/>
      <c r="AMS37" s="171"/>
      <c r="AMT37" s="171"/>
      <c r="AMU37" s="171"/>
      <c r="AMV37" s="171"/>
      <c r="AMW37" s="171"/>
      <c r="AMX37" s="171"/>
      <c r="AMY37" s="171"/>
      <c r="AMZ37" s="171"/>
      <c r="ANA37" s="171"/>
      <c r="ANB37" s="171"/>
      <c r="ANC37" s="171"/>
      <c r="AND37" s="171"/>
      <c r="ANE37" s="171"/>
      <c r="ANF37" s="171"/>
      <c r="ANG37" s="171"/>
      <c r="ANH37" s="171"/>
      <c r="ANI37" s="171"/>
      <c r="ANJ37" s="171"/>
      <c r="ANK37" s="171"/>
      <c r="ANL37" s="171"/>
      <c r="ANM37" s="171"/>
      <c r="ANN37" s="171"/>
      <c r="ANO37" s="171"/>
      <c r="ANP37" s="171"/>
      <c r="ANQ37" s="171"/>
      <c r="ANR37" s="171"/>
      <c r="ANS37" s="171"/>
      <c r="ANT37" s="171"/>
      <c r="ANU37" s="171"/>
      <c r="ANV37" s="171"/>
      <c r="ANW37" s="171"/>
      <c r="ANX37" s="171"/>
      <c r="ANY37" s="171"/>
      <c r="ANZ37" s="171"/>
      <c r="AOA37" s="171"/>
      <c r="AOB37" s="171"/>
      <c r="AOC37" s="171"/>
      <c r="AOD37" s="171"/>
      <c r="AOE37" s="171"/>
      <c r="AOF37" s="171"/>
      <c r="AOG37" s="171"/>
      <c r="AOH37" s="171"/>
      <c r="AOI37" s="171"/>
      <c r="AOJ37" s="171"/>
      <c r="AOK37" s="171"/>
      <c r="AOL37" s="171"/>
      <c r="AOM37" s="171"/>
      <c r="AON37" s="171"/>
      <c r="AOO37" s="171"/>
      <c r="AOP37" s="171"/>
      <c r="AOQ37" s="171"/>
      <c r="AOR37" s="171"/>
      <c r="AOS37" s="171"/>
      <c r="AOT37" s="171"/>
      <c r="AOU37" s="171"/>
      <c r="AOV37" s="171"/>
      <c r="AOW37" s="171"/>
      <c r="AOX37" s="171"/>
      <c r="AOY37" s="171"/>
      <c r="AOZ37" s="171"/>
      <c r="APA37" s="171"/>
      <c r="APB37" s="171"/>
      <c r="APC37" s="171"/>
      <c r="APD37" s="171"/>
      <c r="APE37" s="171"/>
      <c r="APF37" s="171"/>
      <c r="APG37" s="171"/>
      <c r="APH37" s="171"/>
      <c r="API37" s="171"/>
      <c r="APJ37" s="171"/>
      <c r="APK37" s="171"/>
      <c r="APL37" s="171"/>
      <c r="APM37" s="171"/>
      <c r="APN37" s="171"/>
      <c r="APO37" s="171"/>
      <c r="APP37" s="171"/>
      <c r="APQ37" s="171"/>
      <c r="APR37" s="171"/>
      <c r="APS37" s="171"/>
      <c r="APT37" s="171"/>
      <c r="APU37" s="171"/>
      <c r="APV37" s="171"/>
      <c r="APW37" s="171"/>
      <c r="APX37" s="171"/>
      <c r="APY37" s="171"/>
      <c r="APZ37" s="171"/>
      <c r="AQA37" s="171"/>
      <c r="AQB37" s="171"/>
      <c r="AQC37" s="171"/>
      <c r="AQD37" s="171"/>
      <c r="AQE37" s="171"/>
      <c r="AQF37" s="171"/>
      <c r="AQG37" s="171"/>
      <c r="AQH37" s="171"/>
      <c r="AQI37" s="171"/>
      <c r="AQJ37" s="171"/>
      <c r="AQK37" s="171"/>
      <c r="AQL37" s="171"/>
      <c r="AQM37" s="171"/>
      <c r="AQN37" s="171"/>
      <c r="AQO37" s="171"/>
      <c r="AQP37" s="171"/>
      <c r="AQQ37" s="171"/>
      <c r="AQR37" s="171"/>
      <c r="AQS37" s="171"/>
      <c r="AQT37" s="171"/>
      <c r="AQU37" s="171"/>
      <c r="AQV37" s="171"/>
      <c r="AQW37" s="171"/>
      <c r="AQX37" s="171"/>
      <c r="AQY37" s="171"/>
      <c r="AQZ37" s="171"/>
      <c r="ARA37" s="171"/>
      <c r="ARB37" s="171"/>
      <c r="ARC37" s="171"/>
      <c r="ARD37" s="171"/>
      <c r="ARE37" s="171"/>
      <c r="ARF37" s="171"/>
      <c r="ARG37" s="171"/>
      <c r="ARH37" s="171"/>
      <c r="ARI37" s="171"/>
      <c r="ARJ37" s="171"/>
      <c r="ARK37" s="171"/>
      <c r="ARL37" s="171"/>
      <c r="ARM37" s="171"/>
      <c r="ARN37" s="171"/>
      <c r="ARO37" s="171"/>
      <c r="ARP37" s="171"/>
      <c r="ARQ37" s="171"/>
      <c r="ARR37" s="171"/>
      <c r="ARS37" s="171"/>
      <c r="ART37" s="171"/>
      <c r="ARU37" s="171"/>
      <c r="ARV37" s="171"/>
      <c r="ARW37" s="171"/>
      <c r="ARX37" s="171"/>
      <c r="ARY37" s="171"/>
      <c r="ARZ37" s="171"/>
      <c r="ASA37" s="171"/>
      <c r="ASB37" s="171"/>
      <c r="ASC37" s="171"/>
      <c r="ASD37" s="171"/>
      <c r="ASE37" s="171"/>
      <c r="ASF37" s="171"/>
      <c r="ASG37" s="171"/>
      <c r="ASH37" s="171"/>
      <c r="ASI37" s="171"/>
      <c r="ASJ37" s="171"/>
      <c r="ASK37" s="171"/>
      <c r="ASL37" s="171"/>
      <c r="ASM37" s="171"/>
      <c r="ASN37" s="171"/>
      <c r="ASO37" s="171"/>
      <c r="ASP37" s="171"/>
      <c r="ASQ37" s="171"/>
      <c r="ASR37" s="171"/>
      <c r="ASS37" s="171"/>
      <c r="AST37" s="171"/>
      <c r="ASU37" s="171"/>
      <c r="ASV37" s="171"/>
      <c r="ASW37" s="171"/>
      <c r="ASX37" s="171"/>
      <c r="ASY37" s="171"/>
      <c r="ASZ37" s="171"/>
      <c r="ATA37" s="171"/>
      <c r="ATB37" s="171"/>
      <c r="ATC37" s="171"/>
      <c r="ATD37" s="171"/>
      <c r="ATE37" s="171"/>
      <c r="ATF37" s="171"/>
      <c r="ATG37" s="171"/>
      <c r="ATH37" s="171"/>
      <c r="ATI37" s="171"/>
      <c r="ATJ37" s="171"/>
      <c r="ATK37" s="171"/>
      <c r="ATL37" s="171"/>
      <c r="ATM37" s="171"/>
      <c r="ATN37" s="171"/>
      <c r="ATO37" s="171"/>
      <c r="ATP37" s="171"/>
      <c r="ATQ37" s="171"/>
      <c r="ATR37" s="171"/>
      <c r="ATS37" s="171"/>
      <c r="ATT37" s="171"/>
      <c r="ATU37" s="171"/>
      <c r="ATV37" s="171"/>
      <c r="ATW37" s="171"/>
      <c r="ATX37" s="171"/>
      <c r="ATY37" s="171"/>
      <c r="ATZ37" s="171"/>
      <c r="AUA37" s="171"/>
      <c r="AUB37" s="171"/>
      <c r="AUC37" s="171"/>
      <c r="AUD37" s="171"/>
      <c r="AUE37" s="171"/>
      <c r="AUF37" s="171"/>
      <c r="AUG37" s="171"/>
      <c r="AUH37" s="171"/>
      <c r="AUI37" s="171"/>
      <c r="AUJ37" s="171"/>
      <c r="AUK37" s="171"/>
      <c r="AUL37" s="171"/>
      <c r="AUM37" s="171"/>
      <c r="AUN37" s="171"/>
      <c r="AUO37" s="171"/>
      <c r="AUP37" s="171"/>
      <c r="AUQ37" s="171"/>
      <c r="AUR37" s="171"/>
      <c r="AUS37" s="171"/>
      <c r="AUT37" s="171"/>
      <c r="AUU37" s="171"/>
      <c r="AUV37" s="171"/>
      <c r="AUW37" s="171"/>
      <c r="AUX37" s="171"/>
      <c r="AUY37" s="171"/>
      <c r="AUZ37" s="171"/>
      <c r="AVA37" s="171"/>
      <c r="AVB37" s="171"/>
      <c r="AVC37" s="171"/>
      <c r="AVD37" s="171"/>
      <c r="AVE37" s="171"/>
      <c r="AVF37" s="171"/>
      <c r="AVG37" s="171"/>
      <c r="AVH37" s="171"/>
      <c r="AVI37" s="171"/>
      <c r="AVJ37" s="171"/>
      <c r="AVK37" s="171"/>
      <c r="AVL37" s="171"/>
      <c r="AVM37" s="171"/>
      <c r="AVN37" s="171"/>
      <c r="AVO37" s="171"/>
      <c r="AVP37" s="171"/>
      <c r="AVQ37" s="171"/>
      <c r="AVR37" s="171"/>
      <c r="AVS37" s="171"/>
      <c r="AVT37" s="171"/>
      <c r="AVU37" s="171"/>
      <c r="AVV37" s="171"/>
      <c r="AVW37" s="171"/>
      <c r="AVX37" s="171"/>
      <c r="AVY37" s="171"/>
      <c r="AVZ37" s="171"/>
      <c r="AWA37" s="171"/>
      <c r="AWB37" s="171"/>
      <c r="AWC37" s="171"/>
      <c r="AWD37" s="171"/>
      <c r="AWE37" s="171"/>
      <c r="AWF37" s="171"/>
      <c r="AWG37" s="171"/>
      <c r="AWH37" s="171"/>
      <c r="AWI37" s="171"/>
      <c r="AWJ37" s="171"/>
      <c r="AWK37" s="171"/>
      <c r="AWL37" s="171"/>
      <c r="AWM37" s="171"/>
      <c r="AWN37" s="171"/>
      <c r="AWO37" s="171"/>
      <c r="AWP37" s="171"/>
      <c r="AWQ37" s="171"/>
      <c r="AWR37" s="171"/>
      <c r="AWS37" s="171"/>
      <c r="AWT37" s="171"/>
      <c r="AWU37" s="171"/>
      <c r="AWV37" s="171"/>
      <c r="AWW37" s="171"/>
      <c r="AWX37" s="171"/>
      <c r="AWY37" s="171"/>
      <c r="AWZ37" s="171"/>
      <c r="AXA37" s="171"/>
      <c r="AXB37" s="171"/>
      <c r="AXC37" s="171"/>
      <c r="AXD37" s="171"/>
      <c r="AXE37" s="171"/>
      <c r="AXF37" s="171"/>
      <c r="AXG37" s="171"/>
      <c r="AXH37" s="171"/>
      <c r="AXI37" s="171"/>
      <c r="AXJ37" s="171"/>
      <c r="AXK37" s="171"/>
      <c r="AXL37" s="171"/>
      <c r="AXM37" s="171"/>
      <c r="AXN37" s="171"/>
      <c r="AXO37" s="171"/>
      <c r="AXP37" s="171"/>
      <c r="AXQ37" s="171"/>
      <c r="AXR37" s="171"/>
      <c r="AXS37" s="171"/>
      <c r="AXT37" s="171"/>
      <c r="AXU37" s="171"/>
      <c r="AXV37" s="171"/>
      <c r="AXW37" s="171"/>
      <c r="AXX37" s="171"/>
      <c r="AXY37" s="171"/>
      <c r="AXZ37" s="171"/>
      <c r="AYA37" s="171"/>
      <c r="AYB37" s="171"/>
      <c r="AYC37" s="171"/>
      <c r="AYD37" s="171"/>
      <c r="AYE37" s="171"/>
      <c r="AYF37" s="171"/>
      <c r="AYG37" s="171"/>
      <c r="AYH37" s="171"/>
      <c r="AYI37" s="171"/>
      <c r="AYJ37" s="171"/>
      <c r="AYK37" s="171"/>
      <c r="AYL37" s="171"/>
      <c r="AYM37" s="171"/>
      <c r="AYN37" s="171"/>
      <c r="AYO37" s="171"/>
      <c r="AYP37" s="171"/>
      <c r="AYQ37" s="171"/>
      <c r="AYR37" s="171"/>
      <c r="AYS37" s="171"/>
      <c r="AYT37" s="171"/>
      <c r="AYU37" s="171"/>
      <c r="AYV37" s="171"/>
      <c r="AYW37" s="171"/>
      <c r="AYX37" s="171"/>
      <c r="AYY37" s="171"/>
      <c r="AYZ37" s="171"/>
      <c r="AZA37" s="171"/>
      <c r="AZB37" s="171"/>
      <c r="AZC37" s="171"/>
      <c r="AZD37" s="171"/>
      <c r="AZE37" s="171"/>
      <c r="AZF37" s="171"/>
      <c r="AZG37" s="171"/>
      <c r="AZH37" s="171"/>
      <c r="AZI37" s="171"/>
      <c r="AZJ37" s="171"/>
      <c r="AZK37" s="171"/>
      <c r="AZL37" s="171"/>
      <c r="AZM37" s="171"/>
      <c r="AZN37" s="171"/>
      <c r="AZO37" s="171"/>
      <c r="AZP37" s="171"/>
      <c r="AZQ37" s="171"/>
      <c r="AZR37" s="171"/>
      <c r="AZS37" s="171"/>
      <c r="AZT37" s="171"/>
      <c r="AZU37" s="171"/>
      <c r="AZV37" s="171"/>
      <c r="AZW37" s="171"/>
      <c r="AZX37" s="171"/>
      <c r="AZY37" s="171"/>
      <c r="AZZ37" s="171"/>
      <c r="BAA37" s="171"/>
      <c r="BAB37" s="171"/>
      <c r="BAC37" s="171"/>
      <c r="BAD37" s="171"/>
      <c r="BAE37" s="171"/>
      <c r="BAF37" s="171"/>
      <c r="BAG37" s="171"/>
      <c r="BAH37" s="171"/>
      <c r="BAI37" s="171"/>
      <c r="BAJ37" s="171"/>
      <c r="BAK37" s="171"/>
      <c r="BAL37" s="171"/>
      <c r="BAM37" s="171"/>
      <c r="BAN37" s="171"/>
      <c r="BAO37" s="171"/>
      <c r="BAP37" s="171"/>
      <c r="BAQ37" s="171"/>
      <c r="BAR37" s="171"/>
      <c r="BAS37" s="171"/>
      <c r="BAT37" s="171"/>
      <c r="BAU37" s="171"/>
      <c r="BAV37" s="171"/>
      <c r="BAW37" s="171"/>
      <c r="BAX37" s="171"/>
      <c r="BAY37" s="171"/>
      <c r="BAZ37" s="171"/>
      <c r="BBA37" s="171"/>
      <c r="BBB37" s="171"/>
      <c r="BBC37" s="171"/>
      <c r="BBD37" s="171"/>
      <c r="BBE37" s="171"/>
      <c r="BBF37" s="171"/>
      <c r="BBG37" s="171"/>
      <c r="BBH37" s="171"/>
      <c r="BBI37" s="171"/>
      <c r="BBJ37" s="171"/>
      <c r="BBK37" s="171"/>
      <c r="BBL37" s="171"/>
      <c r="BBM37" s="171"/>
      <c r="BBN37" s="171"/>
      <c r="BBO37" s="171"/>
      <c r="BBP37" s="171"/>
      <c r="BBQ37" s="171"/>
      <c r="BBR37" s="171"/>
      <c r="BBS37" s="171"/>
      <c r="BBT37" s="171"/>
      <c r="BBU37" s="171"/>
      <c r="BBV37" s="171"/>
      <c r="BBW37" s="171"/>
      <c r="BBX37" s="171"/>
      <c r="BBY37" s="171"/>
      <c r="BBZ37" s="171"/>
      <c r="BCA37" s="171"/>
      <c r="BCB37" s="171"/>
      <c r="BCC37" s="171"/>
      <c r="BCD37" s="171"/>
      <c r="BCE37" s="171"/>
      <c r="BCF37" s="171"/>
      <c r="BCG37" s="171"/>
      <c r="BCH37" s="171"/>
      <c r="BCI37" s="171"/>
      <c r="BCJ37" s="171"/>
      <c r="BCK37" s="171"/>
      <c r="BCL37" s="171"/>
      <c r="BCM37" s="171"/>
      <c r="BCN37" s="171"/>
      <c r="BCO37" s="171"/>
      <c r="BCP37" s="171"/>
      <c r="BCQ37" s="171"/>
      <c r="BCR37" s="171"/>
      <c r="BCS37" s="171"/>
      <c r="BCT37" s="171"/>
      <c r="BCU37" s="171"/>
      <c r="BCV37" s="171"/>
      <c r="BCW37" s="171"/>
      <c r="BCX37" s="171"/>
      <c r="BCY37" s="171"/>
      <c r="BCZ37" s="171"/>
      <c r="BDA37" s="171"/>
      <c r="BDB37" s="171"/>
      <c r="BDC37" s="171"/>
      <c r="BDD37" s="171"/>
      <c r="BDE37" s="171"/>
      <c r="BDF37" s="171"/>
      <c r="BDG37" s="171"/>
      <c r="BDH37" s="171"/>
      <c r="BDI37" s="171"/>
      <c r="BDJ37" s="171"/>
      <c r="BDK37" s="171"/>
      <c r="BDL37" s="171"/>
      <c r="BDM37" s="171"/>
      <c r="BDN37" s="171"/>
      <c r="BDO37" s="171"/>
      <c r="BDP37" s="171"/>
      <c r="BDQ37" s="171"/>
      <c r="BDR37" s="171"/>
      <c r="BDS37" s="171"/>
      <c r="BDT37" s="171"/>
      <c r="BDU37" s="171"/>
      <c r="BDV37" s="171"/>
      <c r="BDW37" s="171"/>
      <c r="BDX37" s="171"/>
      <c r="BDY37" s="171"/>
      <c r="BDZ37" s="171"/>
      <c r="BEA37" s="171"/>
      <c r="BEB37" s="171"/>
      <c r="BEC37" s="171"/>
      <c r="BED37" s="171"/>
      <c r="BEE37" s="171"/>
      <c r="BEF37" s="171"/>
      <c r="BEG37" s="171"/>
      <c r="BEH37" s="171"/>
      <c r="BEI37" s="171"/>
      <c r="BEJ37" s="171"/>
      <c r="BEK37" s="171"/>
      <c r="BEL37" s="171"/>
      <c r="BEM37" s="171"/>
      <c r="BEN37" s="171"/>
      <c r="BEO37" s="171"/>
      <c r="BEP37" s="171"/>
      <c r="BEQ37" s="171"/>
      <c r="BER37" s="171"/>
      <c r="BES37" s="171"/>
      <c r="BET37" s="171"/>
      <c r="BEU37" s="171"/>
      <c r="BEV37" s="171"/>
      <c r="BEW37" s="171"/>
      <c r="BEX37" s="171"/>
      <c r="BEY37" s="171"/>
      <c r="BEZ37" s="171"/>
      <c r="BFA37" s="171"/>
      <c r="BFB37" s="171"/>
      <c r="BFC37" s="171"/>
      <c r="BFD37" s="171"/>
      <c r="BFE37" s="171"/>
      <c r="BFF37" s="171"/>
      <c r="BFG37" s="171"/>
      <c r="BFH37" s="171"/>
      <c r="BFI37" s="171"/>
      <c r="BFJ37" s="171"/>
      <c r="BFK37" s="171"/>
      <c r="BFL37" s="171"/>
      <c r="BFM37" s="171"/>
      <c r="BFN37" s="171"/>
      <c r="BFO37" s="171"/>
      <c r="BFP37" s="171"/>
      <c r="BFQ37" s="171"/>
      <c r="BFR37" s="171"/>
      <c r="BFS37" s="171"/>
      <c r="BFT37" s="171"/>
      <c r="BFU37" s="171"/>
      <c r="BFV37" s="171"/>
      <c r="BFW37" s="171"/>
      <c r="BFX37" s="171"/>
      <c r="BFY37" s="171"/>
      <c r="BFZ37" s="171"/>
      <c r="BGA37" s="171"/>
      <c r="BGB37" s="171"/>
      <c r="BGC37" s="171"/>
      <c r="BGD37" s="171"/>
      <c r="BGE37" s="171"/>
      <c r="BGF37" s="171"/>
      <c r="BGG37" s="171"/>
      <c r="BGH37" s="171"/>
      <c r="BGI37" s="171"/>
      <c r="BGJ37" s="171"/>
      <c r="BGK37" s="171"/>
      <c r="BGL37" s="171"/>
      <c r="BGM37" s="171"/>
      <c r="BGN37" s="171"/>
      <c r="BGO37" s="171"/>
      <c r="BGP37" s="171"/>
      <c r="BGQ37" s="171"/>
      <c r="BGR37" s="171"/>
      <c r="BGS37" s="171"/>
      <c r="BGT37" s="171"/>
      <c r="BGU37" s="171"/>
      <c r="BGV37" s="171"/>
      <c r="BGW37" s="171"/>
      <c r="BGX37" s="171"/>
      <c r="BGY37" s="171"/>
      <c r="BGZ37" s="171"/>
      <c r="BHA37" s="171"/>
      <c r="BHB37" s="171"/>
      <c r="BHC37" s="171"/>
      <c r="BHD37" s="171"/>
      <c r="BHE37" s="171"/>
      <c r="BHF37" s="171"/>
      <c r="BHG37" s="171"/>
      <c r="BHH37" s="171"/>
      <c r="BHI37" s="171"/>
      <c r="BHJ37" s="171"/>
      <c r="BHK37" s="171"/>
      <c r="BHL37" s="171"/>
      <c r="BHM37" s="171"/>
      <c r="BHN37" s="171"/>
      <c r="BHO37" s="171"/>
      <c r="BHP37" s="171"/>
      <c r="BHQ37" s="171"/>
      <c r="BHR37" s="171"/>
      <c r="BHS37" s="171"/>
      <c r="BHT37" s="171"/>
      <c r="BHU37" s="171"/>
      <c r="BHV37" s="171"/>
      <c r="BHW37" s="171"/>
      <c r="BHX37" s="171"/>
      <c r="BHY37" s="171"/>
      <c r="BHZ37" s="171"/>
      <c r="BIA37" s="171"/>
      <c r="BIB37" s="171"/>
      <c r="BIC37" s="171"/>
      <c r="BID37" s="171"/>
      <c r="BIE37" s="171"/>
      <c r="BIF37" s="171"/>
      <c r="BIG37" s="171"/>
      <c r="BIH37" s="171"/>
      <c r="BII37" s="171"/>
      <c r="BIJ37" s="171"/>
      <c r="BIK37" s="171"/>
      <c r="BIL37" s="171"/>
      <c r="BIM37" s="171"/>
      <c r="BIN37" s="171"/>
      <c r="BIO37" s="171"/>
      <c r="BIP37" s="171"/>
      <c r="BIQ37" s="171"/>
      <c r="BIR37" s="171"/>
      <c r="BIS37" s="171"/>
      <c r="BIT37" s="171"/>
      <c r="BIU37" s="171"/>
      <c r="BIV37" s="171"/>
      <c r="BIW37" s="171"/>
      <c r="BIX37" s="171"/>
      <c r="BIY37" s="171"/>
      <c r="BIZ37" s="171"/>
      <c r="BJA37" s="171"/>
      <c r="BJB37" s="171"/>
      <c r="BJC37" s="171"/>
      <c r="BJD37" s="171"/>
      <c r="BJE37" s="171"/>
      <c r="BJF37" s="171"/>
      <c r="BJG37" s="171"/>
      <c r="BJH37" s="171"/>
      <c r="BJI37" s="171"/>
      <c r="BJJ37" s="171"/>
      <c r="BJK37" s="171"/>
      <c r="BJL37" s="171"/>
      <c r="BJM37" s="171"/>
      <c r="BJN37" s="171"/>
      <c r="BJO37" s="171"/>
      <c r="BJP37" s="171"/>
      <c r="BJQ37" s="171"/>
      <c r="BJR37" s="171"/>
      <c r="BJS37" s="171"/>
      <c r="BJT37" s="171"/>
      <c r="BJU37" s="171"/>
      <c r="BJV37" s="171"/>
      <c r="BJW37" s="171"/>
      <c r="BJX37" s="171"/>
      <c r="BJY37" s="171"/>
      <c r="BJZ37" s="171"/>
      <c r="BKA37" s="171"/>
      <c r="BKB37" s="171"/>
      <c r="BKC37" s="171"/>
      <c r="BKD37" s="171"/>
      <c r="BKE37" s="171"/>
      <c r="BKF37" s="171"/>
      <c r="BKG37" s="171"/>
      <c r="BKH37" s="171"/>
      <c r="BKI37" s="171"/>
      <c r="BKJ37" s="171"/>
      <c r="BKK37" s="171"/>
      <c r="BKL37" s="171"/>
      <c r="BKM37" s="171"/>
      <c r="BKN37" s="171"/>
      <c r="BKO37" s="171"/>
      <c r="BKP37" s="171"/>
      <c r="BKQ37" s="171"/>
      <c r="BKR37" s="171"/>
      <c r="BKS37" s="171"/>
      <c r="BKT37" s="171"/>
      <c r="BKU37" s="171"/>
      <c r="BKV37" s="171"/>
      <c r="BKW37" s="171"/>
      <c r="BKX37" s="171"/>
      <c r="BKY37" s="171"/>
      <c r="BKZ37" s="171"/>
      <c r="BLA37" s="171"/>
      <c r="BLB37" s="171"/>
      <c r="BLC37" s="171"/>
      <c r="BLD37" s="171"/>
      <c r="BLE37" s="171"/>
      <c r="BLF37" s="171"/>
      <c r="BLG37" s="171"/>
      <c r="BLH37" s="171"/>
      <c r="BLI37" s="171"/>
      <c r="BLJ37" s="171"/>
      <c r="BLK37" s="171"/>
      <c r="BLL37" s="171"/>
      <c r="BLM37" s="171"/>
      <c r="BLN37" s="171"/>
      <c r="BLO37" s="171"/>
      <c r="BLP37" s="171"/>
      <c r="BLQ37" s="171"/>
      <c r="BLR37" s="171"/>
      <c r="BLS37" s="171"/>
      <c r="BLT37" s="171"/>
      <c r="BLU37" s="171"/>
      <c r="BLV37" s="171"/>
      <c r="BLW37" s="171"/>
      <c r="BLX37" s="171"/>
      <c r="BLY37" s="171"/>
      <c r="BLZ37" s="171"/>
      <c r="BMA37" s="171"/>
      <c r="BMB37" s="171"/>
      <c r="BMC37" s="171"/>
      <c r="BMD37" s="171"/>
      <c r="BME37" s="171"/>
      <c r="BMF37" s="171"/>
      <c r="BMG37" s="171"/>
      <c r="BMH37" s="171"/>
      <c r="BMI37" s="171"/>
      <c r="BMJ37" s="171"/>
      <c r="BMK37" s="171"/>
      <c r="BML37" s="171"/>
      <c r="BMM37" s="171"/>
      <c r="BMN37" s="171"/>
      <c r="BMO37" s="171"/>
      <c r="BMP37" s="171"/>
      <c r="BMQ37" s="171"/>
      <c r="BMR37" s="171"/>
      <c r="BMS37" s="171"/>
      <c r="BMT37" s="171"/>
      <c r="BMU37" s="171"/>
      <c r="BMV37" s="171"/>
      <c r="BMW37" s="171"/>
      <c r="BMX37" s="171"/>
      <c r="BMY37" s="171"/>
      <c r="BMZ37" s="171"/>
      <c r="BNA37" s="171"/>
      <c r="BNB37" s="171"/>
      <c r="BNC37" s="171"/>
      <c r="BND37" s="171"/>
      <c r="BNE37" s="171"/>
      <c r="BNF37" s="171"/>
      <c r="BNG37" s="171"/>
      <c r="BNH37" s="171"/>
      <c r="BNI37" s="171"/>
      <c r="BNJ37" s="171"/>
      <c r="BNK37" s="171"/>
      <c r="BNL37" s="171"/>
      <c r="BNM37" s="171"/>
      <c r="BNN37" s="171"/>
      <c r="BNO37" s="171"/>
      <c r="BNP37" s="171"/>
      <c r="BNQ37" s="171"/>
      <c r="BNR37" s="171"/>
      <c r="BNS37" s="171"/>
      <c r="BNT37" s="171"/>
      <c r="BNU37" s="171"/>
      <c r="BNV37" s="171"/>
      <c r="BNW37" s="171"/>
      <c r="BNX37" s="171"/>
      <c r="BNY37" s="171"/>
      <c r="BNZ37" s="171"/>
      <c r="BOA37" s="171"/>
      <c r="BOB37" s="171"/>
      <c r="BOC37" s="171"/>
      <c r="BOD37" s="171"/>
      <c r="BOE37" s="171"/>
      <c r="BOF37" s="171"/>
      <c r="BOG37" s="171"/>
      <c r="BOH37" s="171"/>
      <c r="BOI37" s="171"/>
      <c r="BOJ37" s="171"/>
      <c r="BOK37" s="171"/>
      <c r="BOL37" s="171"/>
      <c r="BOM37" s="171"/>
      <c r="BON37" s="171"/>
      <c r="BOO37" s="171"/>
      <c r="BOP37" s="171"/>
      <c r="BOQ37" s="171"/>
      <c r="BOR37" s="171"/>
      <c r="BOS37" s="171"/>
      <c r="BOT37" s="171"/>
      <c r="BOU37" s="171"/>
      <c r="BOV37" s="171"/>
      <c r="BOW37" s="171"/>
      <c r="BOX37" s="171"/>
      <c r="BOY37" s="171"/>
      <c r="BOZ37" s="171"/>
      <c r="BPA37" s="171"/>
      <c r="BPB37" s="171"/>
      <c r="BPC37" s="171"/>
      <c r="BPD37" s="171"/>
      <c r="BPE37" s="171"/>
      <c r="BPF37" s="171"/>
      <c r="BPG37" s="171"/>
      <c r="BPH37" s="171"/>
      <c r="BPI37" s="171"/>
      <c r="BPJ37" s="171"/>
      <c r="BPK37" s="171"/>
      <c r="BPL37" s="171"/>
      <c r="BPM37" s="171"/>
      <c r="BPN37" s="171"/>
      <c r="BPO37" s="171"/>
      <c r="BPP37" s="171"/>
      <c r="BPQ37" s="171"/>
      <c r="BPR37" s="171"/>
      <c r="BPS37" s="171"/>
      <c r="BPT37" s="171"/>
      <c r="BPU37" s="171"/>
      <c r="BPV37" s="171"/>
      <c r="BPW37" s="171"/>
      <c r="BPX37" s="171"/>
      <c r="BPY37" s="171"/>
      <c r="BPZ37" s="171"/>
      <c r="BQA37" s="171"/>
      <c r="BQB37" s="171"/>
      <c r="BQC37" s="171"/>
      <c r="BQD37" s="171"/>
      <c r="BQE37" s="171"/>
      <c r="BQF37" s="171"/>
      <c r="BQG37" s="171"/>
      <c r="BQH37" s="171"/>
      <c r="BQI37" s="171"/>
      <c r="BQJ37" s="171"/>
      <c r="BQK37" s="171"/>
      <c r="BQL37" s="171"/>
      <c r="BQM37" s="171"/>
      <c r="BQN37" s="171"/>
      <c r="BQO37" s="171"/>
      <c r="BQP37" s="171"/>
      <c r="BQQ37" s="171"/>
      <c r="BQR37" s="171"/>
      <c r="BQS37" s="171"/>
      <c r="BQT37" s="171"/>
      <c r="BQU37" s="171"/>
      <c r="BQV37" s="171"/>
      <c r="BQW37" s="171"/>
      <c r="BQX37" s="171"/>
      <c r="BQY37" s="171"/>
      <c r="BQZ37" s="171"/>
      <c r="BRA37" s="171"/>
      <c r="BRB37" s="171"/>
      <c r="BRC37" s="171"/>
      <c r="BRD37" s="171"/>
      <c r="BRE37" s="171"/>
      <c r="BRF37" s="171"/>
      <c r="BRG37" s="171"/>
      <c r="BRH37" s="171"/>
      <c r="BRI37" s="171"/>
      <c r="BRJ37" s="171"/>
      <c r="BRK37" s="171"/>
      <c r="BRL37" s="171"/>
      <c r="BRM37" s="171"/>
      <c r="BRN37" s="171"/>
      <c r="BRO37" s="171"/>
      <c r="BRP37" s="171"/>
      <c r="BRQ37" s="171"/>
      <c r="BRR37" s="171"/>
      <c r="BRS37" s="171"/>
      <c r="BRT37" s="171"/>
      <c r="BRU37" s="171"/>
      <c r="BRV37" s="171"/>
      <c r="BRW37" s="171"/>
      <c r="BRX37" s="171"/>
      <c r="BRY37" s="171"/>
      <c r="BRZ37" s="171"/>
      <c r="BSA37" s="171"/>
      <c r="BSB37" s="171"/>
      <c r="BSC37" s="171"/>
      <c r="BSD37" s="171"/>
      <c r="BSE37" s="171"/>
      <c r="BSF37" s="171"/>
      <c r="BSG37" s="171"/>
      <c r="BSH37" s="171"/>
      <c r="BSI37" s="171"/>
      <c r="BSJ37" s="171"/>
      <c r="BSK37" s="171"/>
      <c r="BSL37" s="171"/>
      <c r="BSM37" s="171"/>
      <c r="BSN37" s="171"/>
      <c r="BSO37" s="171"/>
      <c r="BSP37" s="171"/>
      <c r="BSQ37" s="171"/>
      <c r="BSR37" s="171"/>
      <c r="BSS37" s="171"/>
      <c r="BST37" s="171"/>
      <c r="BSU37" s="171"/>
      <c r="BSV37" s="171"/>
      <c r="BSW37" s="171"/>
      <c r="BSX37" s="171"/>
      <c r="BSY37" s="171"/>
      <c r="BSZ37" s="171"/>
      <c r="BTA37" s="171"/>
      <c r="BTB37" s="171"/>
      <c r="BTC37" s="171"/>
      <c r="BTD37" s="171"/>
      <c r="BTE37" s="171"/>
      <c r="BTF37" s="171"/>
      <c r="BTG37" s="171"/>
      <c r="BTH37" s="171"/>
      <c r="BTI37" s="171"/>
      <c r="BTJ37" s="171"/>
      <c r="BTK37" s="171"/>
      <c r="BTL37" s="171"/>
      <c r="BTM37" s="171"/>
      <c r="BTN37" s="171"/>
      <c r="BTO37" s="171"/>
      <c r="BTP37" s="171"/>
      <c r="BTQ37" s="171"/>
      <c r="BTR37" s="171"/>
      <c r="BTS37" s="171"/>
      <c r="BTT37" s="171"/>
      <c r="BTU37" s="171"/>
      <c r="BTV37" s="171"/>
      <c r="BTW37" s="171"/>
      <c r="BTX37" s="171"/>
      <c r="BTY37" s="171"/>
      <c r="BTZ37" s="171"/>
      <c r="BUA37" s="171"/>
      <c r="BUB37" s="171"/>
      <c r="BUC37" s="171"/>
      <c r="BUD37" s="171"/>
      <c r="BUE37" s="171"/>
      <c r="BUF37" s="171"/>
      <c r="BUG37" s="171"/>
      <c r="BUH37" s="171"/>
      <c r="BUI37" s="171"/>
      <c r="BUJ37" s="171"/>
      <c r="BUK37" s="171"/>
      <c r="BUL37" s="171"/>
      <c r="BUM37" s="171"/>
      <c r="BUN37" s="171"/>
      <c r="BUO37" s="171"/>
      <c r="BUP37" s="171"/>
      <c r="BUQ37" s="171"/>
      <c r="BUR37" s="171"/>
      <c r="BUS37" s="171"/>
      <c r="BUT37" s="171"/>
      <c r="BUU37" s="171"/>
      <c r="BUV37" s="171"/>
      <c r="BUW37" s="171"/>
      <c r="BUX37" s="171"/>
      <c r="BUY37" s="171"/>
      <c r="BUZ37" s="171"/>
      <c r="BVA37" s="171"/>
      <c r="BVB37" s="171"/>
      <c r="BVC37" s="171"/>
      <c r="BVD37" s="171"/>
      <c r="BVE37" s="171"/>
      <c r="BVF37" s="171"/>
      <c r="BVG37" s="171"/>
      <c r="BVH37" s="171"/>
      <c r="BVI37" s="171"/>
      <c r="BVJ37" s="171"/>
      <c r="BVK37" s="171"/>
      <c r="BVL37" s="171"/>
      <c r="BVM37" s="171"/>
      <c r="BVN37" s="171"/>
      <c r="BVO37" s="171"/>
      <c r="BVP37" s="171"/>
      <c r="BVQ37" s="171"/>
      <c r="BVR37" s="171"/>
      <c r="BVS37" s="171"/>
      <c r="BVT37" s="171"/>
      <c r="BVU37" s="171"/>
      <c r="BVV37" s="171"/>
      <c r="BVW37" s="171"/>
      <c r="BVX37" s="171"/>
      <c r="BVY37" s="171"/>
      <c r="BVZ37" s="171"/>
      <c r="BWA37" s="171"/>
      <c r="BWB37" s="171"/>
      <c r="BWC37" s="171"/>
      <c r="BWD37" s="171"/>
      <c r="BWE37" s="171"/>
      <c r="BWF37" s="171"/>
      <c r="BWG37" s="171"/>
      <c r="BWH37" s="171"/>
      <c r="BWI37" s="171"/>
      <c r="BWJ37" s="171"/>
      <c r="BWK37" s="171"/>
      <c r="BWL37" s="171"/>
      <c r="BWM37" s="171"/>
      <c r="BWN37" s="171"/>
      <c r="BWO37" s="171"/>
      <c r="BWP37" s="171"/>
      <c r="BWQ37" s="171"/>
      <c r="BWR37" s="171"/>
      <c r="BWS37" s="171"/>
      <c r="BWT37" s="171"/>
      <c r="BWU37" s="171"/>
      <c r="BWV37" s="171"/>
      <c r="BWW37" s="171"/>
      <c r="BWX37" s="171"/>
      <c r="BWY37" s="171"/>
      <c r="BWZ37" s="171"/>
      <c r="BXA37" s="171"/>
      <c r="BXB37" s="171"/>
      <c r="BXC37" s="171"/>
      <c r="BXD37" s="171"/>
      <c r="BXE37" s="171"/>
      <c r="BXF37" s="171"/>
      <c r="BXG37" s="171"/>
      <c r="BXH37" s="171"/>
      <c r="BXI37" s="171"/>
      <c r="BXJ37" s="171"/>
      <c r="BXK37" s="171"/>
      <c r="BXL37" s="171"/>
      <c r="BXM37" s="171"/>
      <c r="BXN37" s="171"/>
      <c r="BXO37" s="171"/>
      <c r="BXP37" s="171"/>
      <c r="BXQ37" s="171"/>
      <c r="BXR37" s="171"/>
      <c r="BXS37" s="171"/>
      <c r="BXT37" s="171"/>
      <c r="BXU37" s="171"/>
      <c r="BXV37" s="171"/>
      <c r="BXW37" s="171"/>
      <c r="BXX37" s="171"/>
      <c r="BXY37" s="171"/>
      <c r="BXZ37" s="171"/>
      <c r="BYA37" s="171"/>
      <c r="BYB37" s="171"/>
      <c r="BYC37" s="171"/>
      <c r="BYD37" s="171"/>
      <c r="BYE37" s="171"/>
      <c r="BYF37" s="171"/>
      <c r="BYG37" s="171"/>
      <c r="BYH37" s="171"/>
      <c r="BYI37" s="171"/>
      <c r="BYJ37" s="171"/>
      <c r="BYK37" s="171"/>
      <c r="BYL37" s="171"/>
      <c r="BYM37" s="171"/>
      <c r="BYN37" s="171"/>
      <c r="BYO37" s="171"/>
      <c r="BYP37" s="171"/>
      <c r="BYQ37" s="171"/>
      <c r="BYR37" s="171"/>
      <c r="BYS37" s="171"/>
      <c r="BYT37" s="171"/>
      <c r="BYU37" s="171"/>
      <c r="BYV37" s="171"/>
      <c r="BYW37" s="171"/>
      <c r="BYX37" s="171"/>
      <c r="BYY37" s="171"/>
      <c r="BYZ37" s="171"/>
      <c r="BZA37" s="171"/>
      <c r="BZB37" s="171"/>
      <c r="BZC37" s="171"/>
      <c r="BZD37" s="171"/>
      <c r="BZE37" s="171"/>
      <c r="BZF37" s="171"/>
      <c r="BZG37" s="171"/>
      <c r="BZH37" s="171"/>
      <c r="BZI37" s="171"/>
      <c r="BZJ37" s="171"/>
      <c r="BZK37" s="171"/>
      <c r="BZL37" s="171"/>
      <c r="BZM37" s="171"/>
      <c r="BZN37" s="171"/>
      <c r="BZO37" s="171"/>
      <c r="BZP37" s="171"/>
      <c r="BZQ37" s="171"/>
      <c r="BZR37" s="171"/>
      <c r="BZS37" s="171"/>
      <c r="BZT37" s="171"/>
      <c r="BZU37" s="171"/>
      <c r="BZV37" s="171"/>
      <c r="BZW37" s="171"/>
      <c r="BZX37" s="171"/>
      <c r="BZY37" s="171"/>
      <c r="BZZ37" s="171"/>
      <c r="CAA37" s="171"/>
      <c r="CAB37" s="171"/>
      <c r="CAC37" s="171"/>
      <c r="CAD37" s="171"/>
      <c r="CAE37" s="171"/>
      <c r="CAF37" s="171"/>
      <c r="CAG37" s="171"/>
      <c r="CAH37" s="171"/>
      <c r="CAI37" s="171"/>
      <c r="CAJ37" s="171"/>
      <c r="CAK37" s="171"/>
      <c r="CAL37" s="171"/>
      <c r="CAM37" s="171"/>
      <c r="CAN37" s="171"/>
      <c r="CAO37" s="171"/>
      <c r="CAP37" s="171"/>
      <c r="CAQ37" s="171"/>
      <c r="CAR37" s="171"/>
      <c r="CAS37" s="171"/>
      <c r="CAT37" s="171"/>
      <c r="CAU37" s="171"/>
      <c r="CAV37" s="171"/>
      <c r="CAW37" s="171"/>
      <c r="CAX37" s="171"/>
      <c r="CAY37" s="171"/>
      <c r="CAZ37" s="171"/>
      <c r="CBA37" s="171"/>
      <c r="CBB37" s="171"/>
      <c r="CBC37" s="171"/>
      <c r="CBD37" s="171"/>
      <c r="CBE37" s="171"/>
      <c r="CBF37" s="171"/>
      <c r="CBG37" s="171"/>
      <c r="CBH37" s="171"/>
      <c r="CBI37" s="171"/>
      <c r="CBJ37" s="171"/>
      <c r="CBK37" s="171"/>
      <c r="CBL37" s="171"/>
      <c r="CBM37" s="171"/>
      <c r="CBN37" s="171"/>
      <c r="CBO37" s="171"/>
      <c r="CBP37" s="171"/>
      <c r="CBQ37" s="171"/>
      <c r="CBR37" s="171"/>
      <c r="CBS37" s="171"/>
      <c r="CBT37" s="171"/>
      <c r="CBU37" s="171"/>
      <c r="CBV37" s="171"/>
      <c r="CBW37" s="171"/>
      <c r="CBX37" s="171"/>
      <c r="CBY37" s="171"/>
      <c r="CBZ37" s="171"/>
      <c r="CCA37" s="171"/>
      <c r="CCB37" s="171"/>
      <c r="CCC37" s="171"/>
      <c r="CCD37" s="171"/>
      <c r="CCE37" s="171"/>
      <c r="CCF37" s="171"/>
      <c r="CCG37" s="171"/>
      <c r="CCH37" s="171"/>
      <c r="CCI37" s="171"/>
      <c r="CCJ37" s="171"/>
      <c r="CCK37" s="171"/>
      <c r="CCL37" s="171"/>
      <c r="CCM37" s="171"/>
      <c r="CCN37" s="171"/>
      <c r="CCO37" s="171"/>
      <c r="CCP37" s="171"/>
      <c r="CCQ37" s="171"/>
      <c r="CCR37" s="171"/>
      <c r="CCS37" s="171"/>
      <c r="CCT37" s="171"/>
      <c r="CCU37" s="171"/>
      <c r="CCV37" s="171"/>
      <c r="CCW37" s="171"/>
      <c r="CCX37" s="171"/>
      <c r="CCY37" s="171"/>
      <c r="CCZ37" s="171"/>
      <c r="CDA37" s="171"/>
      <c r="CDB37" s="171"/>
      <c r="CDC37" s="171"/>
      <c r="CDD37" s="171"/>
      <c r="CDE37" s="171"/>
      <c r="CDF37" s="171"/>
      <c r="CDG37" s="171"/>
      <c r="CDH37" s="171"/>
      <c r="CDI37" s="171"/>
      <c r="CDJ37" s="171"/>
      <c r="CDK37" s="171"/>
      <c r="CDL37" s="171"/>
      <c r="CDM37" s="171"/>
      <c r="CDN37" s="171"/>
      <c r="CDO37" s="171"/>
      <c r="CDP37" s="171"/>
      <c r="CDQ37" s="171"/>
      <c r="CDR37" s="171"/>
      <c r="CDS37" s="171"/>
      <c r="CDT37" s="171"/>
      <c r="CDU37" s="171"/>
      <c r="CDV37" s="171"/>
      <c r="CDW37" s="171"/>
      <c r="CDX37" s="171"/>
      <c r="CDY37" s="171"/>
      <c r="CDZ37" s="171"/>
      <c r="CEA37" s="171"/>
      <c r="CEB37" s="171"/>
      <c r="CEC37" s="171"/>
      <c r="CED37" s="171"/>
      <c r="CEE37" s="171"/>
      <c r="CEF37" s="171"/>
      <c r="CEG37" s="171"/>
      <c r="CEH37" s="171"/>
      <c r="CEI37" s="171"/>
      <c r="CEJ37" s="171"/>
      <c r="CEK37" s="171"/>
      <c r="CEL37" s="171"/>
      <c r="CEM37" s="171"/>
      <c r="CEN37" s="171"/>
      <c r="CEO37" s="171"/>
      <c r="CEP37" s="171"/>
      <c r="CEQ37" s="171"/>
      <c r="CER37" s="171"/>
      <c r="CES37" s="171"/>
      <c r="CET37" s="171"/>
      <c r="CEU37" s="171"/>
      <c r="CEV37" s="171"/>
      <c r="CEW37" s="171"/>
      <c r="CEX37" s="171"/>
      <c r="CEY37" s="171"/>
      <c r="CEZ37" s="171"/>
      <c r="CFA37" s="171"/>
      <c r="CFB37" s="171"/>
      <c r="CFC37" s="171"/>
      <c r="CFD37" s="171"/>
      <c r="CFE37" s="171"/>
      <c r="CFF37" s="171"/>
      <c r="CFG37" s="171"/>
      <c r="CFH37" s="171"/>
      <c r="CFI37" s="171"/>
      <c r="CFJ37" s="171"/>
      <c r="CFK37" s="171"/>
      <c r="CFL37" s="171"/>
      <c r="CFM37" s="171"/>
      <c r="CFN37" s="171"/>
      <c r="CFO37" s="171"/>
      <c r="CFP37" s="171"/>
      <c r="CFQ37" s="171"/>
      <c r="CFR37" s="171"/>
      <c r="CFS37" s="171"/>
      <c r="CFT37" s="171"/>
      <c r="CFU37" s="171"/>
      <c r="CFV37" s="171"/>
      <c r="CFW37" s="171"/>
      <c r="CFX37" s="171"/>
      <c r="CFY37" s="171"/>
      <c r="CFZ37" s="171"/>
      <c r="CGA37" s="171"/>
      <c r="CGB37" s="171"/>
      <c r="CGC37" s="171"/>
      <c r="CGD37" s="171"/>
      <c r="CGE37" s="171"/>
      <c r="CGF37" s="171"/>
      <c r="CGG37" s="171"/>
      <c r="CGH37" s="171"/>
      <c r="CGI37" s="171"/>
      <c r="CGJ37" s="171"/>
      <c r="CGK37" s="171"/>
      <c r="CGL37" s="171"/>
      <c r="CGM37" s="171"/>
      <c r="CGN37" s="171"/>
      <c r="CGO37" s="171"/>
      <c r="CGP37" s="171"/>
      <c r="CGQ37" s="171"/>
      <c r="CGR37" s="171"/>
      <c r="CGS37" s="171"/>
      <c r="CGT37" s="171"/>
      <c r="CGU37" s="171"/>
      <c r="CGV37" s="171"/>
      <c r="CGW37" s="171"/>
      <c r="CGX37" s="171"/>
      <c r="CGY37" s="171"/>
      <c r="CGZ37" s="171"/>
      <c r="CHA37" s="171"/>
      <c r="CHB37" s="171"/>
      <c r="CHC37" s="171"/>
      <c r="CHD37" s="171"/>
      <c r="CHE37" s="171"/>
      <c r="CHF37" s="171"/>
      <c r="CHG37" s="171"/>
      <c r="CHH37" s="171"/>
      <c r="CHI37" s="171"/>
      <c r="CHJ37" s="171"/>
      <c r="CHK37" s="171"/>
      <c r="CHL37" s="171"/>
      <c r="CHM37" s="171"/>
      <c r="CHN37" s="171"/>
      <c r="CHO37" s="171"/>
      <c r="CHP37" s="171"/>
      <c r="CHQ37" s="171"/>
      <c r="CHR37" s="171"/>
      <c r="CHS37" s="171"/>
      <c r="CHT37" s="171"/>
      <c r="CHU37" s="171"/>
      <c r="CHV37" s="171"/>
      <c r="CHW37" s="171"/>
      <c r="CHX37" s="171"/>
      <c r="CHY37" s="171"/>
      <c r="CHZ37" s="171"/>
      <c r="CIA37" s="171"/>
      <c r="CIB37" s="171"/>
      <c r="CIC37" s="171"/>
      <c r="CID37" s="171"/>
      <c r="CIE37" s="171"/>
      <c r="CIF37" s="171"/>
      <c r="CIG37" s="171"/>
      <c r="CIH37" s="171"/>
      <c r="CII37" s="171"/>
      <c r="CIJ37" s="171"/>
      <c r="CIK37" s="171"/>
      <c r="CIL37" s="171"/>
      <c r="CIM37" s="171"/>
      <c r="CIN37" s="171"/>
      <c r="CIO37" s="171"/>
      <c r="CIP37" s="171"/>
      <c r="CIQ37" s="171"/>
      <c r="CIR37" s="171"/>
      <c r="CIS37" s="171"/>
      <c r="CIT37" s="171"/>
      <c r="CIU37" s="171"/>
      <c r="CIV37" s="171"/>
      <c r="CIW37" s="171"/>
      <c r="CIX37" s="171"/>
      <c r="CIY37" s="171"/>
      <c r="CIZ37" s="171"/>
      <c r="CJA37" s="171"/>
      <c r="CJB37" s="171"/>
      <c r="CJC37" s="171"/>
      <c r="CJD37" s="171"/>
      <c r="CJE37" s="171"/>
      <c r="CJF37" s="171"/>
      <c r="CJG37" s="171"/>
      <c r="CJH37" s="171"/>
      <c r="CJI37" s="171"/>
      <c r="CJJ37" s="171"/>
      <c r="CJK37" s="171"/>
      <c r="CJL37" s="171"/>
      <c r="CJM37" s="171"/>
      <c r="CJN37" s="171"/>
      <c r="CJO37" s="171"/>
      <c r="CJP37" s="171"/>
      <c r="CJQ37" s="171"/>
      <c r="CJR37" s="171"/>
      <c r="CJS37" s="171"/>
      <c r="CJT37" s="171"/>
      <c r="CJU37" s="171"/>
      <c r="CJV37" s="171"/>
      <c r="CJW37" s="171"/>
      <c r="CJX37" s="171"/>
      <c r="CJY37" s="171"/>
      <c r="CJZ37" s="171"/>
      <c r="CKA37" s="171"/>
      <c r="CKB37" s="171"/>
      <c r="CKC37" s="171"/>
      <c r="CKD37" s="171"/>
      <c r="CKE37" s="171"/>
      <c r="CKF37" s="171"/>
      <c r="CKG37" s="171"/>
      <c r="CKH37" s="171"/>
      <c r="CKI37" s="171"/>
      <c r="CKJ37" s="171"/>
      <c r="CKK37" s="171"/>
      <c r="CKL37" s="171"/>
      <c r="CKM37" s="171"/>
      <c r="CKN37" s="171"/>
      <c r="CKO37" s="171"/>
      <c r="CKP37" s="171"/>
      <c r="CKQ37" s="171"/>
      <c r="CKR37" s="171"/>
      <c r="CKS37" s="171"/>
      <c r="CKT37" s="171"/>
      <c r="CKU37" s="171"/>
      <c r="CKV37" s="171"/>
      <c r="CKW37" s="171"/>
      <c r="CKX37" s="171"/>
      <c r="CKY37" s="171"/>
      <c r="CKZ37" s="171"/>
      <c r="CLA37" s="171"/>
      <c r="CLB37" s="171"/>
      <c r="CLC37" s="171"/>
      <c r="CLD37" s="171"/>
      <c r="CLE37" s="171"/>
      <c r="CLF37" s="171"/>
      <c r="CLG37" s="171"/>
      <c r="CLH37" s="171"/>
      <c r="CLI37" s="171"/>
      <c r="CLJ37" s="171"/>
      <c r="CLK37" s="171"/>
      <c r="CLL37" s="171"/>
      <c r="CLM37" s="171"/>
      <c r="CLN37" s="171"/>
      <c r="CLO37" s="171"/>
      <c r="CLP37" s="171"/>
      <c r="CLQ37" s="171"/>
      <c r="CLR37" s="171"/>
      <c r="CLS37" s="171"/>
      <c r="CLT37" s="171"/>
      <c r="CLU37" s="171"/>
      <c r="CLV37" s="171"/>
      <c r="CLW37" s="171"/>
      <c r="CLX37" s="171"/>
      <c r="CLY37" s="171"/>
      <c r="CLZ37" s="171"/>
      <c r="CMA37" s="171"/>
      <c r="CMB37" s="171"/>
      <c r="CMC37" s="171"/>
      <c r="CMD37" s="171"/>
      <c r="CME37" s="171"/>
      <c r="CMF37" s="171"/>
      <c r="CMG37" s="171"/>
      <c r="CMH37" s="171"/>
      <c r="CMI37" s="171"/>
      <c r="CMJ37" s="171"/>
      <c r="CMK37" s="171"/>
      <c r="CML37" s="171"/>
      <c r="CMM37" s="171"/>
      <c r="CMN37" s="171"/>
      <c r="CMO37" s="171"/>
      <c r="CMP37" s="171"/>
      <c r="CMQ37" s="171"/>
      <c r="CMR37" s="171"/>
      <c r="CMS37" s="171"/>
      <c r="CMT37" s="171"/>
      <c r="CMU37" s="171"/>
      <c r="CMV37" s="171"/>
      <c r="CMW37" s="171"/>
      <c r="CMX37" s="171"/>
      <c r="CMY37" s="171"/>
      <c r="CMZ37" s="171"/>
      <c r="CNA37" s="171"/>
      <c r="CNB37" s="171"/>
      <c r="CNC37" s="171"/>
      <c r="CND37" s="171"/>
      <c r="CNE37" s="171"/>
      <c r="CNF37" s="171"/>
      <c r="CNG37" s="171"/>
      <c r="CNH37" s="171"/>
      <c r="CNI37" s="171"/>
      <c r="CNJ37" s="171"/>
      <c r="CNK37" s="171"/>
      <c r="CNL37" s="171"/>
      <c r="CNM37" s="171"/>
      <c r="CNN37" s="171"/>
      <c r="CNO37" s="171"/>
      <c r="CNP37" s="171"/>
      <c r="CNQ37" s="171"/>
      <c r="CNR37" s="171"/>
      <c r="CNS37" s="171"/>
      <c r="CNT37" s="171"/>
      <c r="CNU37" s="171"/>
      <c r="CNV37" s="171"/>
      <c r="CNW37" s="171"/>
      <c r="CNX37" s="171"/>
      <c r="CNY37" s="171"/>
      <c r="CNZ37" s="171"/>
      <c r="COA37" s="171"/>
      <c r="COB37" s="171"/>
      <c r="COC37" s="171"/>
      <c r="COD37" s="171"/>
      <c r="COE37" s="171"/>
      <c r="COF37" s="171"/>
      <c r="COG37" s="171"/>
      <c r="COH37" s="171"/>
      <c r="COI37" s="171"/>
      <c r="COJ37" s="171"/>
      <c r="COK37" s="171"/>
      <c r="COL37" s="171"/>
      <c r="COM37" s="171"/>
      <c r="CON37" s="171"/>
      <c r="COO37" s="171"/>
      <c r="COP37" s="171"/>
      <c r="COQ37" s="171"/>
      <c r="COR37" s="171"/>
      <c r="COS37" s="171"/>
      <c r="COT37" s="171"/>
      <c r="COU37" s="171"/>
      <c r="COV37" s="171"/>
      <c r="COW37" s="171"/>
      <c r="COX37" s="171"/>
      <c r="COY37" s="171"/>
      <c r="COZ37" s="171"/>
      <c r="CPA37" s="171"/>
      <c r="CPB37" s="171"/>
      <c r="CPC37" s="171"/>
      <c r="CPD37" s="171"/>
      <c r="CPE37" s="171"/>
      <c r="CPF37" s="171"/>
      <c r="CPG37" s="171"/>
      <c r="CPH37" s="171"/>
      <c r="CPI37" s="171"/>
      <c r="CPJ37" s="171"/>
      <c r="CPK37" s="171"/>
      <c r="CPL37" s="171"/>
      <c r="CPM37" s="171"/>
      <c r="CPN37" s="171"/>
      <c r="CPO37" s="171"/>
      <c r="CPP37" s="171"/>
      <c r="CPQ37" s="171"/>
      <c r="CPR37" s="171"/>
      <c r="CPS37" s="171"/>
      <c r="CPT37" s="171"/>
      <c r="CPU37" s="171"/>
      <c r="CPV37" s="171"/>
      <c r="CPW37" s="171"/>
      <c r="CPX37" s="171"/>
      <c r="CPY37" s="171"/>
      <c r="CPZ37" s="171"/>
      <c r="CQA37" s="171"/>
      <c r="CQB37" s="171"/>
      <c r="CQC37" s="171"/>
      <c r="CQD37" s="171"/>
      <c r="CQE37" s="171"/>
      <c r="CQF37" s="171"/>
      <c r="CQG37" s="171"/>
      <c r="CQH37" s="171"/>
      <c r="CQI37" s="171"/>
      <c r="CQJ37" s="171"/>
      <c r="CQK37" s="171"/>
      <c r="CQL37" s="171"/>
      <c r="CQM37" s="171"/>
      <c r="CQN37" s="171"/>
      <c r="CQO37" s="171"/>
      <c r="CQP37" s="171"/>
      <c r="CQQ37" s="171"/>
      <c r="CQR37" s="171"/>
      <c r="CQS37" s="171"/>
      <c r="CQT37" s="171"/>
      <c r="CQU37" s="171"/>
      <c r="CQV37" s="171"/>
      <c r="CQW37" s="171"/>
      <c r="CQX37" s="171"/>
      <c r="CQY37" s="171"/>
      <c r="CQZ37" s="171"/>
      <c r="CRA37" s="171"/>
      <c r="CRB37" s="171"/>
      <c r="CRC37" s="171"/>
      <c r="CRD37" s="171"/>
      <c r="CRE37" s="171"/>
      <c r="CRF37" s="171"/>
      <c r="CRG37" s="171"/>
      <c r="CRH37" s="171"/>
      <c r="CRI37" s="171"/>
      <c r="CRJ37" s="171"/>
      <c r="CRK37" s="171"/>
      <c r="CRL37" s="171"/>
      <c r="CRM37" s="171"/>
      <c r="CRN37" s="171"/>
      <c r="CRO37" s="171"/>
      <c r="CRP37" s="171"/>
      <c r="CRQ37" s="171"/>
      <c r="CRR37" s="171"/>
      <c r="CRS37" s="171"/>
      <c r="CRT37" s="171"/>
      <c r="CRU37" s="171"/>
      <c r="CRV37" s="171"/>
      <c r="CRW37" s="171"/>
      <c r="CRX37" s="171"/>
      <c r="CRY37" s="171"/>
      <c r="CRZ37" s="171"/>
      <c r="CSA37" s="171"/>
      <c r="CSB37" s="171"/>
      <c r="CSC37" s="171"/>
      <c r="CSD37" s="171"/>
      <c r="CSE37" s="171"/>
      <c r="CSF37" s="171"/>
      <c r="CSG37" s="171"/>
      <c r="CSH37" s="171"/>
      <c r="CSI37" s="171"/>
      <c r="CSJ37" s="171"/>
      <c r="CSK37" s="171"/>
      <c r="CSL37" s="171"/>
      <c r="CSM37" s="171"/>
      <c r="CSN37" s="171"/>
      <c r="CSO37" s="171"/>
      <c r="CSP37" s="171"/>
      <c r="CSQ37" s="171"/>
      <c r="CSR37" s="171"/>
      <c r="CSS37" s="171"/>
      <c r="CST37" s="171"/>
      <c r="CSU37" s="171"/>
      <c r="CSV37" s="171"/>
      <c r="CSW37" s="171"/>
      <c r="CSX37" s="171"/>
      <c r="CSY37" s="171"/>
      <c r="CSZ37" s="171"/>
      <c r="CTA37" s="171"/>
      <c r="CTB37" s="171"/>
      <c r="CTC37" s="171"/>
      <c r="CTD37" s="171"/>
      <c r="CTE37" s="171"/>
      <c r="CTF37" s="171"/>
      <c r="CTG37" s="171"/>
      <c r="CTH37" s="171"/>
      <c r="CTI37" s="171"/>
      <c r="CTJ37" s="171"/>
      <c r="CTK37" s="171"/>
      <c r="CTL37" s="171"/>
      <c r="CTM37" s="171"/>
      <c r="CTN37" s="171"/>
      <c r="CTO37" s="171"/>
      <c r="CTP37" s="171"/>
      <c r="CTQ37" s="171"/>
      <c r="CTR37" s="171"/>
      <c r="CTS37" s="171"/>
      <c r="CTT37" s="171"/>
      <c r="CTU37" s="171"/>
      <c r="CTV37" s="171"/>
      <c r="CTW37" s="171"/>
      <c r="CTX37" s="171"/>
      <c r="CTY37" s="171"/>
      <c r="CTZ37" s="171"/>
      <c r="CUA37" s="171"/>
      <c r="CUB37" s="171"/>
      <c r="CUC37" s="171"/>
      <c r="CUD37" s="171"/>
      <c r="CUE37" s="171"/>
      <c r="CUF37" s="171"/>
      <c r="CUG37" s="171"/>
      <c r="CUH37" s="171"/>
      <c r="CUI37" s="171"/>
      <c r="CUJ37" s="171"/>
      <c r="CUK37" s="171"/>
      <c r="CUL37" s="171"/>
      <c r="CUM37" s="171"/>
      <c r="CUN37" s="171"/>
      <c r="CUO37" s="171"/>
      <c r="CUP37" s="171"/>
      <c r="CUQ37" s="171"/>
      <c r="CUR37" s="171"/>
      <c r="CUS37" s="171"/>
      <c r="CUT37" s="171"/>
      <c r="CUU37" s="171"/>
      <c r="CUV37" s="171"/>
      <c r="CUW37" s="171"/>
      <c r="CUX37" s="171"/>
      <c r="CUY37" s="171"/>
      <c r="CUZ37" s="171"/>
      <c r="CVA37" s="171"/>
      <c r="CVB37" s="171"/>
      <c r="CVC37" s="171"/>
      <c r="CVD37" s="171"/>
      <c r="CVE37" s="171"/>
      <c r="CVF37" s="171"/>
      <c r="CVG37" s="171"/>
      <c r="CVH37" s="171"/>
      <c r="CVI37" s="171"/>
      <c r="CVJ37" s="171"/>
      <c r="CVK37" s="171"/>
      <c r="CVL37" s="171"/>
      <c r="CVM37" s="171"/>
      <c r="CVN37" s="171"/>
      <c r="CVO37" s="171"/>
      <c r="CVP37" s="171"/>
      <c r="CVQ37" s="171"/>
      <c r="CVR37" s="171"/>
      <c r="CVS37" s="171"/>
      <c r="CVT37" s="171"/>
      <c r="CVU37" s="171"/>
      <c r="CVV37" s="171"/>
      <c r="CVW37" s="171"/>
      <c r="CVX37" s="171"/>
      <c r="CVY37" s="171"/>
      <c r="CVZ37" s="171"/>
      <c r="CWA37" s="171"/>
      <c r="CWB37" s="171"/>
      <c r="CWC37" s="171"/>
      <c r="CWD37" s="171"/>
      <c r="CWE37" s="171"/>
      <c r="CWF37" s="171"/>
      <c r="CWG37" s="171"/>
      <c r="CWH37" s="171"/>
      <c r="CWI37" s="171"/>
      <c r="CWJ37" s="171"/>
      <c r="CWK37" s="171"/>
      <c r="CWL37" s="171"/>
      <c r="CWM37" s="171"/>
      <c r="CWN37" s="171"/>
      <c r="CWO37" s="171"/>
      <c r="CWP37" s="171"/>
      <c r="CWQ37" s="171"/>
      <c r="CWR37" s="171"/>
      <c r="CWS37" s="171"/>
      <c r="CWT37" s="171"/>
      <c r="CWU37" s="171"/>
      <c r="CWV37" s="171"/>
      <c r="CWW37" s="171"/>
      <c r="CWX37" s="171"/>
      <c r="CWY37" s="171"/>
      <c r="CWZ37" s="171"/>
      <c r="CXA37" s="171"/>
      <c r="CXB37" s="171"/>
      <c r="CXC37" s="171"/>
      <c r="CXD37" s="171"/>
      <c r="CXE37" s="171"/>
      <c r="CXF37" s="171"/>
      <c r="CXG37" s="171"/>
      <c r="CXH37" s="171"/>
      <c r="CXI37" s="171"/>
      <c r="CXJ37" s="171"/>
      <c r="CXK37" s="171"/>
      <c r="CXL37" s="171"/>
      <c r="CXM37" s="171"/>
      <c r="CXN37" s="171"/>
      <c r="CXO37" s="171"/>
      <c r="CXP37" s="171"/>
      <c r="CXQ37" s="171"/>
      <c r="CXR37" s="171"/>
      <c r="CXS37" s="171"/>
      <c r="CXT37" s="171"/>
      <c r="CXU37" s="171"/>
      <c r="CXV37" s="171"/>
      <c r="CXW37" s="171"/>
      <c r="CXX37" s="171"/>
      <c r="CXY37" s="171"/>
      <c r="CXZ37" s="171"/>
      <c r="CYA37" s="171"/>
      <c r="CYB37" s="171"/>
      <c r="CYC37" s="171"/>
      <c r="CYD37" s="171"/>
      <c r="CYE37" s="171"/>
      <c r="CYF37" s="171"/>
      <c r="CYG37" s="171"/>
      <c r="CYH37" s="171"/>
      <c r="CYI37" s="171"/>
      <c r="CYJ37" s="171"/>
      <c r="CYK37" s="171"/>
      <c r="CYL37" s="171"/>
      <c r="CYM37" s="171"/>
      <c r="CYN37" s="171"/>
      <c r="CYO37" s="171"/>
      <c r="CYP37" s="171"/>
      <c r="CYQ37" s="171"/>
      <c r="CYR37" s="171"/>
      <c r="CYS37" s="171"/>
      <c r="CYT37" s="171"/>
      <c r="CYU37" s="171"/>
      <c r="CYV37" s="171"/>
      <c r="CYW37" s="171"/>
      <c r="CYX37" s="171"/>
      <c r="CYY37" s="171"/>
      <c r="CYZ37" s="171"/>
      <c r="CZA37" s="171"/>
      <c r="CZB37" s="171"/>
      <c r="CZC37" s="171"/>
      <c r="CZD37" s="171"/>
      <c r="CZE37" s="171"/>
      <c r="CZF37" s="171"/>
      <c r="CZG37" s="171"/>
      <c r="CZH37" s="171"/>
      <c r="CZI37" s="171"/>
      <c r="CZJ37" s="171"/>
      <c r="CZK37" s="171"/>
      <c r="CZL37" s="171"/>
      <c r="CZM37" s="171"/>
      <c r="CZN37" s="171"/>
      <c r="CZO37" s="171"/>
      <c r="CZP37" s="171"/>
      <c r="CZQ37" s="171"/>
      <c r="CZR37" s="171"/>
      <c r="CZS37" s="171"/>
      <c r="CZT37" s="171"/>
      <c r="CZU37" s="171"/>
      <c r="CZV37" s="171"/>
      <c r="CZW37" s="171"/>
      <c r="CZX37" s="171"/>
      <c r="CZY37" s="171"/>
      <c r="CZZ37" s="171"/>
      <c r="DAA37" s="171"/>
      <c r="DAB37" s="171"/>
      <c r="DAC37" s="171"/>
      <c r="DAD37" s="171"/>
      <c r="DAE37" s="171"/>
      <c r="DAF37" s="171"/>
      <c r="DAG37" s="171"/>
      <c r="DAH37" s="171"/>
      <c r="DAI37" s="171"/>
      <c r="DAJ37" s="171"/>
      <c r="DAK37" s="171"/>
      <c r="DAL37" s="171"/>
      <c r="DAM37" s="171"/>
      <c r="DAN37" s="171"/>
      <c r="DAO37" s="171"/>
      <c r="DAP37" s="171"/>
      <c r="DAQ37" s="171"/>
      <c r="DAR37" s="171"/>
      <c r="DAS37" s="171"/>
      <c r="DAT37" s="171"/>
      <c r="DAU37" s="171"/>
      <c r="DAV37" s="171"/>
      <c r="DAW37" s="171"/>
      <c r="DAX37" s="171"/>
      <c r="DAY37" s="171"/>
      <c r="DAZ37" s="171"/>
      <c r="DBA37" s="171"/>
      <c r="DBB37" s="171"/>
      <c r="DBC37" s="171"/>
      <c r="DBD37" s="171"/>
      <c r="DBE37" s="171"/>
      <c r="DBF37" s="171"/>
      <c r="DBG37" s="171"/>
      <c r="DBH37" s="171"/>
      <c r="DBI37" s="171"/>
      <c r="DBJ37" s="171"/>
      <c r="DBK37" s="171"/>
      <c r="DBL37" s="171"/>
      <c r="DBM37" s="171"/>
      <c r="DBN37" s="171"/>
      <c r="DBO37" s="171"/>
      <c r="DBP37" s="171"/>
      <c r="DBQ37" s="171"/>
      <c r="DBR37" s="171"/>
      <c r="DBS37" s="171"/>
      <c r="DBT37" s="171"/>
      <c r="DBU37" s="171"/>
      <c r="DBV37" s="171"/>
      <c r="DBW37" s="171"/>
      <c r="DBX37" s="171"/>
      <c r="DBY37" s="171"/>
      <c r="DBZ37" s="171"/>
      <c r="DCA37" s="171"/>
      <c r="DCB37" s="171"/>
      <c r="DCC37" s="171"/>
      <c r="DCD37" s="171"/>
      <c r="DCE37" s="171"/>
      <c r="DCF37" s="171"/>
      <c r="DCG37" s="171"/>
      <c r="DCH37" s="171"/>
      <c r="DCI37" s="171"/>
      <c r="DCJ37" s="171"/>
      <c r="DCK37" s="171"/>
      <c r="DCL37" s="171"/>
      <c r="DCM37" s="171"/>
      <c r="DCN37" s="171"/>
      <c r="DCO37" s="171"/>
      <c r="DCP37" s="171"/>
      <c r="DCQ37" s="171"/>
      <c r="DCR37" s="171"/>
      <c r="DCS37" s="171"/>
      <c r="DCT37" s="171"/>
      <c r="DCU37" s="171"/>
      <c r="DCV37" s="171"/>
      <c r="DCW37" s="171"/>
      <c r="DCX37" s="171"/>
      <c r="DCY37" s="171"/>
      <c r="DCZ37" s="171"/>
      <c r="DDA37" s="171"/>
      <c r="DDB37" s="171"/>
      <c r="DDC37" s="171"/>
      <c r="DDD37" s="171"/>
      <c r="DDE37" s="171"/>
      <c r="DDF37" s="171"/>
      <c r="DDG37" s="171"/>
      <c r="DDH37" s="171"/>
      <c r="DDI37" s="171"/>
      <c r="DDJ37" s="171"/>
      <c r="DDK37" s="171"/>
      <c r="DDL37" s="171"/>
      <c r="DDM37" s="171"/>
      <c r="DDN37" s="171"/>
      <c r="DDO37" s="171"/>
      <c r="DDP37" s="171"/>
      <c r="DDQ37" s="171"/>
      <c r="DDR37" s="171"/>
      <c r="DDS37" s="171"/>
      <c r="DDT37" s="171"/>
      <c r="DDU37" s="171"/>
      <c r="DDV37" s="171"/>
      <c r="DDW37" s="171"/>
      <c r="DDX37" s="171"/>
      <c r="DDY37" s="171"/>
      <c r="DDZ37" s="171"/>
      <c r="DEA37" s="171"/>
      <c r="DEB37" s="171"/>
      <c r="DEC37" s="171"/>
      <c r="DED37" s="171"/>
      <c r="DEE37" s="171"/>
      <c r="DEF37" s="171"/>
      <c r="DEG37" s="171"/>
      <c r="DEH37" s="171"/>
      <c r="DEI37" s="171"/>
      <c r="DEJ37" s="171"/>
      <c r="DEK37" s="171"/>
      <c r="DEL37" s="171"/>
      <c r="DEM37" s="171"/>
      <c r="DEN37" s="171"/>
      <c r="DEO37" s="171"/>
      <c r="DEP37" s="171"/>
      <c r="DEQ37" s="171"/>
      <c r="DER37" s="171"/>
      <c r="DES37" s="171"/>
      <c r="DET37" s="171"/>
      <c r="DEU37" s="171"/>
      <c r="DEV37" s="171"/>
      <c r="DEW37" s="171"/>
      <c r="DEX37" s="171"/>
      <c r="DEY37" s="171"/>
      <c r="DEZ37" s="171"/>
      <c r="DFA37" s="171"/>
      <c r="DFB37" s="171"/>
      <c r="DFC37" s="171"/>
      <c r="DFD37" s="171"/>
      <c r="DFE37" s="171"/>
      <c r="DFF37" s="171"/>
      <c r="DFG37" s="171"/>
      <c r="DFH37" s="171"/>
      <c r="DFI37" s="171"/>
      <c r="DFJ37" s="171"/>
      <c r="DFK37" s="171"/>
      <c r="DFL37" s="171"/>
      <c r="DFM37" s="171"/>
      <c r="DFN37" s="171"/>
      <c r="DFO37" s="171"/>
      <c r="DFP37" s="171"/>
      <c r="DFQ37" s="171"/>
      <c r="DFR37" s="171"/>
      <c r="DFS37" s="171"/>
      <c r="DFT37" s="171"/>
      <c r="DFU37" s="171"/>
      <c r="DFV37" s="171"/>
      <c r="DFW37" s="171"/>
      <c r="DFX37" s="171"/>
      <c r="DFY37" s="171"/>
      <c r="DFZ37" s="171"/>
      <c r="DGA37" s="171"/>
      <c r="DGB37" s="171"/>
      <c r="DGC37" s="171"/>
      <c r="DGD37" s="171"/>
      <c r="DGE37" s="171"/>
      <c r="DGF37" s="171"/>
      <c r="DGG37" s="171"/>
      <c r="DGH37" s="171"/>
      <c r="DGI37" s="171"/>
      <c r="DGJ37" s="171"/>
      <c r="DGK37" s="171"/>
      <c r="DGL37" s="171"/>
      <c r="DGM37" s="171"/>
      <c r="DGN37" s="171"/>
      <c r="DGO37" s="171"/>
      <c r="DGP37" s="171"/>
      <c r="DGQ37" s="171"/>
      <c r="DGR37" s="171"/>
      <c r="DGS37" s="171"/>
      <c r="DGT37" s="171"/>
      <c r="DGU37" s="171"/>
      <c r="DGV37" s="171"/>
      <c r="DGW37" s="171"/>
      <c r="DGX37" s="171"/>
      <c r="DGY37" s="171"/>
      <c r="DGZ37" s="171"/>
      <c r="DHA37" s="171"/>
      <c r="DHB37" s="171"/>
      <c r="DHC37" s="171"/>
      <c r="DHD37" s="171"/>
      <c r="DHE37" s="171"/>
      <c r="DHF37" s="171"/>
      <c r="DHG37" s="171"/>
      <c r="DHH37" s="171"/>
      <c r="DHI37" s="171"/>
      <c r="DHJ37" s="171"/>
      <c r="DHK37" s="171"/>
      <c r="DHL37" s="171"/>
      <c r="DHM37" s="171"/>
      <c r="DHN37" s="171"/>
      <c r="DHO37" s="171"/>
      <c r="DHP37" s="171"/>
      <c r="DHQ37" s="171"/>
      <c r="DHR37" s="171"/>
      <c r="DHS37" s="171"/>
      <c r="DHT37" s="171"/>
      <c r="DHU37" s="171"/>
      <c r="DHV37" s="171"/>
      <c r="DHW37" s="171"/>
      <c r="DHX37" s="171"/>
      <c r="DHY37" s="171"/>
      <c r="DHZ37" s="171"/>
      <c r="DIA37" s="171"/>
      <c r="DIB37" s="171"/>
      <c r="DIC37" s="171"/>
      <c r="DID37" s="171"/>
      <c r="DIE37" s="171"/>
      <c r="DIF37" s="171"/>
      <c r="DIG37" s="171"/>
      <c r="DIH37" s="171"/>
      <c r="DII37" s="171"/>
      <c r="DIJ37" s="171"/>
      <c r="DIK37" s="171"/>
      <c r="DIL37" s="171"/>
      <c r="DIM37" s="171"/>
      <c r="DIN37" s="171"/>
      <c r="DIO37" s="171"/>
      <c r="DIP37" s="171"/>
      <c r="DIQ37" s="171"/>
      <c r="DIR37" s="171"/>
      <c r="DIS37" s="171"/>
      <c r="DIT37" s="171"/>
      <c r="DIU37" s="171"/>
      <c r="DIV37" s="171"/>
      <c r="DIW37" s="171"/>
      <c r="DIX37" s="171"/>
      <c r="DIY37" s="171"/>
      <c r="DIZ37" s="171"/>
      <c r="DJA37" s="171"/>
      <c r="DJB37" s="171"/>
      <c r="DJC37" s="171"/>
      <c r="DJD37" s="171"/>
      <c r="DJE37" s="171"/>
      <c r="DJF37" s="171"/>
      <c r="DJG37" s="171"/>
      <c r="DJH37" s="171"/>
      <c r="DJI37" s="171"/>
      <c r="DJJ37" s="171"/>
      <c r="DJK37" s="171"/>
      <c r="DJL37" s="171"/>
      <c r="DJM37" s="171"/>
      <c r="DJN37" s="171"/>
      <c r="DJO37" s="171"/>
      <c r="DJP37" s="171"/>
      <c r="DJQ37" s="171"/>
      <c r="DJR37" s="171"/>
      <c r="DJS37" s="171"/>
      <c r="DJT37" s="171"/>
      <c r="DJU37" s="171"/>
      <c r="DJV37" s="171"/>
      <c r="DJW37" s="171"/>
      <c r="DJX37" s="171"/>
      <c r="DJY37" s="171"/>
      <c r="DJZ37" s="171"/>
      <c r="DKA37" s="171"/>
      <c r="DKB37" s="171"/>
      <c r="DKC37" s="171"/>
      <c r="DKD37" s="171"/>
      <c r="DKE37" s="171"/>
      <c r="DKF37" s="171"/>
      <c r="DKG37" s="171"/>
      <c r="DKH37" s="171"/>
      <c r="DKI37" s="171"/>
      <c r="DKJ37" s="171"/>
      <c r="DKK37" s="171"/>
      <c r="DKL37" s="171"/>
      <c r="DKM37" s="171"/>
      <c r="DKN37" s="171"/>
      <c r="DKO37" s="171"/>
      <c r="DKP37" s="171"/>
      <c r="DKQ37" s="171"/>
      <c r="DKR37" s="171"/>
      <c r="DKS37" s="171"/>
      <c r="DKT37" s="171"/>
      <c r="DKU37" s="171"/>
      <c r="DKV37" s="171"/>
      <c r="DKW37" s="171"/>
      <c r="DKX37" s="171"/>
      <c r="DKY37" s="171"/>
      <c r="DKZ37" s="171"/>
      <c r="DLA37" s="171"/>
      <c r="DLB37" s="171"/>
      <c r="DLC37" s="171"/>
      <c r="DLD37" s="171"/>
      <c r="DLE37" s="171"/>
      <c r="DLF37" s="171"/>
      <c r="DLG37" s="171"/>
      <c r="DLH37" s="171"/>
      <c r="DLI37" s="171"/>
      <c r="DLJ37" s="171"/>
      <c r="DLK37" s="171"/>
      <c r="DLL37" s="171"/>
      <c r="DLM37" s="171"/>
      <c r="DLN37" s="171"/>
      <c r="DLO37" s="171"/>
      <c r="DLP37" s="171"/>
      <c r="DLQ37" s="171"/>
      <c r="DLR37" s="171"/>
      <c r="DLS37" s="171"/>
      <c r="DLT37" s="171"/>
      <c r="DLU37" s="171"/>
      <c r="DLV37" s="171"/>
      <c r="DLW37" s="171"/>
      <c r="DLX37" s="171"/>
      <c r="DLY37" s="171"/>
      <c r="DLZ37" s="171"/>
      <c r="DMA37" s="171"/>
      <c r="DMB37" s="171"/>
      <c r="DMC37" s="171"/>
      <c r="DMD37" s="171"/>
      <c r="DME37" s="171"/>
      <c r="DMF37" s="171"/>
      <c r="DMG37" s="171"/>
      <c r="DMH37" s="171"/>
      <c r="DMI37" s="171"/>
      <c r="DMJ37" s="171"/>
      <c r="DMK37" s="171"/>
      <c r="DML37" s="171"/>
      <c r="DMM37" s="171"/>
      <c r="DMN37" s="171"/>
      <c r="DMO37" s="171"/>
      <c r="DMP37" s="171"/>
      <c r="DMQ37" s="171"/>
      <c r="DMR37" s="171"/>
      <c r="DMS37" s="171"/>
      <c r="DMT37" s="171"/>
      <c r="DMU37" s="171"/>
      <c r="DMV37" s="171"/>
      <c r="DMW37" s="171"/>
      <c r="DMX37" s="171"/>
      <c r="DMY37" s="171"/>
      <c r="DMZ37" s="171"/>
      <c r="DNA37" s="171"/>
      <c r="DNB37" s="171"/>
      <c r="DNC37" s="171"/>
      <c r="DND37" s="171"/>
      <c r="DNE37" s="171"/>
      <c r="DNF37" s="171"/>
      <c r="DNG37" s="171"/>
      <c r="DNH37" s="171"/>
      <c r="DNI37" s="171"/>
      <c r="DNJ37" s="171"/>
      <c r="DNK37" s="171"/>
      <c r="DNL37" s="171"/>
      <c r="DNM37" s="171"/>
      <c r="DNN37" s="171"/>
      <c r="DNO37" s="171"/>
      <c r="DNP37" s="171"/>
      <c r="DNQ37" s="171"/>
      <c r="DNR37" s="171"/>
      <c r="DNS37" s="171"/>
      <c r="DNT37" s="171"/>
      <c r="DNU37" s="171"/>
      <c r="DNV37" s="171"/>
      <c r="DNW37" s="171"/>
      <c r="DNX37" s="171"/>
      <c r="DNY37" s="171"/>
      <c r="DNZ37" s="171"/>
      <c r="DOA37" s="171"/>
      <c r="DOB37" s="171"/>
      <c r="DOC37" s="171"/>
      <c r="DOD37" s="171"/>
      <c r="DOE37" s="171"/>
      <c r="DOF37" s="171"/>
      <c r="DOG37" s="171"/>
      <c r="DOH37" s="171"/>
      <c r="DOI37" s="171"/>
      <c r="DOJ37" s="171"/>
      <c r="DOK37" s="171"/>
      <c r="DOL37" s="171"/>
      <c r="DOM37" s="171"/>
      <c r="DON37" s="171"/>
      <c r="DOO37" s="171"/>
      <c r="DOP37" s="171"/>
      <c r="DOQ37" s="171"/>
      <c r="DOR37" s="171"/>
      <c r="DOS37" s="171"/>
      <c r="DOT37" s="171"/>
      <c r="DOU37" s="171"/>
      <c r="DOV37" s="171"/>
      <c r="DOW37" s="171"/>
      <c r="DOX37" s="171"/>
      <c r="DOY37" s="171"/>
      <c r="DOZ37" s="171"/>
      <c r="DPA37" s="171"/>
      <c r="DPB37" s="171"/>
      <c r="DPC37" s="171"/>
      <c r="DPD37" s="171"/>
      <c r="DPE37" s="171"/>
      <c r="DPF37" s="171"/>
      <c r="DPG37" s="171"/>
      <c r="DPH37" s="171"/>
      <c r="DPI37" s="171"/>
      <c r="DPJ37" s="171"/>
      <c r="DPK37" s="171"/>
      <c r="DPL37" s="171"/>
      <c r="DPM37" s="171"/>
      <c r="DPN37" s="171"/>
      <c r="DPO37" s="171"/>
      <c r="DPP37" s="171"/>
      <c r="DPQ37" s="171"/>
      <c r="DPR37" s="171"/>
      <c r="DPS37" s="171"/>
      <c r="DPT37" s="171"/>
      <c r="DPU37" s="171"/>
      <c r="DPV37" s="171"/>
      <c r="DPW37" s="171"/>
      <c r="DPX37" s="171"/>
      <c r="DPY37" s="171"/>
      <c r="DPZ37" s="171"/>
      <c r="DQA37" s="171"/>
      <c r="DQB37" s="171"/>
      <c r="DQC37" s="171"/>
      <c r="DQD37" s="171"/>
      <c r="DQE37" s="171"/>
      <c r="DQF37" s="171"/>
      <c r="DQG37" s="171"/>
      <c r="DQH37" s="171"/>
      <c r="DQI37" s="171"/>
      <c r="DQJ37" s="171"/>
      <c r="DQK37" s="171"/>
      <c r="DQL37" s="171"/>
      <c r="DQM37" s="171"/>
      <c r="DQN37" s="171"/>
      <c r="DQO37" s="171"/>
      <c r="DQP37" s="171"/>
      <c r="DQQ37" s="171"/>
      <c r="DQR37" s="171"/>
      <c r="DQS37" s="171"/>
      <c r="DQT37" s="171"/>
      <c r="DQU37" s="171"/>
      <c r="DQV37" s="171"/>
      <c r="DQW37" s="171"/>
      <c r="DQX37" s="171"/>
      <c r="DQY37" s="171"/>
      <c r="DQZ37" s="171"/>
      <c r="DRA37" s="171"/>
      <c r="DRB37" s="171"/>
      <c r="DRC37" s="171"/>
      <c r="DRD37" s="171"/>
      <c r="DRE37" s="171"/>
      <c r="DRF37" s="171"/>
      <c r="DRG37" s="171"/>
      <c r="DRH37" s="171"/>
      <c r="DRI37" s="171"/>
      <c r="DRJ37" s="171"/>
      <c r="DRK37" s="171"/>
      <c r="DRL37" s="171"/>
      <c r="DRM37" s="171"/>
      <c r="DRN37" s="171"/>
      <c r="DRO37" s="171"/>
      <c r="DRP37" s="171"/>
      <c r="DRQ37" s="171"/>
      <c r="DRR37" s="171"/>
      <c r="DRS37" s="171"/>
      <c r="DRT37" s="171"/>
      <c r="DRU37" s="171"/>
      <c r="DRV37" s="171"/>
      <c r="DRW37" s="171"/>
      <c r="DRX37" s="171"/>
      <c r="DRY37" s="171"/>
      <c r="DRZ37" s="171"/>
      <c r="DSA37" s="171"/>
      <c r="DSB37" s="171"/>
      <c r="DSC37" s="171"/>
      <c r="DSD37" s="171"/>
      <c r="DSE37" s="171"/>
      <c r="DSF37" s="171"/>
      <c r="DSG37" s="171"/>
      <c r="DSH37" s="171"/>
      <c r="DSI37" s="171"/>
      <c r="DSJ37" s="171"/>
      <c r="DSK37" s="171"/>
      <c r="DSL37" s="171"/>
      <c r="DSM37" s="171"/>
      <c r="DSN37" s="171"/>
      <c r="DSO37" s="171"/>
      <c r="DSP37" s="171"/>
      <c r="DSQ37" s="171"/>
      <c r="DSR37" s="171"/>
      <c r="DSS37" s="171"/>
      <c r="DST37" s="171"/>
      <c r="DSU37" s="171"/>
      <c r="DSV37" s="171"/>
      <c r="DSW37" s="171"/>
      <c r="DSX37" s="171"/>
      <c r="DSY37" s="171"/>
      <c r="DSZ37" s="171"/>
      <c r="DTA37" s="171"/>
      <c r="DTB37" s="171"/>
      <c r="DTC37" s="171"/>
      <c r="DTD37" s="171"/>
      <c r="DTE37" s="171"/>
      <c r="DTF37" s="171"/>
      <c r="DTG37" s="171"/>
      <c r="DTH37" s="171"/>
      <c r="DTI37" s="171"/>
      <c r="DTJ37" s="171"/>
      <c r="DTK37" s="171"/>
      <c r="DTL37" s="171"/>
      <c r="DTM37" s="171"/>
      <c r="DTN37" s="171"/>
      <c r="DTO37" s="171"/>
      <c r="DTP37" s="171"/>
      <c r="DTQ37" s="171"/>
      <c r="DTR37" s="171"/>
      <c r="DTS37" s="171"/>
      <c r="DTT37" s="171"/>
      <c r="DTU37" s="171"/>
      <c r="DTV37" s="171"/>
      <c r="DTW37" s="171"/>
      <c r="DTX37" s="171"/>
      <c r="DTY37" s="171"/>
      <c r="DTZ37" s="171"/>
      <c r="DUA37" s="171"/>
      <c r="DUB37" s="171"/>
      <c r="DUC37" s="171"/>
      <c r="DUD37" s="171"/>
      <c r="DUE37" s="171"/>
      <c r="DUF37" s="171"/>
      <c r="DUG37" s="171"/>
      <c r="DUH37" s="171"/>
      <c r="DUI37" s="171"/>
      <c r="DUJ37" s="171"/>
      <c r="DUK37" s="171"/>
      <c r="DUL37" s="171"/>
      <c r="DUM37" s="171"/>
      <c r="DUN37" s="171"/>
      <c r="DUO37" s="171"/>
      <c r="DUP37" s="171"/>
      <c r="DUQ37" s="171"/>
      <c r="DUR37" s="171"/>
      <c r="DUS37" s="171"/>
      <c r="DUT37" s="171"/>
      <c r="DUU37" s="171"/>
      <c r="DUV37" s="171"/>
      <c r="DUW37" s="171"/>
      <c r="DUX37" s="171"/>
      <c r="DUY37" s="171"/>
      <c r="DUZ37" s="171"/>
      <c r="DVA37" s="171"/>
      <c r="DVB37" s="171"/>
      <c r="DVC37" s="171"/>
      <c r="DVD37" s="171"/>
      <c r="DVE37" s="171"/>
      <c r="DVF37" s="171"/>
      <c r="DVG37" s="171"/>
      <c r="DVH37" s="171"/>
      <c r="DVI37" s="171"/>
      <c r="DVJ37" s="171"/>
      <c r="DVK37" s="171"/>
      <c r="DVL37" s="171"/>
      <c r="DVM37" s="171"/>
      <c r="DVN37" s="171"/>
      <c r="DVO37" s="171"/>
      <c r="DVP37" s="171"/>
      <c r="DVQ37" s="171"/>
      <c r="DVR37" s="171"/>
      <c r="DVS37" s="171"/>
      <c r="DVT37" s="171"/>
      <c r="DVU37" s="171"/>
      <c r="DVV37" s="171"/>
      <c r="DVW37" s="171"/>
      <c r="DVX37" s="171"/>
      <c r="DVY37" s="171"/>
      <c r="DVZ37" s="171"/>
      <c r="DWA37" s="171"/>
      <c r="DWB37" s="171"/>
      <c r="DWC37" s="171"/>
      <c r="DWD37" s="171"/>
      <c r="DWE37" s="171"/>
      <c r="DWF37" s="171"/>
      <c r="DWG37" s="171"/>
      <c r="DWH37" s="171"/>
      <c r="DWI37" s="171"/>
      <c r="DWJ37" s="171"/>
      <c r="DWK37" s="171"/>
      <c r="DWL37" s="171"/>
      <c r="DWM37" s="171"/>
      <c r="DWN37" s="171"/>
      <c r="DWO37" s="171"/>
      <c r="DWP37" s="171"/>
      <c r="DWQ37" s="171"/>
      <c r="DWR37" s="171"/>
      <c r="DWS37" s="171"/>
      <c r="DWT37" s="171"/>
      <c r="DWU37" s="171"/>
      <c r="DWV37" s="171"/>
      <c r="DWW37" s="171"/>
      <c r="DWX37" s="171"/>
      <c r="DWY37" s="171"/>
      <c r="DWZ37" s="171"/>
      <c r="DXA37" s="171"/>
      <c r="DXB37" s="171"/>
      <c r="DXC37" s="171"/>
      <c r="DXD37" s="171"/>
      <c r="DXE37" s="171"/>
      <c r="DXF37" s="171"/>
      <c r="DXG37" s="171"/>
      <c r="DXH37" s="171"/>
      <c r="DXI37" s="171"/>
      <c r="DXJ37" s="171"/>
      <c r="DXK37" s="171"/>
      <c r="DXL37" s="171"/>
      <c r="DXM37" s="171"/>
      <c r="DXN37" s="171"/>
      <c r="DXO37" s="171"/>
      <c r="DXP37" s="171"/>
      <c r="DXQ37" s="171"/>
      <c r="DXR37" s="171"/>
      <c r="DXS37" s="171"/>
      <c r="DXT37" s="171"/>
      <c r="DXU37" s="171"/>
      <c r="DXV37" s="171"/>
      <c r="DXW37" s="171"/>
      <c r="DXX37" s="171"/>
      <c r="DXY37" s="171"/>
      <c r="DXZ37" s="171"/>
      <c r="DYA37" s="171"/>
      <c r="DYB37" s="171"/>
      <c r="DYC37" s="171"/>
      <c r="DYD37" s="171"/>
      <c r="DYE37" s="171"/>
      <c r="DYF37" s="171"/>
      <c r="DYG37" s="171"/>
      <c r="DYH37" s="171"/>
      <c r="DYI37" s="171"/>
      <c r="DYJ37" s="171"/>
      <c r="DYK37" s="171"/>
      <c r="DYL37" s="171"/>
      <c r="DYM37" s="171"/>
      <c r="DYN37" s="171"/>
      <c r="DYO37" s="171"/>
      <c r="DYP37" s="171"/>
      <c r="DYQ37" s="171"/>
      <c r="DYR37" s="171"/>
      <c r="DYS37" s="171"/>
      <c r="DYT37" s="171"/>
      <c r="DYU37" s="171"/>
      <c r="DYV37" s="171"/>
      <c r="DYW37" s="171"/>
      <c r="DYX37" s="171"/>
      <c r="DYY37" s="171"/>
      <c r="DYZ37" s="171"/>
      <c r="DZA37" s="171"/>
      <c r="DZB37" s="171"/>
      <c r="DZC37" s="171"/>
      <c r="DZD37" s="171"/>
      <c r="DZE37" s="171"/>
      <c r="DZF37" s="171"/>
      <c r="DZG37" s="171"/>
      <c r="DZH37" s="171"/>
      <c r="DZI37" s="171"/>
      <c r="DZJ37" s="171"/>
      <c r="DZK37" s="171"/>
      <c r="DZL37" s="171"/>
      <c r="DZM37" s="171"/>
      <c r="DZN37" s="171"/>
      <c r="DZO37" s="171"/>
      <c r="DZP37" s="171"/>
      <c r="DZQ37" s="171"/>
      <c r="DZR37" s="171"/>
      <c r="DZS37" s="171"/>
      <c r="DZT37" s="171"/>
      <c r="DZU37" s="171"/>
      <c r="DZV37" s="171"/>
      <c r="DZW37" s="171"/>
      <c r="DZX37" s="171"/>
      <c r="DZY37" s="171"/>
      <c r="DZZ37" s="171"/>
      <c r="EAA37" s="171"/>
      <c r="EAB37" s="171"/>
      <c r="EAC37" s="171"/>
      <c r="EAD37" s="171"/>
      <c r="EAE37" s="171"/>
      <c r="EAF37" s="171"/>
      <c r="EAG37" s="171"/>
      <c r="EAH37" s="171"/>
      <c r="EAI37" s="171"/>
      <c r="EAJ37" s="171"/>
      <c r="EAK37" s="171"/>
      <c r="EAL37" s="171"/>
      <c r="EAM37" s="171"/>
      <c r="EAN37" s="171"/>
      <c r="EAO37" s="171"/>
      <c r="EAP37" s="171"/>
      <c r="EAQ37" s="171"/>
      <c r="EAR37" s="171"/>
      <c r="EAS37" s="171"/>
      <c r="EAT37" s="171"/>
      <c r="EAU37" s="171"/>
      <c r="EAV37" s="171"/>
      <c r="EAW37" s="171"/>
      <c r="EAX37" s="171"/>
      <c r="EAY37" s="171"/>
      <c r="EAZ37" s="171"/>
      <c r="EBA37" s="171"/>
      <c r="EBB37" s="171"/>
      <c r="EBC37" s="171"/>
      <c r="EBD37" s="171"/>
      <c r="EBE37" s="171"/>
      <c r="EBF37" s="171"/>
      <c r="EBG37" s="171"/>
      <c r="EBH37" s="171"/>
      <c r="EBI37" s="171"/>
      <c r="EBJ37" s="171"/>
      <c r="EBK37" s="171"/>
      <c r="EBL37" s="171"/>
      <c r="EBM37" s="171"/>
      <c r="EBN37" s="171"/>
      <c r="EBO37" s="171"/>
      <c r="EBP37" s="171"/>
      <c r="EBQ37" s="171"/>
      <c r="EBR37" s="171"/>
      <c r="EBS37" s="171"/>
      <c r="EBT37" s="171"/>
      <c r="EBU37" s="171"/>
      <c r="EBV37" s="171"/>
      <c r="EBW37" s="171"/>
      <c r="EBX37" s="171"/>
      <c r="EBY37" s="171"/>
      <c r="EBZ37" s="171"/>
      <c r="ECA37" s="171"/>
      <c r="ECB37" s="171"/>
      <c r="ECC37" s="171"/>
      <c r="ECD37" s="171"/>
      <c r="ECE37" s="171"/>
      <c r="ECF37" s="171"/>
      <c r="ECG37" s="171"/>
      <c r="ECH37" s="171"/>
      <c r="ECI37" s="171"/>
      <c r="ECJ37" s="171"/>
      <c r="ECK37" s="171"/>
      <c r="ECL37" s="171"/>
      <c r="ECM37" s="171"/>
      <c r="ECN37" s="171"/>
      <c r="ECO37" s="171"/>
      <c r="ECP37" s="171"/>
      <c r="ECQ37" s="171"/>
      <c r="ECR37" s="171"/>
      <c r="ECS37" s="171"/>
      <c r="ECT37" s="171"/>
      <c r="ECU37" s="171"/>
      <c r="ECV37" s="171"/>
      <c r="ECW37" s="171"/>
      <c r="ECX37" s="171"/>
      <c r="ECY37" s="171"/>
      <c r="ECZ37" s="171"/>
      <c r="EDA37" s="171"/>
      <c r="EDB37" s="171"/>
      <c r="EDC37" s="171"/>
      <c r="EDD37" s="171"/>
      <c r="EDE37" s="171"/>
      <c r="EDF37" s="171"/>
      <c r="EDG37" s="171"/>
      <c r="EDH37" s="171"/>
      <c r="EDI37" s="171"/>
      <c r="EDJ37" s="171"/>
      <c r="EDK37" s="171"/>
      <c r="EDL37" s="171"/>
      <c r="EDM37" s="171"/>
      <c r="EDN37" s="171"/>
      <c r="EDO37" s="171"/>
      <c r="EDP37" s="171"/>
      <c r="EDQ37" s="171"/>
      <c r="EDR37" s="171"/>
      <c r="EDS37" s="171"/>
      <c r="EDT37" s="171"/>
      <c r="EDU37" s="171"/>
      <c r="EDV37" s="171"/>
      <c r="EDW37" s="171"/>
      <c r="EDX37" s="171"/>
      <c r="EDY37" s="171"/>
      <c r="EDZ37" s="171"/>
      <c r="EEA37" s="171"/>
      <c r="EEB37" s="171"/>
      <c r="EEC37" s="171"/>
      <c r="EED37" s="171"/>
      <c r="EEE37" s="171"/>
      <c r="EEF37" s="171"/>
      <c r="EEG37" s="171"/>
      <c r="EEH37" s="171"/>
      <c r="EEI37" s="171"/>
      <c r="EEJ37" s="171"/>
      <c r="EEK37" s="171"/>
      <c r="EEL37" s="171"/>
      <c r="EEM37" s="171"/>
      <c r="EEN37" s="171"/>
      <c r="EEO37" s="171"/>
      <c r="EEP37" s="171"/>
      <c r="EEQ37" s="171"/>
      <c r="EER37" s="171"/>
      <c r="EES37" s="171"/>
      <c r="EET37" s="171"/>
      <c r="EEU37" s="171"/>
      <c r="EEV37" s="171"/>
      <c r="EEW37" s="171"/>
      <c r="EEX37" s="171"/>
      <c r="EEY37" s="171"/>
      <c r="EEZ37" s="171"/>
      <c r="EFA37" s="171"/>
      <c r="EFB37" s="171"/>
      <c r="EFC37" s="171"/>
      <c r="EFD37" s="171"/>
      <c r="EFE37" s="171"/>
      <c r="EFF37" s="171"/>
      <c r="EFG37" s="171"/>
      <c r="EFH37" s="171"/>
      <c r="EFI37" s="171"/>
      <c r="EFJ37" s="171"/>
      <c r="EFK37" s="171"/>
      <c r="EFL37" s="171"/>
      <c r="EFM37" s="171"/>
      <c r="EFN37" s="171"/>
      <c r="EFO37" s="171"/>
      <c r="EFP37" s="171"/>
      <c r="EFQ37" s="171"/>
      <c r="EFR37" s="171"/>
      <c r="EFS37" s="171"/>
      <c r="EFT37" s="171"/>
      <c r="EFU37" s="171"/>
      <c r="EFV37" s="171"/>
      <c r="EFW37" s="171"/>
      <c r="EFX37" s="171"/>
      <c r="EFY37" s="171"/>
      <c r="EFZ37" s="171"/>
      <c r="EGA37" s="171"/>
      <c r="EGB37" s="171"/>
      <c r="EGC37" s="171"/>
      <c r="EGD37" s="171"/>
      <c r="EGE37" s="171"/>
      <c r="EGF37" s="171"/>
      <c r="EGG37" s="171"/>
      <c r="EGH37" s="171"/>
      <c r="EGI37" s="171"/>
      <c r="EGJ37" s="171"/>
      <c r="EGK37" s="171"/>
      <c r="EGL37" s="171"/>
      <c r="EGM37" s="171"/>
      <c r="EGN37" s="171"/>
      <c r="EGO37" s="171"/>
      <c r="EGP37" s="171"/>
      <c r="EGQ37" s="171"/>
      <c r="EGR37" s="171"/>
      <c r="EGS37" s="171"/>
      <c r="EGT37" s="171"/>
      <c r="EGU37" s="171"/>
      <c r="EGV37" s="171"/>
      <c r="EGW37" s="171"/>
      <c r="EGX37" s="171"/>
      <c r="EGY37" s="171"/>
      <c r="EGZ37" s="171"/>
      <c r="EHA37" s="171"/>
      <c r="EHB37" s="171"/>
      <c r="EHC37" s="171"/>
      <c r="EHD37" s="171"/>
      <c r="EHE37" s="171"/>
      <c r="EHF37" s="171"/>
      <c r="EHG37" s="171"/>
      <c r="EHH37" s="171"/>
      <c r="EHI37" s="171"/>
      <c r="EHJ37" s="171"/>
      <c r="EHK37" s="171"/>
      <c r="EHL37" s="171"/>
      <c r="EHM37" s="171"/>
      <c r="EHN37" s="171"/>
      <c r="EHO37" s="171"/>
      <c r="EHP37" s="171"/>
      <c r="EHQ37" s="171"/>
      <c r="EHR37" s="171"/>
      <c r="EHS37" s="171"/>
      <c r="EHT37" s="171"/>
      <c r="EHU37" s="171"/>
      <c r="EHV37" s="171"/>
      <c r="EHW37" s="171"/>
      <c r="EHX37" s="171"/>
      <c r="EHY37" s="171"/>
      <c r="EHZ37" s="171"/>
      <c r="EIA37" s="171"/>
      <c r="EIB37" s="171"/>
      <c r="EIC37" s="171"/>
      <c r="EID37" s="171"/>
      <c r="EIE37" s="171"/>
      <c r="EIF37" s="171"/>
      <c r="EIG37" s="171"/>
      <c r="EIH37" s="171"/>
      <c r="EII37" s="171"/>
      <c r="EIJ37" s="171"/>
      <c r="EIK37" s="171"/>
      <c r="EIL37" s="171"/>
      <c r="EIM37" s="171"/>
      <c r="EIN37" s="171"/>
      <c r="EIO37" s="171"/>
      <c r="EIP37" s="171"/>
      <c r="EIQ37" s="171"/>
      <c r="EIR37" s="171"/>
      <c r="EIS37" s="171"/>
      <c r="EIT37" s="171"/>
      <c r="EIU37" s="171"/>
      <c r="EIV37" s="171"/>
      <c r="EIW37" s="171"/>
      <c r="EIX37" s="171"/>
      <c r="EIY37" s="171"/>
      <c r="EIZ37" s="171"/>
      <c r="EJA37" s="171"/>
      <c r="EJB37" s="171"/>
      <c r="EJC37" s="171"/>
      <c r="EJD37" s="171"/>
      <c r="EJE37" s="171"/>
      <c r="EJF37" s="171"/>
      <c r="EJG37" s="171"/>
      <c r="EJH37" s="171"/>
      <c r="EJI37" s="171"/>
      <c r="EJJ37" s="171"/>
      <c r="EJK37" s="171"/>
      <c r="EJL37" s="171"/>
      <c r="EJM37" s="171"/>
      <c r="EJN37" s="171"/>
      <c r="EJO37" s="171"/>
      <c r="EJP37" s="171"/>
      <c r="EJQ37" s="171"/>
      <c r="EJR37" s="171"/>
      <c r="EJS37" s="171"/>
      <c r="EJT37" s="171"/>
      <c r="EJU37" s="171"/>
      <c r="EJV37" s="171"/>
      <c r="EJW37" s="171"/>
      <c r="EJX37" s="171"/>
      <c r="EJY37" s="171"/>
      <c r="EJZ37" s="171"/>
      <c r="EKA37" s="171"/>
      <c r="EKB37" s="171"/>
      <c r="EKC37" s="171"/>
      <c r="EKD37" s="171"/>
      <c r="EKE37" s="171"/>
      <c r="EKF37" s="171"/>
      <c r="EKG37" s="171"/>
      <c r="EKH37" s="171"/>
      <c r="EKI37" s="171"/>
      <c r="EKJ37" s="171"/>
      <c r="EKK37" s="171"/>
      <c r="EKL37" s="171"/>
      <c r="EKM37" s="171"/>
      <c r="EKN37" s="171"/>
      <c r="EKO37" s="171"/>
      <c r="EKP37" s="171"/>
      <c r="EKQ37" s="171"/>
      <c r="EKR37" s="171"/>
      <c r="EKS37" s="171"/>
      <c r="EKT37" s="171"/>
      <c r="EKU37" s="171"/>
      <c r="EKV37" s="171"/>
      <c r="EKW37" s="171"/>
      <c r="EKX37" s="171"/>
      <c r="EKY37" s="171"/>
      <c r="EKZ37" s="171"/>
      <c r="ELA37" s="171"/>
      <c r="ELB37" s="171"/>
      <c r="ELC37" s="171"/>
      <c r="ELD37" s="171"/>
      <c r="ELE37" s="171"/>
      <c r="ELF37" s="171"/>
      <c r="ELG37" s="171"/>
      <c r="ELH37" s="171"/>
      <c r="ELI37" s="171"/>
      <c r="ELJ37" s="171"/>
      <c r="ELK37" s="171"/>
      <c r="ELL37" s="171"/>
      <c r="ELM37" s="171"/>
      <c r="ELN37" s="171"/>
      <c r="ELO37" s="171"/>
      <c r="ELP37" s="171"/>
      <c r="ELQ37" s="171"/>
      <c r="ELR37" s="171"/>
      <c r="ELS37" s="171"/>
      <c r="ELT37" s="171"/>
      <c r="ELU37" s="171"/>
      <c r="ELV37" s="171"/>
      <c r="ELW37" s="171"/>
      <c r="ELX37" s="171"/>
      <c r="ELY37" s="171"/>
      <c r="ELZ37" s="171"/>
      <c r="EMA37" s="171"/>
      <c r="EMB37" s="171"/>
      <c r="EMC37" s="171"/>
      <c r="EMD37" s="171"/>
      <c r="EME37" s="171"/>
      <c r="EMF37" s="171"/>
      <c r="EMG37" s="171"/>
      <c r="EMH37" s="171"/>
      <c r="EMI37" s="171"/>
      <c r="EMJ37" s="171"/>
      <c r="EMK37" s="171"/>
      <c r="EML37" s="171"/>
      <c r="EMM37" s="171"/>
      <c r="EMN37" s="171"/>
      <c r="EMO37" s="171"/>
      <c r="EMP37" s="171"/>
      <c r="EMQ37" s="171"/>
      <c r="EMR37" s="171"/>
      <c r="EMS37" s="171"/>
      <c r="EMT37" s="171"/>
      <c r="EMU37" s="171"/>
      <c r="EMV37" s="171"/>
      <c r="EMW37" s="171"/>
      <c r="EMX37" s="171"/>
      <c r="EMY37" s="171"/>
      <c r="EMZ37" s="171"/>
      <c r="ENA37" s="171"/>
      <c r="ENB37" s="171"/>
      <c r="ENC37" s="171"/>
      <c r="END37" s="171"/>
      <c r="ENE37" s="171"/>
      <c r="ENF37" s="171"/>
      <c r="ENG37" s="171"/>
      <c r="ENH37" s="171"/>
      <c r="ENI37" s="171"/>
      <c r="ENJ37" s="171"/>
      <c r="ENK37" s="171"/>
      <c r="ENL37" s="171"/>
      <c r="ENM37" s="171"/>
      <c r="ENN37" s="171"/>
      <c r="ENO37" s="171"/>
      <c r="ENP37" s="171"/>
      <c r="ENQ37" s="171"/>
      <c r="ENR37" s="171"/>
      <c r="ENS37" s="171"/>
      <c r="ENT37" s="171"/>
      <c r="ENU37" s="171"/>
      <c r="ENV37" s="171"/>
      <c r="ENW37" s="171"/>
      <c r="ENX37" s="171"/>
      <c r="ENY37" s="171"/>
      <c r="ENZ37" s="171"/>
      <c r="EOA37" s="171"/>
      <c r="EOB37" s="171"/>
      <c r="EOC37" s="171"/>
      <c r="EOD37" s="171"/>
      <c r="EOE37" s="171"/>
      <c r="EOF37" s="171"/>
      <c r="EOG37" s="171"/>
      <c r="EOH37" s="171"/>
      <c r="EOI37" s="171"/>
      <c r="EOJ37" s="171"/>
      <c r="EOK37" s="171"/>
      <c r="EOL37" s="171"/>
      <c r="EOM37" s="171"/>
      <c r="EON37" s="171"/>
      <c r="EOO37" s="171"/>
      <c r="EOP37" s="171"/>
      <c r="EOQ37" s="171"/>
      <c r="EOR37" s="171"/>
      <c r="EOS37" s="171"/>
      <c r="EOT37" s="171"/>
      <c r="EOU37" s="171"/>
      <c r="EOV37" s="171"/>
      <c r="EOW37" s="171"/>
      <c r="EOX37" s="171"/>
      <c r="EOY37" s="171"/>
      <c r="EOZ37" s="171"/>
      <c r="EPA37" s="171"/>
      <c r="EPB37" s="171"/>
      <c r="EPC37" s="171"/>
      <c r="EPD37" s="171"/>
      <c r="EPE37" s="171"/>
      <c r="EPF37" s="171"/>
      <c r="EPG37" s="171"/>
      <c r="EPH37" s="171"/>
      <c r="EPI37" s="171"/>
      <c r="EPJ37" s="171"/>
      <c r="EPK37" s="171"/>
      <c r="EPL37" s="171"/>
      <c r="EPM37" s="171"/>
      <c r="EPN37" s="171"/>
      <c r="EPO37" s="171"/>
      <c r="EPP37" s="171"/>
      <c r="EPQ37" s="171"/>
      <c r="EPR37" s="171"/>
      <c r="EPS37" s="171"/>
      <c r="EPT37" s="171"/>
      <c r="EPU37" s="171"/>
      <c r="EPV37" s="171"/>
      <c r="EPW37" s="171"/>
      <c r="EPX37" s="171"/>
      <c r="EPY37" s="171"/>
      <c r="EPZ37" s="171"/>
      <c r="EQA37" s="171"/>
      <c r="EQB37" s="171"/>
      <c r="EQC37" s="171"/>
      <c r="EQD37" s="171"/>
      <c r="EQE37" s="171"/>
      <c r="EQF37" s="171"/>
      <c r="EQG37" s="171"/>
      <c r="EQH37" s="171"/>
      <c r="EQI37" s="171"/>
      <c r="EQJ37" s="171"/>
      <c r="EQK37" s="171"/>
      <c r="EQL37" s="171"/>
      <c r="EQM37" s="171"/>
      <c r="EQN37" s="171"/>
      <c r="EQO37" s="171"/>
      <c r="EQP37" s="171"/>
      <c r="EQQ37" s="171"/>
      <c r="EQR37" s="171"/>
      <c r="EQS37" s="171"/>
      <c r="EQT37" s="171"/>
      <c r="EQU37" s="171"/>
      <c r="EQV37" s="171"/>
      <c r="EQW37" s="171"/>
      <c r="EQX37" s="171"/>
      <c r="EQY37" s="171"/>
      <c r="EQZ37" s="171"/>
      <c r="ERA37" s="171"/>
      <c r="ERB37" s="171"/>
      <c r="ERC37" s="171"/>
      <c r="ERD37" s="171"/>
      <c r="ERE37" s="171"/>
      <c r="ERF37" s="171"/>
      <c r="ERG37" s="171"/>
      <c r="ERH37" s="171"/>
      <c r="ERI37" s="171"/>
      <c r="ERJ37" s="171"/>
      <c r="ERK37" s="171"/>
      <c r="ERL37" s="171"/>
      <c r="ERM37" s="171"/>
      <c r="ERN37" s="171"/>
      <c r="ERO37" s="171"/>
      <c r="ERP37" s="171"/>
      <c r="ERQ37" s="171"/>
      <c r="ERR37" s="171"/>
      <c r="ERS37" s="171"/>
      <c r="ERT37" s="171"/>
      <c r="ERU37" s="171"/>
      <c r="ERV37" s="171"/>
      <c r="ERW37" s="171"/>
      <c r="ERX37" s="171"/>
      <c r="ERY37" s="171"/>
      <c r="ERZ37" s="171"/>
      <c r="ESA37" s="171"/>
      <c r="ESB37" s="171"/>
      <c r="ESC37" s="171"/>
      <c r="ESD37" s="171"/>
      <c r="ESE37" s="171"/>
      <c r="ESF37" s="171"/>
      <c r="ESG37" s="171"/>
      <c r="ESH37" s="171"/>
      <c r="ESI37" s="171"/>
      <c r="ESJ37" s="171"/>
      <c r="ESK37" s="171"/>
      <c r="ESL37" s="171"/>
      <c r="ESM37" s="171"/>
      <c r="ESN37" s="171"/>
      <c r="ESO37" s="171"/>
      <c r="ESP37" s="171"/>
      <c r="ESQ37" s="171"/>
      <c r="ESR37" s="171"/>
      <c r="ESS37" s="171"/>
      <c r="EST37" s="171"/>
      <c r="ESU37" s="171"/>
      <c r="ESV37" s="171"/>
      <c r="ESW37" s="171"/>
      <c r="ESX37" s="171"/>
      <c r="ESY37" s="171"/>
      <c r="ESZ37" s="171"/>
      <c r="ETA37" s="171"/>
      <c r="ETB37" s="171"/>
      <c r="ETC37" s="171"/>
      <c r="ETD37" s="171"/>
      <c r="ETE37" s="171"/>
      <c r="ETF37" s="171"/>
      <c r="ETG37" s="171"/>
      <c r="ETH37" s="171"/>
      <c r="ETI37" s="171"/>
      <c r="ETJ37" s="171"/>
      <c r="ETK37" s="171"/>
      <c r="ETL37" s="171"/>
      <c r="ETM37" s="171"/>
      <c r="ETN37" s="171"/>
      <c r="ETO37" s="171"/>
      <c r="ETP37" s="171"/>
      <c r="ETQ37" s="171"/>
      <c r="ETR37" s="171"/>
      <c r="ETS37" s="171"/>
      <c r="ETT37" s="171"/>
      <c r="ETU37" s="171"/>
      <c r="ETV37" s="171"/>
      <c r="ETW37" s="171"/>
      <c r="ETX37" s="171"/>
      <c r="ETY37" s="171"/>
      <c r="ETZ37" s="171"/>
      <c r="EUA37" s="171"/>
      <c r="EUB37" s="171"/>
      <c r="EUC37" s="171"/>
      <c r="EUD37" s="171"/>
      <c r="EUE37" s="171"/>
      <c r="EUF37" s="171"/>
      <c r="EUG37" s="171"/>
      <c r="EUH37" s="171"/>
      <c r="EUI37" s="171"/>
      <c r="EUJ37" s="171"/>
      <c r="EUK37" s="171"/>
      <c r="EUL37" s="171"/>
      <c r="EUM37" s="171"/>
      <c r="EUN37" s="171"/>
      <c r="EUO37" s="171"/>
      <c r="EUP37" s="171"/>
      <c r="EUQ37" s="171"/>
      <c r="EUR37" s="171"/>
      <c r="EUS37" s="171"/>
      <c r="EUT37" s="171"/>
      <c r="EUU37" s="171"/>
      <c r="EUV37" s="171"/>
      <c r="EUW37" s="171"/>
      <c r="EUX37" s="171"/>
      <c r="EUY37" s="171"/>
      <c r="EUZ37" s="171"/>
      <c r="EVA37" s="171"/>
      <c r="EVB37" s="171"/>
      <c r="EVC37" s="171"/>
      <c r="EVD37" s="171"/>
      <c r="EVE37" s="171"/>
      <c r="EVF37" s="171"/>
      <c r="EVG37" s="171"/>
      <c r="EVH37" s="171"/>
      <c r="EVI37" s="171"/>
      <c r="EVJ37" s="171"/>
      <c r="EVK37" s="171"/>
      <c r="EVL37" s="171"/>
      <c r="EVM37" s="171"/>
      <c r="EVN37" s="171"/>
      <c r="EVO37" s="171"/>
      <c r="EVP37" s="171"/>
      <c r="EVQ37" s="171"/>
      <c r="EVR37" s="171"/>
      <c r="EVS37" s="171"/>
      <c r="EVT37" s="171"/>
      <c r="EVU37" s="171"/>
      <c r="EVV37" s="171"/>
      <c r="EVW37" s="171"/>
      <c r="EVX37" s="171"/>
      <c r="EVY37" s="171"/>
      <c r="EVZ37" s="171"/>
      <c r="EWA37" s="171"/>
      <c r="EWB37" s="171"/>
      <c r="EWC37" s="171"/>
      <c r="EWD37" s="171"/>
      <c r="EWE37" s="171"/>
      <c r="EWF37" s="171"/>
      <c r="EWG37" s="171"/>
      <c r="EWH37" s="171"/>
      <c r="EWI37" s="171"/>
      <c r="EWJ37" s="171"/>
      <c r="EWK37" s="171"/>
      <c r="EWL37" s="171"/>
      <c r="EWM37" s="171"/>
      <c r="EWN37" s="171"/>
      <c r="EWO37" s="171"/>
      <c r="EWP37" s="171"/>
      <c r="EWQ37" s="171"/>
      <c r="EWR37" s="171"/>
      <c r="EWS37" s="171"/>
      <c r="EWT37" s="171"/>
      <c r="EWU37" s="171"/>
      <c r="EWV37" s="171"/>
      <c r="EWW37" s="171"/>
      <c r="EWX37" s="171"/>
      <c r="EWY37" s="171"/>
      <c r="EWZ37" s="171"/>
      <c r="EXA37" s="171"/>
      <c r="EXB37" s="171"/>
      <c r="EXC37" s="171"/>
      <c r="EXD37" s="171"/>
      <c r="EXE37" s="171"/>
      <c r="EXF37" s="171"/>
      <c r="EXG37" s="171"/>
      <c r="EXH37" s="171"/>
      <c r="EXI37" s="171"/>
      <c r="EXJ37" s="171"/>
      <c r="EXK37" s="171"/>
      <c r="EXL37" s="171"/>
      <c r="EXM37" s="171"/>
      <c r="EXN37" s="171"/>
      <c r="EXO37" s="171"/>
      <c r="EXP37" s="171"/>
      <c r="EXQ37" s="171"/>
      <c r="EXR37" s="171"/>
      <c r="EXS37" s="171"/>
      <c r="EXT37" s="171"/>
      <c r="EXU37" s="171"/>
      <c r="EXV37" s="171"/>
      <c r="EXW37" s="171"/>
      <c r="EXX37" s="171"/>
      <c r="EXY37" s="171"/>
      <c r="EXZ37" s="171"/>
      <c r="EYA37" s="171"/>
      <c r="EYB37" s="171"/>
      <c r="EYC37" s="171"/>
      <c r="EYD37" s="171"/>
      <c r="EYE37" s="171"/>
      <c r="EYF37" s="171"/>
      <c r="EYG37" s="171"/>
      <c r="EYH37" s="171"/>
      <c r="EYI37" s="171"/>
      <c r="EYJ37" s="171"/>
      <c r="EYK37" s="171"/>
      <c r="EYL37" s="171"/>
      <c r="EYM37" s="171"/>
      <c r="EYN37" s="171"/>
      <c r="EYO37" s="171"/>
      <c r="EYP37" s="171"/>
      <c r="EYQ37" s="171"/>
      <c r="EYR37" s="171"/>
      <c r="EYS37" s="171"/>
      <c r="EYT37" s="171"/>
      <c r="EYU37" s="171"/>
      <c r="EYV37" s="171"/>
      <c r="EYW37" s="171"/>
      <c r="EYX37" s="171"/>
      <c r="EYY37" s="171"/>
      <c r="EYZ37" s="171"/>
      <c r="EZA37" s="171"/>
      <c r="EZB37" s="171"/>
      <c r="EZC37" s="171"/>
      <c r="EZD37" s="171"/>
      <c r="EZE37" s="171"/>
      <c r="EZF37" s="171"/>
      <c r="EZG37" s="171"/>
      <c r="EZH37" s="171"/>
      <c r="EZI37" s="171"/>
      <c r="EZJ37" s="171"/>
      <c r="EZK37" s="171"/>
      <c r="EZL37" s="171"/>
      <c r="EZM37" s="171"/>
      <c r="EZN37" s="171"/>
      <c r="EZO37" s="171"/>
      <c r="EZP37" s="171"/>
      <c r="EZQ37" s="171"/>
      <c r="EZR37" s="171"/>
      <c r="EZS37" s="171"/>
      <c r="EZT37" s="171"/>
      <c r="EZU37" s="171"/>
      <c r="EZV37" s="171"/>
      <c r="EZW37" s="171"/>
      <c r="EZX37" s="171"/>
      <c r="EZY37" s="171"/>
      <c r="EZZ37" s="171"/>
      <c r="FAA37" s="171"/>
      <c r="FAB37" s="171"/>
      <c r="FAC37" s="171"/>
      <c r="FAD37" s="171"/>
      <c r="FAE37" s="171"/>
      <c r="FAF37" s="171"/>
      <c r="FAG37" s="171"/>
      <c r="FAH37" s="171"/>
      <c r="FAI37" s="171"/>
      <c r="FAJ37" s="171"/>
      <c r="FAK37" s="171"/>
      <c r="FAL37" s="171"/>
      <c r="FAM37" s="171"/>
      <c r="FAN37" s="171"/>
      <c r="FAO37" s="171"/>
      <c r="FAP37" s="171"/>
      <c r="FAQ37" s="171"/>
      <c r="FAR37" s="171"/>
      <c r="FAS37" s="171"/>
      <c r="FAT37" s="171"/>
      <c r="FAU37" s="171"/>
      <c r="FAV37" s="171"/>
      <c r="FAW37" s="171"/>
      <c r="FAX37" s="171"/>
      <c r="FAY37" s="171"/>
      <c r="FAZ37" s="171"/>
      <c r="FBA37" s="171"/>
      <c r="FBB37" s="171"/>
      <c r="FBC37" s="171"/>
      <c r="FBD37" s="171"/>
      <c r="FBE37" s="171"/>
      <c r="FBF37" s="171"/>
      <c r="FBG37" s="171"/>
      <c r="FBH37" s="171"/>
      <c r="FBI37" s="171"/>
      <c r="FBJ37" s="171"/>
      <c r="FBK37" s="171"/>
      <c r="FBL37" s="171"/>
      <c r="FBM37" s="171"/>
      <c r="FBN37" s="171"/>
      <c r="FBO37" s="171"/>
      <c r="FBP37" s="171"/>
      <c r="FBQ37" s="171"/>
      <c r="FBR37" s="171"/>
      <c r="FBS37" s="171"/>
      <c r="FBT37" s="171"/>
      <c r="FBU37" s="171"/>
      <c r="FBV37" s="171"/>
      <c r="FBW37" s="171"/>
      <c r="FBX37" s="171"/>
      <c r="FBY37" s="171"/>
      <c r="FBZ37" s="171"/>
      <c r="FCA37" s="171"/>
      <c r="FCB37" s="171"/>
      <c r="FCC37" s="171"/>
      <c r="FCD37" s="171"/>
      <c r="FCE37" s="171"/>
      <c r="FCF37" s="171"/>
      <c r="FCG37" s="171"/>
      <c r="FCH37" s="171"/>
      <c r="FCI37" s="171"/>
      <c r="FCJ37" s="171"/>
      <c r="FCK37" s="171"/>
      <c r="FCL37" s="171"/>
      <c r="FCM37" s="171"/>
      <c r="FCN37" s="171"/>
      <c r="FCO37" s="171"/>
      <c r="FCP37" s="171"/>
      <c r="FCQ37" s="171"/>
      <c r="FCR37" s="171"/>
      <c r="FCS37" s="171"/>
      <c r="FCT37" s="171"/>
      <c r="FCU37" s="171"/>
      <c r="FCV37" s="171"/>
      <c r="FCW37" s="171"/>
      <c r="FCX37" s="171"/>
      <c r="FCY37" s="171"/>
      <c r="FCZ37" s="171"/>
      <c r="FDA37" s="171"/>
      <c r="FDB37" s="171"/>
      <c r="FDC37" s="171"/>
      <c r="FDD37" s="171"/>
      <c r="FDE37" s="171"/>
      <c r="FDF37" s="171"/>
      <c r="FDG37" s="171"/>
      <c r="FDH37" s="171"/>
      <c r="FDI37" s="171"/>
      <c r="FDJ37" s="171"/>
      <c r="FDK37" s="171"/>
      <c r="FDL37" s="171"/>
      <c r="FDM37" s="171"/>
      <c r="FDN37" s="171"/>
      <c r="FDO37" s="171"/>
      <c r="FDP37" s="171"/>
      <c r="FDQ37" s="171"/>
      <c r="FDR37" s="171"/>
      <c r="FDS37" s="171"/>
      <c r="FDT37" s="171"/>
      <c r="FDU37" s="171"/>
      <c r="FDV37" s="171"/>
      <c r="FDW37" s="171"/>
      <c r="FDX37" s="171"/>
      <c r="FDY37" s="171"/>
      <c r="FDZ37" s="171"/>
      <c r="FEA37" s="171"/>
      <c r="FEB37" s="171"/>
      <c r="FEC37" s="171"/>
      <c r="FED37" s="171"/>
      <c r="FEE37" s="171"/>
      <c r="FEF37" s="171"/>
      <c r="FEG37" s="171"/>
      <c r="FEH37" s="171"/>
      <c r="FEI37" s="171"/>
      <c r="FEJ37" s="171"/>
      <c r="FEK37" s="171"/>
      <c r="FEL37" s="171"/>
      <c r="FEM37" s="171"/>
      <c r="FEN37" s="171"/>
      <c r="FEO37" s="171"/>
      <c r="FEP37" s="171"/>
      <c r="FEQ37" s="171"/>
      <c r="FER37" s="171"/>
      <c r="FES37" s="171"/>
      <c r="FET37" s="171"/>
      <c r="FEU37" s="171"/>
      <c r="FEV37" s="171"/>
      <c r="FEW37" s="171"/>
      <c r="FEX37" s="171"/>
      <c r="FEY37" s="171"/>
      <c r="FEZ37" s="171"/>
      <c r="FFA37" s="171"/>
      <c r="FFB37" s="171"/>
      <c r="FFC37" s="171"/>
      <c r="FFD37" s="171"/>
      <c r="FFE37" s="171"/>
      <c r="FFF37" s="171"/>
      <c r="FFG37" s="171"/>
      <c r="FFH37" s="171"/>
      <c r="FFI37" s="171"/>
      <c r="FFJ37" s="171"/>
      <c r="FFK37" s="171"/>
      <c r="FFL37" s="171"/>
      <c r="FFM37" s="171"/>
      <c r="FFN37" s="171"/>
      <c r="FFO37" s="171"/>
      <c r="FFP37" s="171"/>
      <c r="FFQ37" s="171"/>
      <c r="FFR37" s="171"/>
      <c r="FFS37" s="171"/>
      <c r="FFT37" s="171"/>
      <c r="FFU37" s="171"/>
      <c r="FFV37" s="171"/>
      <c r="FFW37" s="171"/>
      <c r="FFX37" s="171"/>
      <c r="FFY37" s="171"/>
      <c r="FFZ37" s="171"/>
      <c r="FGA37" s="171"/>
      <c r="FGB37" s="171"/>
      <c r="FGC37" s="171"/>
      <c r="FGD37" s="171"/>
      <c r="FGE37" s="171"/>
      <c r="FGF37" s="171"/>
      <c r="FGG37" s="171"/>
      <c r="FGH37" s="171"/>
      <c r="FGI37" s="171"/>
      <c r="FGJ37" s="171"/>
      <c r="FGK37" s="171"/>
      <c r="FGL37" s="171"/>
      <c r="FGM37" s="171"/>
      <c r="FGN37" s="171"/>
      <c r="FGO37" s="171"/>
      <c r="FGP37" s="171"/>
      <c r="FGQ37" s="171"/>
      <c r="FGR37" s="171"/>
      <c r="FGS37" s="171"/>
      <c r="FGT37" s="171"/>
      <c r="FGU37" s="171"/>
      <c r="FGV37" s="171"/>
      <c r="FGW37" s="171"/>
      <c r="FGX37" s="171"/>
      <c r="FGY37" s="171"/>
      <c r="FGZ37" s="171"/>
      <c r="FHA37" s="171"/>
      <c r="FHB37" s="171"/>
      <c r="FHC37" s="171"/>
      <c r="FHD37" s="171"/>
      <c r="FHE37" s="171"/>
      <c r="FHF37" s="171"/>
      <c r="FHG37" s="171"/>
      <c r="FHH37" s="171"/>
      <c r="FHI37" s="171"/>
      <c r="FHJ37" s="171"/>
      <c r="FHK37" s="171"/>
      <c r="FHL37" s="171"/>
      <c r="FHM37" s="171"/>
      <c r="FHN37" s="171"/>
      <c r="FHO37" s="171"/>
      <c r="FHP37" s="171"/>
      <c r="FHQ37" s="171"/>
      <c r="FHR37" s="171"/>
      <c r="FHS37" s="171"/>
      <c r="FHT37" s="171"/>
      <c r="FHU37" s="171"/>
      <c r="FHV37" s="171"/>
      <c r="FHW37" s="171"/>
      <c r="FHX37" s="171"/>
      <c r="FHY37" s="171"/>
      <c r="FHZ37" s="171"/>
      <c r="FIA37" s="171"/>
      <c r="FIB37" s="171"/>
      <c r="FIC37" s="171"/>
      <c r="FID37" s="171"/>
      <c r="FIE37" s="171"/>
      <c r="FIF37" s="171"/>
      <c r="FIG37" s="171"/>
      <c r="FIH37" s="171"/>
      <c r="FII37" s="171"/>
      <c r="FIJ37" s="171"/>
      <c r="FIK37" s="171"/>
      <c r="FIL37" s="171"/>
      <c r="FIM37" s="171"/>
      <c r="FIN37" s="171"/>
      <c r="FIO37" s="171"/>
      <c r="FIP37" s="171"/>
      <c r="FIQ37" s="171"/>
      <c r="FIR37" s="171"/>
      <c r="FIS37" s="171"/>
      <c r="FIT37" s="171"/>
      <c r="FIU37" s="171"/>
      <c r="FIV37" s="171"/>
      <c r="FIW37" s="171"/>
      <c r="FIX37" s="171"/>
      <c r="FIY37" s="171"/>
      <c r="FIZ37" s="171"/>
      <c r="FJA37" s="171"/>
      <c r="FJB37" s="171"/>
      <c r="FJC37" s="171"/>
      <c r="FJD37" s="171"/>
      <c r="FJE37" s="171"/>
      <c r="FJF37" s="171"/>
      <c r="FJG37" s="171"/>
      <c r="FJH37" s="171"/>
      <c r="FJI37" s="171"/>
      <c r="FJJ37" s="171"/>
      <c r="FJK37" s="171"/>
      <c r="FJL37" s="171"/>
      <c r="FJM37" s="171"/>
      <c r="FJN37" s="171"/>
      <c r="FJO37" s="171"/>
      <c r="FJP37" s="171"/>
      <c r="FJQ37" s="171"/>
      <c r="FJR37" s="171"/>
      <c r="FJS37" s="171"/>
      <c r="FJT37" s="171"/>
      <c r="FJU37" s="171"/>
      <c r="FJV37" s="171"/>
      <c r="FJW37" s="171"/>
      <c r="FJX37" s="171"/>
      <c r="FJY37" s="171"/>
      <c r="FJZ37" s="171"/>
      <c r="FKA37" s="171"/>
      <c r="FKB37" s="171"/>
      <c r="FKC37" s="171"/>
      <c r="FKD37" s="171"/>
      <c r="FKE37" s="171"/>
      <c r="FKF37" s="171"/>
      <c r="FKG37" s="171"/>
      <c r="FKH37" s="171"/>
      <c r="FKI37" s="171"/>
      <c r="FKJ37" s="171"/>
      <c r="FKK37" s="171"/>
      <c r="FKL37" s="171"/>
      <c r="FKM37" s="171"/>
      <c r="FKN37" s="171"/>
      <c r="FKO37" s="171"/>
      <c r="FKP37" s="171"/>
      <c r="FKQ37" s="171"/>
      <c r="FKR37" s="171"/>
      <c r="FKS37" s="171"/>
      <c r="FKT37" s="171"/>
      <c r="FKU37" s="171"/>
      <c r="FKV37" s="171"/>
      <c r="FKW37" s="171"/>
      <c r="FKX37" s="171"/>
      <c r="FKY37" s="171"/>
      <c r="FKZ37" s="171"/>
      <c r="FLA37" s="171"/>
      <c r="FLB37" s="171"/>
      <c r="FLC37" s="171"/>
      <c r="FLD37" s="171"/>
      <c r="FLE37" s="171"/>
      <c r="FLF37" s="171"/>
      <c r="FLG37" s="171"/>
      <c r="FLH37" s="171"/>
      <c r="FLI37" s="171"/>
      <c r="FLJ37" s="171"/>
      <c r="FLK37" s="171"/>
      <c r="FLL37" s="171"/>
      <c r="FLM37" s="171"/>
      <c r="FLN37" s="171"/>
      <c r="FLO37" s="171"/>
      <c r="FLP37" s="171"/>
      <c r="FLQ37" s="171"/>
      <c r="FLR37" s="171"/>
      <c r="FLS37" s="171"/>
      <c r="FLT37" s="171"/>
      <c r="FLU37" s="171"/>
      <c r="FLV37" s="171"/>
      <c r="FLW37" s="171"/>
      <c r="FLX37" s="171"/>
      <c r="FLY37" s="171"/>
      <c r="FLZ37" s="171"/>
      <c r="FMA37" s="171"/>
      <c r="FMB37" s="171"/>
      <c r="FMC37" s="171"/>
      <c r="FMD37" s="171"/>
      <c r="FME37" s="171"/>
      <c r="FMF37" s="171"/>
      <c r="FMG37" s="171"/>
      <c r="FMH37" s="171"/>
      <c r="FMI37" s="171"/>
      <c r="FMJ37" s="171"/>
      <c r="FMK37" s="171"/>
      <c r="FML37" s="171"/>
      <c r="FMM37" s="171"/>
      <c r="FMN37" s="171"/>
      <c r="FMO37" s="171"/>
      <c r="FMP37" s="171"/>
      <c r="FMQ37" s="171"/>
      <c r="FMR37" s="171"/>
      <c r="FMS37" s="171"/>
      <c r="FMT37" s="171"/>
      <c r="FMU37" s="171"/>
      <c r="FMV37" s="171"/>
      <c r="FMW37" s="171"/>
      <c r="FMX37" s="171"/>
      <c r="FMY37" s="171"/>
      <c r="FMZ37" s="171"/>
      <c r="FNA37" s="171"/>
      <c r="FNB37" s="171"/>
      <c r="FNC37" s="171"/>
      <c r="FND37" s="171"/>
      <c r="FNE37" s="171"/>
      <c r="FNF37" s="171"/>
      <c r="FNG37" s="171"/>
      <c r="FNH37" s="171"/>
      <c r="FNI37" s="171"/>
      <c r="FNJ37" s="171"/>
      <c r="FNK37" s="171"/>
      <c r="FNL37" s="171"/>
      <c r="FNM37" s="171"/>
      <c r="FNN37" s="171"/>
      <c r="FNO37" s="171"/>
      <c r="FNP37" s="171"/>
      <c r="FNQ37" s="171"/>
      <c r="FNR37" s="171"/>
      <c r="FNS37" s="171"/>
      <c r="FNT37" s="171"/>
      <c r="FNU37" s="171"/>
      <c r="FNV37" s="171"/>
      <c r="FNW37" s="171"/>
      <c r="FNX37" s="171"/>
      <c r="FNY37" s="171"/>
      <c r="FNZ37" s="171"/>
      <c r="FOA37" s="171"/>
      <c r="FOB37" s="171"/>
      <c r="FOC37" s="171"/>
      <c r="FOD37" s="171"/>
      <c r="FOE37" s="171"/>
      <c r="FOF37" s="171"/>
      <c r="FOG37" s="171"/>
      <c r="FOH37" s="171"/>
      <c r="FOI37" s="171"/>
      <c r="FOJ37" s="171"/>
      <c r="FOK37" s="171"/>
      <c r="FOL37" s="171"/>
      <c r="FOM37" s="171"/>
      <c r="FON37" s="171"/>
      <c r="FOO37" s="171"/>
      <c r="FOP37" s="171"/>
      <c r="FOQ37" s="171"/>
      <c r="FOR37" s="171"/>
      <c r="FOS37" s="171"/>
      <c r="FOT37" s="171"/>
      <c r="FOU37" s="171"/>
      <c r="FOV37" s="171"/>
      <c r="FOW37" s="171"/>
      <c r="FOX37" s="171"/>
      <c r="FOY37" s="171"/>
      <c r="FOZ37" s="171"/>
      <c r="FPA37" s="171"/>
      <c r="FPB37" s="171"/>
      <c r="FPC37" s="171"/>
      <c r="FPD37" s="171"/>
      <c r="FPE37" s="171"/>
      <c r="FPF37" s="171"/>
      <c r="FPG37" s="171"/>
      <c r="FPH37" s="171"/>
      <c r="FPI37" s="171"/>
      <c r="FPJ37" s="171"/>
      <c r="FPK37" s="171"/>
      <c r="FPL37" s="171"/>
      <c r="FPM37" s="171"/>
      <c r="FPN37" s="171"/>
      <c r="FPO37" s="171"/>
      <c r="FPP37" s="171"/>
      <c r="FPQ37" s="171"/>
      <c r="FPR37" s="171"/>
      <c r="FPS37" s="171"/>
      <c r="FPT37" s="171"/>
      <c r="FPU37" s="171"/>
      <c r="FPV37" s="171"/>
      <c r="FPW37" s="171"/>
      <c r="FPX37" s="171"/>
      <c r="FPY37" s="171"/>
      <c r="FPZ37" s="171"/>
      <c r="FQA37" s="171"/>
      <c r="FQB37" s="171"/>
      <c r="FQC37" s="171"/>
      <c r="FQD37" s="171"/>
      <c r="FQE37" s="171"/>
      <c r="FQF37" s="171"/>
      <c r="FQG37" s="171"/>
      <c r="FQH37" s="171"/>
      <c r="FQI37" s="171"/>
      <c r="FQJ37" s="171"/>
      <c r="FQK37" s="171"/>
      <c r="FQL37" s="171"/>
      <c r="FQM37" s="171"/>
      <c r="FQN37" s="171"/>
      <c r="FQO37" s="171"/>
      <c r="FQP37" s="171"/>
      <c r="FQQ37" s="171"/>
      <c r="FQR37" s="171"/>
      <c r="FQS37" s="171"/>
      <c r="FQT37" s="171"/>
      <c r="FQU37" s="171"/>
      <c r="FQV37" s="171"/>
      <c r="FQW37" s="171"/>
      <c r="FQX37" s="171"/>
      <c r="FQY37" s="171"/>
      <c r="FQZ37" s="171"/>
      <c r="FRA37" s="171"/>
      <c r="FRB37" s="171"/>
      <c r="FRC37" s="171"/>
      <c r="FRD37" s="171"/>
      <c r="FRE37" s="171"/>
      <c r="FRF37" s="171"/>
      <c r="FRG37" s="171"/>
      <c r="FRH37" s="171"/>
      <c r="FRI37" s="171"/>
      <c r="FRJ37" s="171"/>
      <c r="FRK37" s="171"/>
      <c r="FRL37" s="171"/>
      <c r="FRM37" s="171"/>
      <c r="FRN37" s="171"/>
      <c r="FRO37" s="171"/>
      <c r="FRP37" s="171"/>
      <c r="FRQ37" s="171"/>
      <c r="FRR37" s="171"/>
      <c r="FRS37" s="171"/>
      <c r="FRT37" s="171"/>
      <c r="FRU37" s="171"/>
      <c r="FRV37" s="171"/>
      <c r="FRW37" s="171"/>
      <c r="FRX37" s="171"/>
      <c r="FRY37" s="171"/>
      <c r="FRZ37" s="171"/>
      <c r="FSA37" s="171"/>
      <c r="FSB37" s="171"/>
      <c r="FSC37" s="171"/>
      <c r="FSD37" s="171"/>
      <c r="FSE37" s="171"/>
      <c r="FSF37" s="171"/>
      <c r="FSG37" s="171"/>
      <c r="FSH37" s="171"/>
      <c r="FSI37" s="171"/>
      <c r="FSJ37" s="171"/>
      <c r="FSK37" s="171"/>
      <c r="FSL37" s="171"/>
      <c r="FSM37" s="171"/>
      <c r="FSN37" s="171"/>
      <c r="FSO37" s="171"/>
      <c r="FSP37" s="171"/>
      <c r="FSQ37" s="171"/>
      <c r="FSR37" s="171"/>
      <c r="FSS37" s="171"/>
      <c r="FST37" s="171"/>
      <c r="FSU37" s="171"/>
      <c r="FSV37" s="171"/>
      <c r="FSW37" s="171"/>
      <c r="FSX37" s="171"/>
      <c r="FSY37" s="171"/>
      <c r="FSZ37" s="171"/>
      <c r="FTA37" s="171"/>
      <c r="FTB37" s="171"/>
      <c r="FTC37" s="171"/>
      <c r="FTD37" s="171"/>
      <c r="FTE37" s="171"/>
      <c r="FTF37" s="171"/>
      <c r="FTG37" s="171"/>
      <c r="FTH37" s="171"/>
      <c r="FTI37" s="171"/>
      <c r="FTJ37" s="171"/>
      <c r="FTK37" s="171"/>
      <c r="FTL37" s="171"/>
      <c r="FTM37" s="171"/>
      <c r="FTN37" s="171"/>
      <c r="FTO37" s="171"/>
      <c r="FTP37" s="171"/>
      <c r="FTQ37" s="171"/>
      <c r="FTR37" s="171"/>
      <c r="FTS37" s="171"/>
      <c r="FTT37" s="171"/>
      <c r="FTU37" s="171"/>
      <c r="FTV37" s="171"/>
      <c r="FTW37" s="171"/>
      <c r="FTX37" s="171"/>
      <c r="FTY37" s="171"/>
      <c r="FTZ37" s="171"/>
      <c r="FUA37" s="171"/>
      <c r="FUB37" s="171"/>
      <c r="FUC37" s="171"/>
      <c r="FUD37" s="171"/>
      <c r="FUE37" s="171"/>
      <c r="FUF37" s="171"/>
      <c r="FUG37" s="171"/>
      <c r="FUH37" s="171"/>
      <c r="FUI37" s="171"/>
      <c r="FUJ37" s="171"/>
      <c r="FUK37" s="171"/>
      <c r="FUL37" s="171"/>
      <c r="FUM37" s="171"/>
      <c r="FUN37" s="171"/>
      <c r="FUO37" s="171"/>
      <c r="FUP37" s="171"/>
      <c r="FUQ37" s="171"/>
      <c r="FUR37" s="171"/>
      <c r="FUS37" s="171"/>
      <c r="FUT37" s="171"/>
      <c r="FUU37" s="171"/>
      <c r="FUV37" s="171"/>
      <c r="FUW37" s="171"/>
      <c r="FUX37" s="171"/>
      <c r="FUY37" s="171"/>
      <c r="FUZ37" s="171"/>
      <c r="FVA37" s="171"/>
      <c r="FVB37" s="171"/>
      <c r="FVC37" s="171"/>
      <c r="FVD37" s="171"/>
      <c r="FVE37" s="171"/>
      <c r="FVF37" s="171"/>
      <c r="FVG37" s="171"/>
      <c r="FVH37" s="171"/>
      <c r="FVI37" s="171"/>
      <c r="FVJ37" s="171"/>
      <c r="FVK37" s="171"/>
      <c r="FVL37" s="171"/>
      <c r="FVM37" s="171"/>
      <c r="FVN37" s="171"/>
      <c r="FVO37" s="171"/>
      <c r="FVP37" s="171"/>
      <c r="FVQ37" s="171"/>
      <c r="FVR37" s="171"/>
      <c r="FVS37" s="171"/>
      <c r="FVT37" s="171"/>
      <c r="FVU37" s="171"/>
      <c r="FVV37" s="171"/>
      <c r="FVW37" s="171"/>
      <c r="FVX37" s="171"/>
      <c r="FVY37" s="171"/>
      <c r="FVZ37" s="171"/>
      <c r="FWA37" s="171"/>
      <c r="FWB37" s="171"/>
      <c r="FWC37" s="171"/>
      <c r="FWD37" s="171"/>
      <c r="FWE37" s="171"/>
      <c r="FWF37" s="171"/>
      <c r="FWG37" s="171"/>
      <c r="FWH37" s="171"/>
      <c r="FWI37" s="171"/>
      <c r="FWJ37" s="171"/>
      <c r="FWK37" s="171"/>
      <c r="FWL37" s="171"/>
      <c r="FWM37" s="171"/>
      <c r="FWN37" s="171"/>
      <c r="FWO37" s="171"/>
      <c r="FWP37" s="171"/>
      <c r="FWQ37" s="171"/>
      <c r="FWR37" s="171"/>
      <c r="FWS37" s="171"/>
      <c r="FWT37" s="171"/>
      <c r="FWU37" s="171"/>
      <c r="FWV37" s="171"/>
      <c r="FWW37" s="171"/>
      <c r="FWX37" s="171"/>
      <c r="FWY37" s="171"/>
      <c r="FWZ37" s="171"/>
      <c r="FXA37" s="171"/>
      <c r="FXB37" s="171"/>
      <c r="FXC37" s="171"/>
      <c r="FXD37" s="171"/>
      <c r="FXE37" s="171"/>
      <c r="FXF37" s="171"/>
      <c r="FXG37" s="171"/>
      <c r="FXH37" s="171"/>
      <c r="FXI37" s="171"/>
      <c r="FXJ37" s="171"/>
      <c r="FXK37" s="171"/>
      <c r="FXL37" s="171"/>
      <c r="FXM37" s="171"/>
      <c r="FXN37" s="171"/>
      <c r="FXO37" s="171"/>
      <c r="FXP37" s="171"/>
      <c r="FXQ37" s="171"/>
      <c r="FXR37" s="171"/>
      <c r="FXS37" s="171"/>
      <c r="FXT37" s="171"/>
      <c r="FXU37" s="171"/>
      <c r="FXV37" s="171"/>
      <c r="FXW37" s="171"/>
      <c r="FXX37" s="171"/>
      <c r="FXY37" s="171"/>
      <c r="FXZ37" s="171"/>
      <c r="FYA37" s="171"/>
      <c r="FYB37" s="171"/>
      <c r="FYC37" s="171"/>
      <c r="FYD37" s="171"/>
      <c r="FYE37" s="171"/>
      <c r="FYF37" s="171"/>
      <c r="FYG37" s="171"/>
      <c r="FYH37" s="171"/>
      <c r="FYI37" s="171"/>
      <c r="FYJ37" s="171"/>
      <c r="FYK37" s="171"/>
      <c r="FYL37" s="171"/>
      <c r="FYM37" s="171"/>
      <c r="FYN37" s="171"/>
      <c r="FYO37" s="171"/>
      <c r="FYP37" s="171"/>
      <c r="FYQ37" s="171"/>
      <c r="FYR37" s="171"/>
      <c r="FYS37" s="171"/>
      <c r="FYT37" s="171"/>
      <c r="FYU37" s="171"/>
      <c r="FYV37" s="171"/>
      <c r="FYW37" s="171"/>
      <c r="FYX37" s="171"/>
      <c r="FYY37" s="171"/>
      <c r="FYZ37" s="171"/>
      <c r="FZA37" s="171"/>
      <c r="FZB37" s="171"/>
      <c r="FZC37" s="171"/>
      <c r="FZD37" s="171"/>
      <c r="FZE37" s="171"/>
      <c r="FZF37" s="171"/>
      <c r="FZG37" s="171"/>
      <c r="FZH37" s="171"/>
      <c r="FZI37" s="171"/>
      <c r="FZJ37" s="171"/>
      <c r="FZK37" s="171"/>
      <c r="FZL37" s="171"/>
      <c r="FZM37" s="171"/>
      <c r="FZN37" s="171"/>
      <c r="FZO37" s="171"/>
      <c r="FZP37" s="171"/>
      <c r="FZQ37" s="171"/>
      <c r="FZR37" s="171"/>
      <c r="FZS37" s="171"/>
      <c r="FZT37" s="171"/>
      <c r="FZU37" s="171"/>
      <c r="FZV37" s="171"/>
      <c r="FZW37" s="171"/>
      <c r="FZX37" s="171"/>
      <c r="FZY37" s="171"/>
      <c r="FZZ37" s="171"/>
      <c r="GAA37" s="171"/>
      <c r="GAB37" s="171"/>
      <c r="GAC37" s="171"/>
      <c r="GAD37" s="171"/>
      <c r="GAE37" s="171"/>
      <c r="GAF37" s="171"/>
      <c r="GAG37" s="171"/>
      <c r="GAH37" s="171"/>
      <c r="GAI37" s="171"/>
      <c r="GAJ37" s="171"/>
      <c r="GAK37" s="171"/>
      <c r="GAL37" s="171"/>
      <c r="GAM37" s="171"/>
      <c r="GAN37" s="171"/>
      <c r="GAO37" s="171"/>
      <c r="GAP37" s="171"/>
      <c r="GAQ37" s="171"/>
      <c r="GAR37" s="171"/>
      <c r="GAS37" s="171"/>
      <c r="GAT37" s="171"/>
      <c r="GAU37" s="171"/>
      <c r="GAV37" s="171"/>
      <c r="GAW37" s="171"/>
      <c r="GAX37" s="171"/>
      <c r="GAY37" s="171"/>
      <c r="GAZ37" s="171"/>
      <c r="GBA37" s="171"/>
      <c r="GBB37" s="171"/>
      <c r="GBC37" s="171"/>
      <c r="GBD37" s="171"/>
      <c r="GBE37" s="171"/>
      <c r="GBF37" s="171"/>
      <c r="GBG37" s="171"/>
      <c r="GBH37" s="171"/>
      <c r="GBI37" s="171"/>
      <c r="GBJ37" s="171"/>
      <c r="GBK37" s="171"/>
      <c r="GBL37" s="171"/>
      <c r="GBM37" s="171"/>
      <c r="GBN37" s="171"/>
      <c r="GBO37" s="171"/>
      <c r="GBP37" s="171"/>
      <c r="GBQ37" s="171"/>
      <c r="GBR37" s="171"/>
      <c r="GBS37" s="171"/>
      <c r="GBT37" s="171"/>
      <c r="GBU37" s="171"/>
      <c r="GBV37" s="171"/>
      <c r="GBW37" s="171"/>
      <c r="GBX37" s="171"/>
      <c r="GBY37" s="171"/>
      <c r="GBZ37" s="171"/>
      <c r="GCA37" s="171"/>
      <c r="GCB37" s="171"/>
      <c r="GCC37" s="171"/>
      <c r="GCD37" s="171"/>
      <c r="GCE37" s="171"/>
      <c r="GCF37" s="171"/>
      <c r="GCG37" s="171"/>
      <c r="GCH37" s="171"/>
      <c r="GCI37" s="171"/>
      <c r="GCJ37" s="171"/>
      <c r="GCK37" s="171"/>
      <c r="GCL37" s="171"/>
      <c r="GCM37" s="171"/>
      <c r="GCN37" s="171"/>
      <c r="GCO37" s="171"/>
      <c r="GCP37" s="171"/>
      <c r="GCQ37" s="171"/>
      <c r="GCR37" s="171"/>
      <c r="GCS37" s="171"/>
      <c r="GCT37" s="171"/>
      <c r="GCU37" s="171"/>
      <c r="GCV37" s="171"/>
      <c r="GCW37" s="171"/>
      <c r="GCX37" s="171"/>
      <c r="GCY37" s="171"/>
      <c r="GCZ37" s="171"/>
      <c r="GDA37" s="171"/>
      <c r="GDB37" s="171"/>
      <c r="GDC37" s="171"/>
      <c r="GDD37" s="171"/>
      <c r="GDE37" s="171"/>
      <c r="GDF37" s="171"/>
      <c r="GDG37" s="171"/>
      <c r="GDH37" s="171"/>
      <c r="GDI37" s="171"/>
      <c r="GDJ37" s="171"/>
      <c r="GDK37" s="171"/>
      <c r="GDL37" s="171"/>
      <c r="GDM37" s="171"/>
      <c r="GDN37" s="171"/>
      <c r="GDO37" s="171"/>
      <c r="GDP37" s="171"/>
      <c r="GDQ37" s="171"/>
      <c r="GDR37" s="171"/>
      <c r="GDS37" s="171"/>
      <c r="GDT37" s="171"/>
      <c r="GDU37" s="171"/>
      <c r="GDV37" s="171"/>
      <c r="GDW37" s="171"/>
      <c r="GDX37" s="171"/>
      <c r="GDY37" s="171"/>
      <c r="GDZ37" s="171"/>
      <c r="GEA37" s="171"/>
      <c r="GEB37" s="171"/>
      <c r="GEC37" s="171"/>
      <c r="GED37" s="171"/>
      <c r="GEE37" s="171"/>
      <c r="GEF37" s="171"/>
      <c r="GEG37" s="171"/>
      <c r="GEH37" s="171"/>
      <c r="GEI37" s="171"/>
      <c r="GEJ37" s="171"/>
      <c r="GEK37" s="171"/>
      <c r="GEL37" s="171"/>
      <c r="GEM37" s="171"/>
      <c r="GEN37" s="171"/>
      <c r="GEO37" s="171"/>
      <c r="GEP37" s="171"/>
      <c r="GEQ37" s="171"/>
      <c r="GER37" s="171"/>
      <c r="GES37" s="171"/>
      <c r="GET37" s="171"/>
      <c r="GEU37" s="171"/>
      <c r="GEV37" s="171"/>
      <c r="GEW37" s="171"/>
      <c r="GEX37" s="171"/>
      <c r="GEY37" s="171"/>
      <c r="GEZ37" s="171"/>
      <c r="GFA37" s="171"/>
      <c r="GFB37" s="171"/>
      <c r="GFC37" s="171"/>
      <c r="GFD37" s="171"/>
      <c r="GFE37" s="171"/>
      <c r="GFF37" s="171"/>
      <c r="GFG37" s="171"/>
      <c r="GFH37" s="171"/>
      <c r="GFI37" s="171"/>
      <c r="GFJ37" s="171"/>
      <c r="GFK37" s="171"/>
      <c r="GFL37" s="171"/>
      <c r="GFM37" s="171"/>
      <c r="GFN37" s="171"/>
      <c r="GFO37" s="171"/>
      <c r="GFP37" s="171"/>
      <c r="GFQ37" s="171"/>
      <c r="GFR37" s="171"/>
      <c r="GFS37" s="171"/>
      <c r="GFT37" s="171"/>
      <c r="GFU37" s="171"/>
      <c r="GFV37" s="171"/>
      <c r="GFW37" s="171"/>
      <c r="GFX37" s="171"/>
      <c r="GFY37" s="171"/>
      <c r="GFZ37" s="171"/>
      <c r="GGA37" s="171"/>
      <c r="GGB37" s="171"/>
      <c r="GGC37" s="171"/>
      <c r="GGD37" s="171"/>
      <c r="GGE37" s="171"/>
      <c r="GGF37" s="171"/>
      <c r="GGG37" s="171"/>
      <c r="GGH37" s="171"/>
      <c r="GGI37" s="171"/>
      <c r="GGJ37" s="171"/>
      <c r="GGK37" s="171"/>
      <c r="GGL37" s="171"/>
      <c r="GGM37" s="171"/>
      <c r="GGN37" s="171"/>
      <c r="GGO37" s="171"/>
      <c r="GGP37" s="171"/>
      <c r="GGQ37" s="171"/>
      <c r="GGR37" s="171"/>
      <c r="GGS37" s="171"/>
      <c r="GGT37" s="171"/>
      <c r="GGU37" s="171"/>
      <c r="GGV37" s="171"/>
      <c r="GGW37" s="171"/>
      <c r="GGX37" s="171"/>
      <c r="GGY37" s="171"/>
      <c r="GGZ37" s="171"/>
      <c r="GHA37" s="171"/>
      <c r="GHB37" s="171"/>
      <c r="GHC37" s="171"/>
      <c r="GHD37" s="171"/>
      <c r="GHE37" s="171"/>
      <c r="GHF37" s="171"/>
      <c r="GHG37" s="171"/>
      <c r="GHH37" s="171"/>
      <c r="GHI37" s="171"/>
      <c r="GHJ37" s="171"/>
      <c r="GHK37" s="171"/>
      <c r="GHL37" s="171"/>
      <c r="GHM37" s="171"/>
      <c r="GHN37" s="171"/>
      <c r="GHO37" s="171"/>
      <c r="GHP37" s="171"/>
      <c r="GHQ37" s="171"/>
      <c r="GHR37" s="171"/>
      <c r="GHS37" s="171"/>
      <c r="GHT37" s="171"/>
      <c r="GHU37" s="171"/>
      <c r="GHV37" s="171"/>
      <c r="GHW37" s="171"/>
      <c r="GHX37" s="171"/>
      <c r="GHY37" s="171"/>
      <c r="GHZ37" s="171"/>
      <c r="GIA37" s="171"/>
      <c r="GIB37" s="171"/>
      <c r="GIC37" s="171"/>
      <c r="GID37" s="171"/>
      <c r="GIE37" s="171"/>
      <c r="GIF37" s="171"/>
      <c r="GIG37" s="171"/>
      <c r="GIH37" s="171"/>
      <c r="GII37" s="171"/>
      <c r="GIJ37" s="171"/>
      <c r="GIK37" s="171"/>
      <c r="GIL37" s="171"/>
      <c r="GIM37" s="171"/>
      <c r="GIN37" s="171"/>
      <c r="GIO37" s="171"/>
      <c r="GIP37" s="171"/>
      <c r="GIQ37" s="171"/>
      <c r="GIR37" s="171"/>
      <c r="GIS37" s="171"/>
      <c r="GIT37" s="171"/>
      <c r="GIU37" s="171"/>
      <c r="GIV37" s="171"/>
      <c r="GIW37" s="171"/>
      <c r="GIX37" s="171"/>
      <c r="GIY37" s="171"/>
      <c r="GIZ37" s="171"/>
      <c r="GJA37" s="171"/>
      <c r="GJB37" s="171"/>
      <c r="GJC37" s="171"/>
      <c r="GJD37" s="171"/>
      <c r="GJE37" s="171"/>
      <c r="GJF37" s="171"/>
      <c r="GJG37" s="171"/>
      <c r="GJH37" s="171"/>
      <c r="GJI37" s="171"/>
      <c r="GJJ37" s="171"/>
      <c r="GJK37" s="171"/>
      <c r="GJL37" s="171"/>
      <c r="GJM37" s="171"/>
      <c r="GJN37" s="171"/>
      <c r="GJO37" s="171"/>
      <c r="GJP37" s="171"/>
      <c r="GJQ37" s="171"/>
      <c r="GJR37" s="171"/>
      <c r="GJS37" s="171"/>
      <c r="GJT37" s="171"/>
      <c r="GJU37" s="171"/>
      <c r="GJV37" s="171"/>
      <c r="GJW37" s="171"/>
      <c r="GJX37" s="171"/>
      <c r="GJY37" s="171"/>
      <c r="GJZ37" s="171"/>
      <c r="GKA37" s="171"/>
      <c r="GKB37" s="171"/>
      <c r="GKC37" s="171"/>
      <c r="GKD37" s="171"/>
      <c r="GKE37" s="171"/>
      <c r="GKF37" s="171"/>
      <c r="GKG37" s="171"/>
      <c r="GKH37" s="171"/>
      <c r="GKI37" s="171"/>
      <c r="GKJ37" s="171"/>
      <c r="GKK37" s="171"/>
      <c r="GKL37" s="171"/>
      <c r="GKM37" s="171"/>
      <c r="GKN37" s="171"/>
      <c r="GKO37" s="171"/>
      <c r="GKP37" s="171"/>
      <c r="GKQ37" s="171"/>
      <c r="GKR37" s="171"/>
      <c r="GKS37" s="171"/>
      <c r="GKT37" s="171"/>
      <c r="GKU37" s="171"/>
      <c r="GKV37" s="171"/>
      <c r="GKW37" s="171"/>
      <c r="GKX37" s="171"/>
      <c r="GKY37" s="171"/>
      <c r="GKZ37" s="171"/>
      <c r="GLA37" s="171"/>
      <c r="GLB37" s="171"/>
      <c r="GLC37" s="171"/>
      <c r="GLD37" s="171"/>
      <c r="GLE37" s="171"/>
      <c r="GLF37" s="171"/>
      <c r="GLG37" s="171"/>
      <c r="GLH37" s="171"/>
      <c r="GLI37" s="171"/>
      <c r="GLJ37" s="171"/>
      <c r="GLK37" s="171"/>
      <c r="GLL37" s="171"/>
      <c r="GLM37" s="171"/>
      <c r="GLN37" s="171"/>
      <c r="GLO37" s="171"/>
      <c r="GLP37" s="171"/>
      <c r="GLQ37" s="171"/>
      <c r="GLR37" s="171"/>
      <c r="GLS37" s="171"/>
      <c r="GLT37" s="171"/>
      <c r="GLU37" s="171"/>
      <c r="GLV37" s="171"/>
      <c r="GLW37" s="171"/>
      <c r="GLX37" s="171"/>
      <c r="GLY37" s="171"/>
      <c r="GLZ37" s="171"/>
      <c r="GMA37" s="171"/>
      <c r="GMB37" s="171"/>
      <c r="GMC37" s="171"/>
      <c r="GMD37" s="171"/>
      <c r="GME37" s="171"/>
      <c r="GMF37" s="171"/>
      <c r="GMG37" s="171"/>
      <c r="GMH37" s="171"/>
      <c r="GMI37" s="171"/>
      <c r="GMJ37" s="171"/>
      <c r="GMK37" s="171"/>
      <c r="GML37" s="171"/>
      <c r="GMM37" s="171"/>
      <c r="GMN37" s="171"/>
      <c r="GMO37" s="171"/>
      <c r="GMP37" s="171"/>
      <c r="GMQ37" s="171"/>
      <c r="GMR37" s="171"/>
      <c r="GMS37" s="171"/>
      <c r="GMT37" s="171"/>
      <c r="GMU37" s="171"/>
      <c r="GMV37" s="171"/>
      <c r="GMW37" s="171"/>
      <c r="GMX37" s="171"/>
      <c r="GMY37" s="171"/>
      <c r="GMZ37" s="171"/>
      <c r="GNA37" s="171"/>
      <c r="GNB37" s="171"/>
      <c r="GNC37" s="171"/>
      <c r="GND37" s="171"/>
      <c r="GNE37" s="171"/>
      <c r="GNF37" s="171"/>
      <c r="GNG37" s="171"/>
      <c r="GNH37" s="171"/>
      <c r="GNI37" s="171"/>
      <c r="GNJ37" s="171"/>
      <c r="GNK37" s="171"/>
      <c r="GNL37" s="171"/>
      <c r="GNM37" s="171"/>
      <c r="GNN37" s="171"/>
      <c r="GNO37" s="171"/>
      <c r="GNP37" s="171"/>
      <c r="GNQ37" s="171"/>
      <c r="GNR37" s="171"/>
      <c r="GNS37" s="171"/>
      <c r="GNT37" s="171"/>
      <c r="GNU37" s="171"/>
      <c r="GNV37" s="171"/>
      <c r="GNW37" s="171"/>
      <c r="GNX37" s="171"/>
      <c r="GNY37" s="171"/>
      <c r="GNZ37" s="171"/>
      <c r="GOA37" s="171"/>
      <c r="GOB37" s="171"/>
      <c r="GOC37" s="171"/>
      <c r="GOD37" s="171"/>
      <c r="GOE37" s="171"/>
      <c r="GOF37" s="171"/>
      <c r="GOG37" s="171"/>
      <c r="GOH37" s="171"/>
      <c r="GOI37" s="171"/>
      <c r="GOJ37" s="171"/>
      <c r="GOK37" s="171"/>
      <c r="GOL37" s="171"/>
      <c r="GOM37" s="171"/>
      <c r="GON37" s="171"/>
      <c r="GOO37" s="171"/>
      <c r="GOP37" s="171"/>
      <c r="GOQ37" s="171"/>
      <c r="GOR37" s="171"/>
      <c r="GOS37" s="171"/>
      <c r="GOT37" s="171"/>
      <c r="GOU37" s="171"/>
      <c r="GOV37" s="171"/>
      <c r="GOW37" s="171"/>
      <c r="GOX37" s="171"/>
      <c r="GOY37" s="171"/>
      <c r="GOZ37" s="171"/>
      <c r="GPA37" s="171"/>
      <c r="GPB37" s="171"/>
      <c r="GPC37" s="171"/>
      <c r="GPD37" s="171"/>
      <c r="GPE37" s="171"/>
      <c r="GPF37" s="171"/>
      <c r="GPG37" s="171"/>
      <c r="GPH37" s="171"/>
      <c r="GPI37" s="171"/>
      <c r="GPJ37" s="171"/>
      <c r="GPK37" s="171"/>
      <c r="GPL37" s="171"/>
      <c r="GPM37" s="171"/>
      <c r="GPN37" s="171"/>
      <c r="GPO37" s="171"/>
      <c r="GPP37" s="171"/>
      <c r="GPQ37" s="171"/>
      <c r="GPR37" s="171"/>
      <c r="GPS37" s="171"/>
      <c r="GPT37" s="171"/>
      <c r="GPU37" s="171"/>
      <c r="GPV37" s="171"/>
      <c r="GPW37" s="171"/>
      <c r="GPX37" s="171"/>
      <c r="GPY37" s="171"/>
      <c r="GPZ37" s="171"/>
      <c r="GQA37" s="171"/>
      <c r="GQB37" s="171"/>
      <c r="GQC37" s="171"/>
      <c r="GQD37" s="171"/>
      <c r="GQE37" s="171"/>
      <c r="GQF37" s="171"/>
      <c r="GQG37" s="171"/>
      <c r="GQH37" s="171"/>
      <c r="GQI37" s="171"/>
      <c r="GQJ37" s="171"/>
      <c r="GQK37" s="171"/>
      <c r="GQL37" s="171"/>
      <c r="GQM37" s="171"/>
      <c r="GQN37" s="171"/>
      <c r="GQO37" s="171"/>
      <c r="GQP37" s="171"/>
      <c r="GQQ37" s="171"/>
      <c r="GQR37" s="171"/>
      <c r="GQS37" s="171"/>
      <c r="GQT37" s="171"/>
      <c r="GQU37" s="171"/>
      <c r="GQV37" s="171"/>
      <c r="GQW37" s="171"/>
      <c r="GQX37" s="171"/>
      <c r="GQY37" s="171"/>
      <c r="GQZ37" s="171"/>
      <c r="GRA37" s="171"/>
      <c r="GRB37" s="171"/>
      <c r="GRC37" s="171"/>
      <c r="GRD37" s="171"/>
      <c r="GRE37" s="171"/>
      <c r="GRF37" s="171"/>
      <c r="GRG37" s="171"/>
      <c r="GRH37" s="171"/>
      <c r="GRI37" s="171"/>
      <c r="GRJ37" s="171"/>
      <c r="GRK37" s="171"/>
      <c r="GRL37" s="171"/>
      <c r="GRM37" s="171"/>
      <c r="GRN37" s="171"/>
      <c r="GRO37" s="171"/>
      <c r="GRP37" s="171"/>
      <c r="GRQ37" s="171"/>
      <c r="GRR37" s="171"/>
      <c r="GRS37" s="171"/>
      <c r="GRT37" s="171"/>
      <c r="GRU37" s="171"/>
      <c r="GRV37" s="171"/>
      <c r="GRW37" s="171"/>
      <c r="GRX37" s="171"/>
      <c r="GRY37" s="171"/>
      <c r="GRZ37" s="171"/>
      <c r="GSA37" s="171"/>
      <c r="GSB37" s="171"/>
      <c r="GSC37" s="171"/>
      <c r="GSD37" s="171"/>
      <c r="GSE37" s="171"/>
      <c r="GSF37" s="171"/>
      <c r="GSG37" s="171"/>
      <c r="GSH37" s="171"/>
      <c r="GSI37" s="171"/>
      <c r="GSJ37" s="171"/>
      <c r="GSK37" s="171"/>
      <c r="GSL37" s="171"/>
      <c r="GSM37" s="171"/>
      <c r="GSN37" s="171"/>
      <c r="GSO37" s="171"/>
      <c r="GSP37" s="171"/>
      <c r="GSQ37" s="171"/>
      <c r="GSR37" s="171"/>
      <c r="GSS37" s="171"/>
      <c r="GST37" s="171"/>
      <c r="GSU37" s="171"/>
      <c r="GSV37" s="171"/>
      <c r="GSW37" s="171"/>
      <c r="GSX37" s="171"/>
      <c r="GSY37" s="171"/>
      <c r="GSZ37" s="171"/>
      <c r="GTA37" s="171"/>
      <c r="GTB37" s="171"/>
      <c r="GTC37" s="171"/>
      <c r="GTD37" s="171"/>
      <c r="GTE37" s="171"/>
      <c r="GTF37" s="171"/>
      <c r="GTG37" s="171"/>
      <c r="GTH37" s="171"/>
      <c r="GTI37" s="171"/>
      <c r="GTJ37" s="171"/>
      <c r="GTK37" s="171"/>
      <c r="GTL37" s="171"/>
      <c r="GTM37" s="171"/>
      <c r="GTN37" s="171"/>
      <c r="GTO37" s="171"/>
      <c r="GTP37" s="171"/>
      <c r="GTQ37" s="171"/>
      <c r="GTR37" s="171"/>
      <c r="GTS37" s="171"/>
      <c r="GTT37" s="171"/>
      <c r="GTU37" s="171"/>
      <c r="GTV37" s="171"/>
      <c r="GTW37" s="171"/>
      <c r="GTX37" s="171"/>
      <c r="GTY37" s="171"/>
      <c r="GTZ37" s="171"/>
      <c r="GUA37" s="171"/>
      <c r="GUB37" s="171"/>
      <c r="GUC37" s="171"/>
      <c r="GUD37" s="171"/>
      <c r="GUE37" s="171"/>
      <c r="GUF37" s="171"/>
      <c r="GUG37" s="171"/>
      <c r="GUH37" s="171"/>
      <c r="GUI37" s="171"/>
      <c r="GUJ37" s="171"/>
      <c r="GUK37" s="171"/>
      <c r="GUL37" s="171"/>
      <c r="GUM37" s="171"/>
      <c r="GUN37" s="171"/>
      <c r="GUO37" s="171"/>
      <c r="GUP37" s="171"/>
      <c r="GUQ37" s="171"/>
      <c r="GUR37" s="171"/>
      <c r="GUS37" s="171"/>
      <c r="GUT37" s="171"/>
      <c r="GUU37" s="171"/>
      <c r="GUV37" s="171"/>
      <c r="GUW37" s="171"/>
      <c r="GUX37" s="171"/>
      <c r="GUY37" s="171"/>
      <c r="GUZ37" s="171"/>
      <c r="GVA37" s="171"/>
      <c r="GVB37" s="171"/>
      <c r="GVC37" s="171"/>
      <c r="GVD37" s="171"/>
      <c r="GVE37" s="171"/>
      <c r="GVF37" s="171"/>
      <c r="GVG37" s="171"/>
      <c r="GVH37" s="171"/>
      <c r="GVI37" s="171"/>
      <c r="GVJ37" s="171"/>
      <c r="GVK37" s="171"/>
      <c r="GVL37" s="171"/>
      <c r="GVM37" s="171"/>
      <c r="GVN37" s="171"/>
      <c r="GVO37" s="171"/>
      <c r="GVP37" s="171"/>
      <c r="GVQ37" s="171"/>
      <c r="GVR37" s="171"/>
      <c r="GVS37" s="171"/>
      <c r="GVT37" s="171"/>
      <c r="GVU37" s="171"/>
      <c r="GVV37" s="171"/>
      <c r="GVW37" s="171"/>
      <c r="GVX37" s="171"/>
      <c r="GVY37" s="171"/>
      <c r="GVZ37" s="171"/>
      <c r="GWA37" s="171"/>
      <c r="GWB37" s="171"/>
      <c r="GWC37" s="171"/>
      <c r="GWD37" s="171"/>
      <c r="GWE37" s="171"/>
      <c r="GWF37" s="171"/>
      <c r="GWG37" s="171"/>
      <c r="GWH37" s="171"/>
      <c r="GWI37" s="171"/>
      <c r="GWJ37" s="171"/>
      <c r="GWK37" s="171"/>
      <c r="GWL37" s="171"/>
      <c r="GWM37" s="171"/>
      <c r="GWN37" s="171"/>
      <c r="GWO37" s="171"/>
      <c r="GWP37" s="171"/>
      <c r="GWQ37" s="171"/>
      <c r="GWR37" s="171"/>
      <c r="GWS37" s="171"/>
      <c r="GWT37" s="171"/>
      <c r="GWU37" s="171"/>
      <c r="GWV37" s="171"/>
      <c r="GWW37" s="171"/>
      <c r="GWX37" s="171"/>
      <c r="GWY37" s="171"/>
      <c r="GWZ37" s="171"/>
      <c r="GXA37" s="171"/>
      <c r="GXB37" s="171"/>
      <c r="GXC37" s="171"/>
      <c r="GXD37" s="171"/>
      <c r="GXE37" s="171"/>
      <c r="GXF37" s="171"/>
      <c r="GXG37" s="171"/>
      <c r="GXH37" s="171"/>
      <c r="GXI37" s="171"/>
      <c r="GXJ37" s="171"/>
      <c r="GXK37" s="171"/>
      <c r="GXL37" s="171"/>
      <c r="GXM37" s="171"/>
      <c r="GXN37" s="171"/>
      <c r="GXO37" s="171"/>
      <c r="GXP37" s="171"/>
      <c r="GXQ37" s="171"/>
      <c r="GXR37" s="171"/>
      <c r="GXS37" s="171"/>
      <c r="GXT37" s="171"/>
      <c r="GXU37" s="171"/>
      <c r="GXV37" s="171"/>
      <c r="GXW37" s="171"/>
      <c r="GXX37" s="171"/>
      <c r="GXY37" s="171"/>
      <c r="GXZ37" s="171"/>
      <c r="GYA37" s="171"/>
      <c r="GYB37" s="171"/>
      <c r="GYC37" s="171"/>
      <c r="GYD37" s="171"/>
      <c r="GYE37" s="171"/>
      <c r="GYF37" s="171"/>
      <c r="GYG37" s="171"/>
      <c r="GYH37" s="171"/>
      <c r="GYI37" s="171"/>
      <c r="GYJ37" s="171"/>
      <c r="GYK37" s="171"/>
      <c r="GYL37" s="171"/>
      <c r="GYM37" s="171"/>
      <c r="GYN37" s="171"/>
      <c r="GYO37" s="171"/>
      <c r="GYP37" s="171"/>
      <c r="GYQ37" s="171"/>
      <c r="GYR37" s="171"/>
      <c r="GYS37" s="171"/>
      <c r="GYT37" s="171"/>
      <c r="GYU37" s="171"/>
      <c r="GYV37" s="171"/>
      <c r="GYW37" s="171"/>
      <c r="GYX37" s="171"/>
      <c r="GYY37" s="171"/>
      <c r="GYZ37" s="171"/>
      <c r="GZA37" s="171"/>
      <c r="GZB37" s="171"/>
      <c r="GZC37" s="171"/>
      <c r="GZD37" s="171"/>
      <c r="GZE37" s="171"/>
      <c r="GZF37" s="171"/>
      <c r="GZG37" s="171"/>
      <c r="GZH37" s="171"/>
      <c r="GZI37" s="171"/>
      <c r="GZJ37" s="171"/>
      <c r="GZK37" s="171"/>
      <c r="GZL37" s="171"/>
      <c r="GZM37" s="171"/>
      <c r="GZN37" s="171"/>
      <c r="GZO37" s="171"/>
      <c r="GZP37" s="171"/>
      <c r="GZQ37" s="171"/>
      <c r="GZR37" s="171"/>
      <c r="GZS37" s="171"/>
      <c r="GZT37" s="171"/>
      <c r="GZU37" s="171"/>
      <c r="GZV37" s="171"/>
      <c r="GZW37" s="171"/>
      <c r="GZX37" s="171"/>
      <c r="GZY37" s="171"/>
      <c r="GZZ37" s="171"/>
      <c r="HAA37" s="171"/>
      <c r="HAB37" s="171"/>
      <c r="HAC37" s="171"/>
      <c r="HAD37" s="171"/>
      <c r="HAE37" s="171"/>
      <c r="HAF37" s="171"/>
      <c r="HAG37" s="171"/>
      <c r="HAH37" s="171"/>
      <c r="HAI37" s="171"/>
      <c r="HAJ37" s="171"/>
      <c r="HAK37" s="171"/>
      <c r="HAL37" s="171"/>
      <c r="HAM37" s="171"/>
      <c r="HAN37" s="171"/>
      <c r="HAO37" s="171"/>
      <c r="HAP37" s="171"/>
      <c r="HAQ37" s="171"/>
      <c r="HAR37" s="171"/>
      <c r="HAS37" s="171"/>
      <c r="HAT37" s="171"/>
      <c r="HAU37" s="171"/>
      <c r="HAV37" s="171"/>
      <c r="HAW37" s="171"/>
      <c r="HAX37" s="171"/>
      <c r="HAY37" s="171"/>
      <c r="HAZ37" s="171"/>
      <c r="HBA37" s="171"/>
      <c r="HBB37" s="171"/>
      <c r="HBC37" s="171"/>
      <c r="HBD37" s="171"/>
      <c r="HBE37" s="171"/>
      <c r="HBF37" s="171"/>
      <c r="HBG37" s="171"/>
      <c r="HBH37" s="171"/>
      <c r="HBI37" s="171"/>
      <c r="HBJ37" s="171"/>
      <c r="HBK37" s="171"/>
      <c r="HBL37" s="171"/>
      <c r="HBM37" s="171"/>
      <c r="HBN37" s="171"/>
      <c r="HBO37" s="171"/>
      <c r="HBP37" s="171"/>
      <c r="HBQ37" s="171"/>
      <c r="HBR37" s="171"/>
      <c r="HBS37" s="171"/>
      <c r="HBT37" s="171"/>
      <c r="HBU37" s="171"/>
      <c r="HBV37" s="171"/>
      <c r="HBW37" s="171"/>
      <c r="HBX37" s="171"/>
      <c r="HBY37" s="171"/>
      <c r="HBZ37" s="171"/>
      <c r="HCA37" s="171"/>
      <c r="HCB37" s="171"/>
      <c r="HCC37" s="171"/>
      <c r="HCD37" s="171"/>
      <c r="HCE37" s="171"/>
      <c r="HCF37" s="171"/>
      <c r="HCG37" s="171"/>
      <c r="HCH37" s="171"/>
      <c r="HCI37" s="171"/>
      <c r="HCJ37" s="171"/>
      <c r="HCK37" s="171"/>
      <c r="HCL37" s="171"/>
      <c r="HCM37" s="171"/>
      <c r="HCN37" s="171"/>
      <c r="HCO37" s="171"/>
      <c r="HCP37" s="171"/>
      <c r="HCQ37" s="171"/>
      <c r="HCR37" s="171"/>
      <c r="HCS37" s="171"/>
      <c r="HCT37" s="171"/>
      <c r="HCU37" s="171"/>
      <c r="HCV37" s="171"/>
      <c r="HCW37" s="171"/>
      <c r="HCX37" s="171"/>
      <c r="HCY37" s="171"/>
      <c r="HCZ37" s="171"/>
      <c r="HDA37" s="171"/>
      <c r="HDB37" s="171"/>
      <c r="HDC37" s="171"/>
      <c r="HDD37" s="171"/>
      <c r="HDE37" s="171"/>
      <c r="HDF37" s="171"/>
      <c r="HDG37" s="171"/>
      <c r="HDH37" s="171"/>
      <c r="HDI37" s="171"/>
      <c r="HDJ37" s="171"/>
      <c r="HDK37" s="171"/>
      <c r="HDL37" s="171"/>
      <c r="HDM37" s="171"/>
      <c r="HDN37" s="171"/>
      <c r="HDO37" s="171"/>
      <c r="HDP37" s="171"/>
      <c r="HDQ37" s="171"/>
      <c r="HDR37" s="171"/>
      <c r="HDS37" s="171"/>
      <c r="HDT37" s="171"/>
      <c r="HDU37" s="171"/>
      <c r="HDV37" s="171"/>
      <c r="HDW37" s="171"/>
      <c r="HDX37" s="171"/>
      <c r="HDY37" s="171"/>
      <c r="HDZ37" s="171"/>
      <c r="HEA37" s="171"/>
      <c r="HEB37" s="171"/>
      <c r="HEC37" s="171"/>
      <c r="HED37" s="171"/>
      <c r="HEE37" s="171"/>
      <c r="HEF37" s="171"/>
      <c r="HEG37" s="171"/>
      <c r="HEH37" s="171"/>
      <c r="HEI37" s="171"/>
      <c r="HEJ37" s="171"/>
      <c r="HEK37" s="171"/>
      <c r="HEL37" s="171"/>
      <c r="HEM37" s="171"/>
      <c r="HEN37" s="171"/>
      <c r="HEO37" s="171"/>
      <c r="HEP37" s="171"/>
      <c r="HEQ37" s="171"/>
      <c r="HER37" s="171"/>
      <c r="HES37" s="171"/>
      <c r="HET37" s="171"/>
      <c r="HEU37" s="171"/>
      <c r="HEV37" s="171"/>
      <c r="HEW37" s="171"/>
      <c r="HEX37" s="171"/>
      <c r="HEY37" s="171"/>
      <c r="HEZ37" s="171"/>
      <c r="HFA37" s="171"/>
      <c r="HFB37" s="171"/>
      <c r="HFC37" s="171"/>
      <c r="HFD37" s="171"/>
      <c r="HFE37" s="171"/>
      <c r="HFF37" s="171"/>
      <c r="HFG37" s="171"/>
      <c r="HFH37" s="171"/>
      <c r="HFI37" s="171"/>
      <c r="HFJ37" s="171"/>
      <c r="HFK37" s="171"/>
      <c r="HFL37" s="171"/>
      <c r="HFM37" s="171"/>
      <c r="HFN37" s="171"/>
      <c r="HFO37" s="171"/>
      <c r="HFP37" s="171"/>
      <c r="HFQ37" s="171"/>
      <c r="HFR37" s="171"/>
      <c r="HFS37" s="171"/>
      <c r="HFT37" s="171"/>
      <c r="HFU37" s="171"/>
      <c r="HFV37" s="171"/>
      <c r="HFW37" s="171"/>
      <c r="HFX37" s="171"/>
      <c r="HFY37" s="171"/>
      <c r="HFZ37" s="171"/>
      <c r="HGA37" s="171"/>
      <c r="HGB37" s="171"/>
      <c r="HGC37" s="171"/>
      <c r="HGD37" s="171"/>
      <c r="HGE37" s="171"/>
      <c r="HGF37" s="171"/>
      <c r="HGG37" s="171"/>
      <c r="HGH37" s="171"/>
      <c r="HGI37" s="171"/>
      <c r="HGJ37" s="171"/>
      <c r="HGK37" s="171"/>
      <c r="HGL37" s="171"/>
      <c r="HGM37" s="171"/>
      <c r="HGN37" s="171"/>
      <c r="HGO37" s="171"/>
      <c r="HGP37" s="171"/>
      <c r="HGQ37" s="171"/>
      <c r="HGR37" s="171"/>
      <c r="HGS37" s="171"/>
      <c r="HGT37" s="171"/>
      <c r="HGU37" s="171"/>
      <c r="HGV37" s="171"/>
      <c r="HGW37" s="171"/>
      <c r="HGX37" s="171"/>
      <c r="HGY37" s="171"/>
      <c r="HGZ37" s="171"/>
      <c r="HHA37" s="171"/>
      <c r="HHB37" s="171"/>
      <c r="HHC37" s="171"/>
      <c r="HHD37" s="171"/>
      <c r="HHE37" s="171"/>
      <c r="HHF37" s="171"/>
      <c r="HHG37" s="171"/>
      <c r="HHH37" s="171"/>
      <c r="HHI37" s="171"/>
      <c r="HHJ37" s="171"/>
      <c r="HHK37" s="171"/>
      <c r="HHL37" s="171"/>
      <c r="HHM37" s="171"/>
      <c r="HHN37" s="171"/>
      <c r="HHO37" s="171"/>
      <c r="HHP37" s="171"/>
      <c r="HHQ37" s="171"/>
      <c r="HHR37" s="171"/>
      <c r="HHS37" s="171"/>
      <c r="HHT37" s="171"/>
      <c r="HHU37" s="171"/>
      <c r="HHV37" s="171"/>
      <c r="HHW37" s="171"/>
      <c r="HHX37" s="171"/>
      <c r="HHY37" s="171"/>
      <c r="HHZ37" s="171"/>
      <c r="HIA37" s="171"/>
      <c r="HIB37" s="171"/>
      <c r="HIC37" s="171"/>
      <c r="HID37" s="171"/>
      <c r="HIE37" s="171"/>
      <c r="HIF37" s="171"/>
      <c r="HIG37" s="171"/>
      <c r="HIH37" s="171"/>
      <c r="HII37" s="171"/>
      <c r="HIJ37" s="171"/>
      <c r="HIK37" s="171"/>
      <c r="HIL37" s="171"/>
      <c r="HIM37" s="171"/>
      <c r="HIN37" s="171"/>
      <c r="HIO37" s="171"/>
      <c r="HIP37" s="171"/>
      <c r="HIQ37" s="171"/>
      <c r="HIR37" s="171"/>
      <c r="HIS37" s="171"/>
      <c r="HIT37" s="171"/>
      <c r="HIU37" s="171"/>
      <c r="HIV37" s="171"/>
      <c r="HIW37" s="171"/>
      <c r="HIX37" s="171"/>
      <c r="HIY37" s="171"/>
      <c r="HIZ37" s="171"/>
      <c r="HJA37" s="171"/>
      <c r="HJB37" s="171"/>
      <c r="HJC37" s="171"/>
      <c r="HJD37" s="171"/>
      <c r="HJE37" s="171"/>
      <c r="HJF37" s="171"/>
      <c r="HJG37" s="171"/>
      <c r="HJH37" s="171"/>
      <c r="HJI37" s="171"/>
      <c r="HJJ37" s="171"/>
      <c r="HJK37" s="171"/>
      <c r="HJL37" s="171"/>
      <c r="HJM37" s="171"/>
      <c r="HJN37" s="171"/>
      <c r="HJO37" s="171"/>
      <c r="HJP37" s="171"/>
      <c r="HJQ37" s="171"/>
      <c r="HJR37" s="171"/>
      <c r="HJS37" s="171"/>
      <c r="HJT37" s="171"/>
      <c r="HJU37" s="171"/>
      <c r="HJV37" s="171"/>
      <c r="HJW37" s="171"/>
      <c r="HJX37" s="171"/>
      <c r="HJY37" s="171"/>
      <c r="HJZ37" s="171"/>
      <c r="HKA37" s="171"/>
      <c r="HKB37" s="171"/>
      <c r="HKC37" s="171"/>
      <c r="HKD37" s="171"/>
      <c r="HKE37" s="171"/>
      <c r="HKF37" s="171"/>
      <c r="HKG37" s="171"/>
      <c r="HKH37" s="171"/>
      <c r="HKI37" s="171"/>
      <c r="HKJ37" s="171"/>
      <c r="HKK37" s="171"/>
      <c r="HKL37" s="171"/>
      <c r="HKM37" s="171"/>
      <c r="HKN37" s="171"/>
      <c r="HKO37" s="171"/>
      <c r="HKP37" s="171"/>
      <c r="HKQ37" s="171"/>
      <c r="HKR37" s="171"/>
      <c r="HKS37" s="171"/>
      <c r="HKT37" s="171"/>
      <c r="HKU37" s="171"/>
      <c r="HKV37" s="171"/>
      <c r="HKW37" s="171"/>
      <c r="HKX37" s="171"/>
      <c r="HKY37" s="171"/>
      <c r="HKZ37" s="171"/>
      <c r="HLA37" s="171"/>
      <c r="HLB37" s="171"/>
      <c r="HLC37" s="171"/>
      <c r="HLD37" s="171"/>
      <c r="HLE37" s="171"/>
      <c r="HLF37" s="171"/>
      <c r="HLG37" s="171"/>
      <c r="HLH37" s="171"/>
      <c r="HLI37" s="171"/>
      <c r="HLJ37" s="171"/>
      <c r="HLK37" s="171"/>
      <c r="HLL37" s="171"/>
      <c r="HLM37" s="171"/>
      <c r="HLN37" s="171"/>
      <c r="HLO37" s="171"/>
      <c r="HLP37" s="171"/>
      <c r="HLQ37" s="171"/>
      <c r="HLR37" s="171"/>
      <c r="HLS37" s="171"/>
      <c r="HLT37" s="171"/>
      <c r="HLU37" s="171"/>
      <c r="HLV37" s="171"/>
      <c r="HLW37" s="171"/>
      <c r="HLX37" s="171"/>
      <c r="HLY37" s="171"/>
      <c r="HLZ37" s="171"/>
      <c r="HMA37" s="171"/>
      <c r="HMB37" s="171"/>
      <c r="HMC37" s="171"/>
      <c r="HMD37" s="171"/>
      <c r="HME37" s="171"/>
      <c r="HMF37" s="171"/>
      <c r="HMG37" s="171"/>
      <c r="HMH37" s="171"/>
      <c r="HMI37" s="171"/>
      <c r="HMJ37" s="171"/>
      <c r="HMK37" s="171"/>
      <c r="HML37" s="171"/>
      <c r="HMM37" s="171"/>
      <c r="HMN37" s="171"/>
      <c r="HMO37" s="171"/>
      <c r="HMP37" s="171"/>
      <c r="HMQ37" s="171"/>
      <c r="HMR37" s="171"/>
      <c r="HMS37" s="171"/>
      <c r="HMT37" s="171"/>
      <c r="HMU37" s="171"/>
      <c r="HMV37" s="171"/>
      <c r="HMW37" s="171"/>
      <c r="HMX37" s="171"/>
      <c r="HMY37" s="171"/>
      <c r="HMZ37" s="171"/>
      <c r="HNA37" s="171"/>
      <c r="HNB37" s="171"/>
      <c r="HNC37" s="171"/>
      <c r="HND37" s="171"/>
      <c r="HNE37" s="171"/>
      <c r="HNF37" s="171"/>
      <c r="HNG37" s="171"/>
      <c r="HNH37" s="171"/>
      <c r="HNI37" s="171"/>
      <c r="HNJ37" s="171"/>
      <c r="HNK37" s="171"/>
      <c r="HNL37" s="171"/>
      <c r="HNM37" s="171"/>
      <c r="HNN37" s="171"/>
      <c r="HNO37" s="171"/>
      <c r="HNP37" s="171"/>
      <c r="HNQ37" s="171"/>
      <c r="HNR37" s="171"/>
      <c r="HNS37" s="171"/>
      <c r="HNT37" s="171"/>
      <c r="HNU37" s="171"/>
      <c r="HNV37" s="171"/>
      <c r="HNW37" s="171"/>
      <c r="HNX37" s="171"/>
      <c r="HNY37" s="171"/>
      <c r="HNZ37" s="171"/>
      <c r="HOA37" s="171"/>
      <c r="HOB37" s="171"/>
      <c r="HOC37" s="171"/>
      <c r="HOD37" s="171"/>
      <c r="HOE37" s="171"/>
      <c r="HOF37" s="171"/>
      <c r="HOG37" s="171"/>
      <c r="HOH37" s="171"/>
      <c r="HOI37" s="171"/>
      <c r="HOJ37" s="171"/>
      <c r="HOK37" s="171"/>
      <c r="HOL37" s="171"/>
      <c r="HOM37" s="171"/>
      <c r="HON37" s="171"/>
      <c r="HOO37" s="171"/>
      <c r="HOP37" s="171"/>
      <c r="HOQ37" s="171"/>
      <c r="HOR37" s="171"/>
      <c r="HOS37" s="171"/>
      <c r="HOT37" s="171"/>
      <c r="HOU37" s="171"/>
      <c r="HOV37" s="171"/>
      <c r="HOW37" s="171"/>
      <c r="HOX37" s="171"/>
      <c r="HOY37" s="171"/>
      <c r="HOZ37" s="171"/>
      <c r="HPA37" s="171"/>
      <c r="HPB37" s="171"/>
      <c r="HPC37" s="171"/>
      <c r="HPD37" s="171"/>
      <c r="HPE37" s="171"/>
      <c r="HPF37" s="171"/>
      <c r="HPG37" s="171"/>
      <c r="HPH37" s="171"/>
      <c r="HPI37" s="171"/>
      <c r="HPJ37" s="171"/>
      <c r="HPK37" s="171"/>
      <c r="HPL37" s="171"/>
      <c r="HPM37" s="171"/>
      <c r="HPN37" s="171"/>
      <c r="HPO37" s="171"/>
      <c r="HPP37" s="171"/>
      <c r="HPQ37" s="171"/>
      <c r="HPR37" s="171"/>
      <c r="HPS37" s="171"/>
      <c r="HPT37" s="171"/>
      <c r="HPU37" s="171"/>
      <c r="HPV37" s="171"/>
      <c r="HPW37" s="171"/>
      <c r="HPX37" s="171"/>
      <c r="HPY37" s="171"/>
      <c r="HPZ37" s="171"/>
      <c r="HQA37" s="171"/>
      <c r="HQB37" s="171"/>
      <c r="HQC37" s="171"/>
      <c r="HQD37" s="171"/>
      <c r="HQE37" s="171"/>
      <c r="HQF37" s="171"/>
      <c r="HQG37" s="171"/>
      <c r="HQH37" s="171"/>
      <c r="HQI37" s="171"/>
      <c r="HQJ37" s="171"/>
      <c r="HQK37" s="171"/>
      <c r="HQL37" s="171"/>
      <c r="HQM37" s="171"/>
      <c r="HQN37" s="171"/>
      <c r="HQO37" s="171"/>
      <c r="HQP37" s="171"/>
      <c r="HQQ37" s="171"/>
      <c r="HQR37" s="171"/>
      <c r="HQS37" s="171"/>
      <c r="HQT37" s="171"/>
      <c r="HQU37" s="171"/>
      <c r="HQV37" s="171"/>
      <c r="HQW37" s="171"/>
      <c r="HQX37" s="171"/>
      <c r="HQY37" s="171"/>
      <c r="HQZ37" s="171"/>
      <c r="HRA37" s="171"/>
      <c r="HRB37" s="171"/>
      <c r="HRC37" s="171"/>
      <c r="HRD37" s="171"/>
      <c r="HRE37" s="171"/>
      <c r="HRF37" s="171"/>
      <c r="HRG37" s="171"/>
      <c r="HRH37" s="171"/>
      <c r="HRI37" s="171"/>
      <c r="HRJ37" s="171"/>
      <c r="HRK37" s="171"/>
      <c r="HRL37" s="171"/>
      <c r="HRM37" s="171"/>
      <c r="HRN37" s="171"/>
      <c r="HRO37" s="171"/>
      <c r="HRP37" s="171"/>
      <c r="HRQ37" s="171"/>
      <c r="HRR37" s="171"/>
      <c r="HRS37" s="171"/>
      <c r="HRT37" s="171"/>
      <c r="HRU37" s="171"/>
      <c r="HRV37" s="171"/>
      <c r="HRW37" s="171"/>
      <c r="HRX37" s="171"/>
      <c r="HRY37" s="171"/>
      <c r="HRZ37" s="171"/>
      <c r="HSA37" s="171"/>
      <c r="HSB37" s="171"/>
      <c r="HSC37" s="171"/>
      <c r="HSD37" s="171"/>
      <c r="HSE37" s="171"/>
      <c r="HSF37" s="171"/>
      <c r="HSG37" s="171"/>
      <c r="HSH37" s="171"/>
      <c r="HSI37" s="171"/>
      <c r="HSJ37" s="171"/>
      <c r="HSK37" s="171"/>
      <c r="HSL37" s="171"/>
      <c r="HSM37" s="171"/>
      <c r="HSN37" s="171"/>
      <c r="HSO37" s="171"/>
      <c r="HSP37" s="171"/>
      <c r="HSQ37" s="171"/>
      <c r="HSR37" s="171"/>
      <c r="HSS37" s="171"/>
      <c r="HST37" s="171"/>
      <c r="HSU37" s="171"/>
      <c r="HSV37" s="171"/>
      <c r="HSW37" s="171"/>
      <c r="HSX37" s="171"/>
      <c r="HSY37" s="171"/>
      <c r="HSZ37" s="171"/>
      <c r="HTA37" s="171"/>
      <c r="HTB37" s="171"/>
      <c r="HTC37" s="171"/>
      <c r="HTD37" s="171"/>
      <c r="HTE37" s="171"/>
      <c r="HTF37" s="171"/>
      <c r="HTG37" s="171"/>
      <c r="HTH37" s="171"/>
      <c r="HTI37" s="171"/>
      <c r="HTJ37" s="171"/>
      <c r="HTK37" s="171"/>
      <c r="HTL37" s="171"/>
      <c r="HTM37" s="171"/>
      <c r="HTN37" s="171"/>
      <c r="HTO37" s="171"/>
      <c r="HTP37" s="171"/>
      <c r="HTQ37" s="171"/>
      <c r="HTR37" s="171"/>
      <c r="HTS37" s="171"/>
      <c r="HTT37" s="171"/>
      <c r="HTU37" s="171"/>
      <c r="HTV37" s="171"/>
      <c r="HTW37" s="171"/>
      <c r="HTX37" s="171"/>
      <c r="HTY37" s="171"/>
      <c r="HTZ37" s="171"/>
      <c r="HUA37" s="171"/>
      <c r="HUB37" s="171"/>
      <c r="HUC37" s="171"/>
      <c r="HUD37" s="171"/>
      <c r="HUE37" s="171"/>
      <c r="HUF37" s="171"/>
      <c r="HUG37" s="171"/>
      <c r="HUH37" s="171"/>
      <c r="HUI37" s="171"/>
      <c r="HUJ37" s="171"/>
      <c r="HUK37" s="171"/>
      <c r="HUL37" s="171"/>
      <c r="HUM37" s="171"/>
      <c r="HUN37" s="171"/>
      <c r="HUO37" s="171"/>
      <c r="HUP37" s="171"/>
      <c r="HUQ37" s="171"/>
      <c r="HUR37" s="171"/>
      <c r="HUS37" s="171"/>
      <c r="HUT37" s="171"/>
      <c r="HUU37" s="171"/>
      <c r="HUV37" s="171"/>
      <c r="HUW37" s="171"/>
      <c r="HUX37" s="171"/>
      <c r="HUY37" s="171"/>
      <c r="HUZ37" s="171"/>
      <c r="HVA37" s="171"/>
      <c r="HVB37" s="171"/>
      <c r="HVC37" s="171"/>
      <c r="HVD37" s="171"/>
      <c r="HVE37" s="171"/>
      <c r="HVF37" s="171"/>
      <c r="HVG37" s="171"/>
      <c r="HVH37" s="171"/>
      <c r="HVI37" s="171"/>
      <c r="HVJ37" s="171"/>
      <c r="HVK37" s="171"/>
      <c r="HVL37" s="171"/>
      <c r="HVM37" s="171"/>
      <c r="HVN37" s="171"/>
      <c r="HVO37" s="171"/>
      <c r="HVP37" s="171"/>
      <c r="HVQ37" s="171"/>
      <c r="HVR37" s="171"/>
      <c r="HVS37" s="171"/>
      <c r="HVT37" s="171"/>
      <c r="HVU37" s="171"/>
      <c r="HVV37" s="171"/>
      <c r="HVW37" s="171"/>
      <c r="HVX37" s="171"/>
      <c r="HVY37" s="171"/>
      <c r="HVZ37" s="171"/>
      <c r="HWA37" s="171"/>
      <c r="HWB37" s="171"/>
      <c r="HWC37" s="171"/>
      <c r="HWD37" s="171"/>
      <c r="HWE37" s="171"/>
      <c r="HWF37" s="171"/>
      <c r="HWG37" s="171"/>
      <c r="HWH37" s="171"/>
      <c r="HWI37" s="171"/>
      <c r="HWJ37" s="171"/>
      <c r="HWK37" s="171"/>
      <c r="HWL37" s="171"/>
      <c r="HWM37" s="171"/>
      <c r="HWN37" s="171"/>
      <c r="HWO37" s="171"/>
      <c r="HWP37" s="171"/>
      <c r="HWQ37" s="171"/>
      <c r="HWR37" s="171"/>
      <c r="HWS37" s="171"/>
      <c r="HWT37" s="171"/>
      <c r="HWU37" s="171"/>
      <c r="HWV37" s="171"/>
      <c r="HWW37" s="171"/>
      <c r="HWX37" s="171"/>
      <c r="HWY37" s="171"/>
      <c r="HWZ37" s="171"/>
      <c r="HXA37" s="171"/>
      <c r="HXB37" s="171"/>
      <c r="HXC37" s="171"/>
      <c r="HXD37" s="171"/>
      <c r="HXE37" s="171"/>
      <c r="HXF37" s="171"/>
      <c r="HXG37" s="171"/>
      <c r="HXH37" s="171"/>
      <c r="HXI37" s="171"/>
      <c r="HXJ37" s="171"/>
      <c r="HXK37" s="171"/>
      <c r="HXL37" s="171"/>
      <c r="HXM37" s="171"/>
      <c r="HXN37" s="171"/>
      <c r="HXO37" s="171"/>
      <c r="HXP37" s="171"/>
      <c r="HXQ37" s="171"/>
      <c r="HXR37" s="171"/>
      <c r="HXS37" s="171"/>
      <c r="HXT37" s="171"/>
      <c r="HXU37" s="171"/>
      <c r="HXV37" s="171"/>
      <c r="HXW37" s="171"/>
      <c r="HXX37" s="171"/>
      <c r="HXY37" s="171"/>
      <c r="HXZ37" s="171"/>
      <c r="HYA37" s="171"/>
      <c r="HYB37" s="171"/>
      <c r="HYC37" s="171"/>
      <c r="HYD37" s="171"/>
      <c r="HYE37" s="171"/>
      <c r="HYF37" s="171"/>
      <c r="HYG37" s="171"/>
      <c r="HYH37" s="171"/>
      <c r="HYI37" s="171"/>
      <c r="HYJ37" s="171"/>
      <c r="HYK37" s="171"/>
      <c r="HYL37" s="171"/>
      <c r="HYM37" s="171"/>
      <c r="HYN37" s="171"/>
      <c r="HYO37" s="171"/>
      <c r="HYP37" s="171"/>
      <c r="HYQ37" s="171"/>
      <c r="HYR37" s="171"/>
      <c r="HYS37" s="171"/>
      <c r="HYT37" s="171"/>
      <c r="HYU37" s="171"/>
      <c r="HYV37" s="171"/>
      <c r="HYW37" s="171"/>
      <c r="HYX37" s="171"/>
      <c r="HYY37" s="171"/>
      <c r="HYZ37" s="171"/>
      <c r="HZA37" s="171"/>
      <c r="HZB37" s="171"/>
      <c r="HZC37" s="171"/>
      <c r="HZD37" s="171"/>
      <c r="HZE37" s="171"/>
      <c r="HZF37" s="171"/>
      <c r="HZG37" s="171"/>
      <c r="HZH37" s="171"/>
      <c r="HZI37" s="171"/>
      <c r="HZJ37" s="171"/>
      <c r="HZK37" s="171"/>
      <c r="HZL37" s="171"/>
      <c r="HZM37" s="171"/>
      <c r="HZN37" s="171"/>
      <c r="HZO37" s="171"/>
      <c r="HZP37" s="171"/>
      <c r="HZQ37" s="171"/>
      <c r="HZR37" s="171"/>
      <c r="HZS37" s="171"/>
      <c r="HZT37" s="171"/>
      <c r="HZU37" s="171"/>
      <c r="HZV37" s="171"/>
      <c r="HZW37" s="171"/>
      <c r="HZX37" s="171"/>
      <c r="HZY37" s="171"/>
      <c r="HZZ37" s="171"/>
      <c r="IAA37" s="171"/>
      <c r="IAB37" s="171"/>
      <c r="IAC37" s="171"/>
      <c r="IAD37" s="171"/>
      <c r="IAE37" s="171"/>
      <c r="IAF37" s="171"/>
      <c r="IAG37" s="171"/>
      <c r="IAH37" s="171"/>
      <c r="IAI37" s="171"/>
      <c r="IAJ37" s="171"/>
      <c r="IAK37" s="171"/>
      <c r="IAL37" s="171"/>
      <c r="IAM37" s="171"/>
      <c r="IAN37" s="171"/>
      <c r="IAO37" s="171"/>
      <c r="IAP37" s="171"/>
      <c r="IAQ37" s="171"/>
      <c r="IAR37" s="171"/>
      <c r="IAS37" s="171"/>
      <c r="IAT37" s="171"/>
      <c r="IAU37" s="171"/>
      <c r="IAV37" s="171"/>
      <c r="IAW37" s="171"/>
      <c r="IAX37" s="171"/>
      <c r="IAY37" s="171"/>
      <c r="IAZ37" s="171"/>
      <c r="IBA37" s="171"/>
      <c r="IBB37" s="171"/>
      <c r="IBC37" s="171"/>
      <c r="IBD37" s="171"/>
      <c r="IBE37" s="171"/>
      <c r="IBF37" s="171"/>
      <c r="IBG37" s="171"/>
      <c r="IBH37" s="171"/>
      <c r="IBI37" s="171"/>
      <c r="IBJ37" s="171"/>
      <c r="IBK37" s="171"/>
      <c r="IBL37" s="171"/>
      <c r="IBM37" s="171"/>
      <c r="IBN37" s="171"/>
      <c r="IBO37" s="171"/>
      <c r="IBP37" s="171"/>
      <c r="IBQ37" s="171"/>
      <c r="IBR37" s="171"/>
      <c r="IBS37" s="171"/>
      <c r="IBT37" s="171"/>
      <c r="IBU37" s="171"/>
      <c r="IBV37" s="171"/>
      <c r="IBW37" s="171"/>
      <c r="IBX37" s="171"/>
      <c r="IBY37" s="171"/>
      <c r="IBZ37" s="171"/>
      <c r="ICA37" s="171"/>
      <c r="ICB37" s="171"/>
      <c r="ICC37" s="171"/>
      <c r="ICD37" s="171"/>
      <c r="ICE37" s="171"/>
      <c r="ICF37" s="171"/>
      <c r="ICG37" s="171"/>
      <c r="ICH37" s="171"/>
      <c r="ICI37" s="171"/>
      <c r="ICJ37" s="171"/>
      <c r="ICK37" s="171"/>
      <c r="ICL37" s="171"/>
      <c r="ICM37" s="171"/>
      <c r="ICN37" s="171"/>
      <c r="ICO37" s="171"/>
      <c r="ICP37" s="171"/>
      <c r="ICQ37" s="171"/>
      <c r="ICR37" s="171"/>
      <c r="ICS37" s="171"/>
      <c r="ICT37" s="171"/>
      <c r="ICU37" s="171"/>
      <c r="ICV37" s="171"/>
      <c r="ICW37" s="171"/>
      <c r="ICX37" s="171"/>
      <c r="ICY37" s="171"/>
      <c r="ICZ37" s="171"/>
      <c r="IDA37" s="171"/>
      <c r="IDB37" s="171"/>
      <c r="IDC37" s="171"/>
      <c r="IDD37" s="171"/>
      <c r="IDE37" s="171"/>
      <c r="IDF37" s="171"/>
      <c r="IDG37" s="171"/>
      <c r="IDH37" s="171"/>
      <c r="IDI37" s="171"/>
      <c r="IDJ37" s="171"/>
      <c r="IDK37" s="171"/>
      <c r="IDL37" s="171"/>
      <c r="IDM37" s="171"/>
      <c r="IDN37" s="171"/>
      <c r="IDO37" s="171"/>
      <c r="IDP37" s="171"/>
      <c r="IDQ37" s="171"/>
      <c r="IDR37" s="171"/>
      <c r="IDS37" s="171"/>
      <c r="IDT37" s="171"/>
      <c r="IDU37" s="171"/>
      <c r="IDV37" s="171"/>
      <c r="IDW37" s="171"/>
      <c r="IDX37" s="171"/>
      <c r="IDY37" s="171"/>
      <c r="IDZ37" s="171"/>
      <c r="IEA37" s="171"/>
      <c r="IEB37" s="171"/>
      <c r="IEC37" s="171"/>
      <c r="IED37" s="171"/>
      <c r="IEE37" s="171"/>
      <c r="IEF37" s="171"/>
      <c r="IEG37" s="171"/>
      <c r="IEH37" s="171"/>
      <c r="IEI37" s="171"/>
      <c r="IEJ37" s="171"/>
      <c r="IEK37" s="171"/>
      <c r="IEL37" s="171"/>
      <c r="IEM37" s="171"/>
      <c r="IEN37" s="171"/>
      <c r="IEO37" s="171"/>
      <c r="IEP37" s="171"/>
      <c r="IEQ37" s="171"/>
      <c r="IER37" s="171"/>
      <c r="IES37" s="171"/>
      <c r="IET37" s="171"/>
      <c r="IEU37" s="171"/>
      <c r="IEV37" s="171"/>
      <c r="IEW37" s="171"/>
      <c r="IEX37" s="171"/>
      <c r="IEY37" s="171"/>
      <c r="IEZ37" s="171"/>
      <c r="IFA37" s="171"/>
      <c r="IFB37" s="171"/>
      <c r="IFC37" s="171"/>
      <c r="IFD37" s="171"/>
      <c r="IFE37" s="171"/>
      <c r="IFF37" s="171"/>
      <c r="IFG37" s="171"/>
      <c r="IFH37" s="171"/>
      <c r="IFI37" s="171"/>
      <c r="IFJ37" s="171"/>
      <c r="IFK37" s="171"/>
      <c r="IFL37" s="171"/>
      <c r="IFM37" s="171"/>
      <c r="IFN37" s="171"/>
      <c r="IFO37" s="171"/>
      <c r="IFP37" s="171"/>
      <c r="IFQ37" s="171"/>
      <c r="IFR37" s="171"/>
      <c r="IFS37" s="171"/>
      <c r="IFT37" s="171"/>
      <c r="IFU37" s="171"/>
      <c r="IFV37" s="171"/>
      <c r="IFW37" s="171"/>
      <c r="IFX37" s="171"/>
      <c r="IFY37" s="171"/>
      <c r="IFZ37" s="171"/>
      <c r="IGA37" s="171"/>
      <c r="IGB37" s="171"/>
      <c r="IGC37" s="171"/>
      <c r="IGD37" s="171"/>
      <c r="IGE37" s="171"/>
      <c r="IGF37" s="171"/>
      <c r="IGG37" s="171"/>
      <c r="IGH37" s="171"/>
      <c r="IGI37" s="171"/>
      <c r="IGJ37" s="171"/>
      <c r="IGK37" s="171"/>
      <c r="IGL37" s="171"/>
      <c r="IGM37" s="171"/>
      <c r="IGN37" s="171"/>
      <c r="IGO37" s="171"/>
      <c r="IGP37" s="171"/>
      <c r="IGQ37" s="171"/>
      <c r="IGR37" s="171"/>
      <c r="IGS37" s="171"/>
      <c r="IGT37" s="171"/>
      <c r="IGU37" s="171"/>
      <c r="IGV37" s="171"/>
      <c r="IGW37" s="171"/>
      <c r="IGX37" s="171"/>
      <c r="IGY37" s="171"/>
      <c r="IGZ37" s="171"/>
      <c r="IHA37" s="171"/>
      <c r="IHB37" s="171"/>
      <c r="IHC37" s="171"/>
      <c r="IHD37" s="171"/>
      <c r="IHE37" s="171"/>
      <c r="IHF37" s="171"/>
      <c r="IHG37" s="171"/>
      <c r="IHH37" s="171"/>
      <c r="IHI37" s="171"/>
      <c r="IHJ37" s="171"/>
      <c r="IHK37" s="171"/>
      <c r="IHL37" s="171"/>
      <c r="IHM37" s="171"/>
      <c r="IHN37" s="171"/>
      <c r="IHO37" s="171"/>
      <c r="IHP37" s="171"/>
      <c r="IHQ37" s="171"/>
      <c r="IHR37" s="171"/>
      <c r="IHS37" s="171"/>
      <c r="IHT37" s="171"/>
      <c r="IHU37" s="171"/>
      <c r="IHV37" s="171"/>
      <c r="IHW37" s="171"/>
      <c r="IHX37" s="171"/>
      <c r="IHY37" s="171"/>
      <c r="IHZ37" s="171"/>
      <c r="IIA37" s="171"/>
      <c r="IIB37" s="171"/>
      <c r="IIC37" s="171"/>
      <c r="IID37" s="171"/>
      <c r="IIE37" s="171"/>
      <c r="IIF37" s="171"/>
      <c r="IIG37" s="171"/>
      <c r="IIH37" s="171"/>
      <c r="III37" s="171"/>
      <c r="IIJ37" s="171"/>
      <c r="IIK37" s="171"/>
      <c r="IIL37" s="171"/>
      <c r="IIM37" s="171"/>
      <c r="IIN37" s="171"/>
      <c r="IIO37" s="171"/>
      <c r="IIP37" s="171"/>
      <c r="IIQ37" s="171"/>
      <c r="IIR37" s="171"/>
      <c r="IIS37" s="171"/>
      <c r="IIT37" s="171"/>
      <c r="IIU37" s="171"/>
      <c r="IIV37" s="171"/>
      <c r="IIW37" s="171"/>
      <c r="IIX37" s="171"/>
      <c r="IIY37" s="171"/>
      <c r="IIZ37" s="171"/>
      <c r="IJA37" s="171"/>
      <c r="IJB37" s="171"/>
      <c r="IJC37" s="171"/>
      <c r="IJD37" s="171"/>
      <c r="IJE37" s="171"/>
      <c r="IJF37" s="171"/>
      <c r="IJG37" s="171"/>
      <c r="IJH37" s="171"/>
      <c r="IJI37" s="171"/>
      <c r="IJJ37" s="171"/>
      <c r="IJK37" s="171"/>
      <c r="IJL37" s="171"/>
      <c r="IJM37" s="171"/>
      <c r="IJN37" s="171"/>
      <c r="IJO37" s="171"/>
      <c r="IJP37" s="171"/>
      <c r="IJQ37" s="171"/>
      <c r="IJR37" s="171"/>
      <c r="IJS37" s="171"/>
      <c r="IJT37" s="171"/>
      <c r="IJU37" s="171"/>
      <c r="IJV37" s="171"/>
      <c r="IJW37" s="171"/>
      <c r="IJX37" s="171"/>
      <c r="IJY37" s="171"/>
      <c r="IJZ37" s="171"/>
      <c r="IKA37" s="171"/>
      <c r="IKB37" s="171"/>
      <c r="IKC37" s="171"/>
      <c r="IKD37" s="171"/>
      <c r="IKE37" s="171"/>
      <c r="IKF37" s="171"/>
      <c r="IKG37" s="171"/>
      <c r="IKH37" s="171"/>
      <c r="IKI37" s="171"/>
      <c r="IKJ37" s="171"/>
      <c r="IKK37" s="171"/>
      <c r="IKL37" s="171"/>
      <c r="IKM37" s="171"/>
      <c r="IKN37" s="171"/>
      <c r="IKO37" s="171"/>
      <c r="IKP37" s="171"/>
      <c r="IKQ37" s="171"/>
      <c r="IKR37" s="171"/>
      <c r="IKS37" s="171"/>
      <c r="IKT37" s="171"/>
      <c r="IKU37" s="171"/>
      <c r="IKV37" s="171"/>
      <c r="IKW37" s="171"/>
      <c r="IKX37" s="171"/>
      <c r="IKY37" s="171"/>
      <c r="IKZ37" s="171"/>
      <c r="ILA37" s="171"/>
      <c r="ILB37" s="171"/>
      <c r="ILC37" s="171"/>
      <c r="ILD37" s="171"/>
      <c r="ILE37" s="171"/>
      <c r="ILF37" s="171"/>
      <c r="ILG37" s="171"/>
      <c r="ILH37" s="171"/>
      <c r="ILI37" s="171"/>
      <c r="ILJ37" s="171"/>
      <c r="ILK37" s="171"/>
      <c r="ILL37" s="171"/>
      <c r="ILM37" s="171"/>
      <c r="ILN37" s="171"/>
      <c r="ILO37" s="171"/>
      <c r="ILP37" s="171"/>
      <c r="ILQ37" s="171"/>
      <c r="ILR37" s="171"/>
      <c r="ILS37" s="171"/>
      <c r="ILT37" s="171"/>
      <c r="ILU37" s="171"/>
      <c r="ILV37" s="171"/>
      <c r="ILW37" s="171"/>
      <c r="ILX37" s="171"/>
      <c r="ILY37" s="171"/>
      <c r="ILZ37" s="171"/>
      <c r="IMA37" s="171"/>
      <c r="IMB37" s="171"/>
      <c r="IMC37" s="171"/>
      <c r="IMD37" s="171"/>
      <c r="IME37" s="171"/>
      <c r="IMF37" s="171"/>
      <c r="IMG37" s="171"/>
      <c r="IMH37" s="171"/>
      <c r="IMI37" s="171"/>
      <c r="IMJ37" s="171"/>
      <c r="IMK37" s="171"/>
      <c r="IML37" s="171"/>
      <c r="IMM37" s="171"/>
      <c r="IMN37" s="171"/>
      <c r="IMO37" s="171"/>
      <c r="IMP37" s="171"/>
      <c r="IMQ37" s="171"/>
      <c r="IMR37" s="171"/>
      <c r="IMS37" s="171"/>
      <c r="IMT37" s="171"/>
      <c r="IMU37" s="171"/>
      <c r="IMV37" s="171"/>
      <c r="IMW37" s="171"/>
      <c r="IMX37" s="171"/>
      <c r="IMY37" s="171"/>
      <c r="IMZ37" s="171"/>
      <c r="INA37" s="171"/>
      <c r="INB37" s="171"/>
      <c r="INC37" s="171"/>
      <c r="IND37" s="171"/>
      <c r="INE37" s="171"/>
      <c r="INF37" s="171"/>
      <c r="ING37" s="171"/>
      <c r="INH37" s="171"/>
      <c r="INI37" s="171"/>
      <c r="INJ37" s="171"/>
      <c r="INK37" s="171"/>
      <c r="INL37" s="171"/>
      <c r="INM37" s="171"/>
      <c r="INN37" s="171"/>
      <c r="INO37" s="171"/>
      <c r="INP37" s="171"/>
      <c r="INQ37" s="171"/>
      <c r="INR37" s="171"/>
      <c r="INS37" s="171"/>
      <c r="INT37" s="171"/>
      <c r="INU37" s="171"/>
      <c r="INV37" s="171"/>
      <c r="INW37" s="171"/>
      <c r="INX37" s="171"/>
      <c r="INY37" s="171"/>
      <c r="INZ37" s="171"/>
      <c r="IOA37" s="171"/>
      <c r="IOB37" s="171"/>
      <c r="IOC37" s="171"/>
      <c r="IOD37" s="171"/>
      <c r="IOE37" s="171"/>
      <c r="IOF37" s="171"/>
      <c r="IOG37" s="171"/>
      <c r="IOH37" s="171"/>
      <c r="IOI37" s="171"/>
      <c r="IOJ37" s="171"/>
      <c r="IOK37" s="171"/>
      <c r="IOL37" s="171"/>
      <c r="IOM37" s="171"/>
      <c r="ION37" s="171"/>
      <c r="IOO37" s="171"/>
      <c r="IOP37" s="171"/>
      <c r="IOQ37" s="171"/>
      <c r="IOR37" s="171"/>
      <c r="IOS37" s="171"/>
      <c r="IOT37" s="171"/>
      <c r="IOU37" s="171"/>
      <c r="IOV37" s="171"/>
      <c r="IOW37" s="171"/>
      <c r="IOX37" s="171"/>
      <c r="IOY37" s="171"/>
      <c r="IOZ37" s="171"/>
      <c r="IPA37" s="171"/>
      <c r="IPB37" s="171"/>
      <c r="IPC37" s="171"/>
      <c r="IPD37" s="171"/>
      <c r="IPE37" s="171"/>
      <c r="IPF37" s="171"/>
      <c r="IPG37" s="171"/>
      <c r="IPH37" s="171"/>
      <c r="IPI37" s="171"/>
      <c r="IPJ37" s="171"/>
      <c r="IPK37" s="171"/>
      <c r="IPL37" s="171"/>
      <c r="IPM37" s="171"/>
      <c r="IPN37" s="171"/>
      <c r="IPO37" s="171"/>
      <c r="IPP37" s="171"/>
      <c r="IPQ37" s="171"/>
      <c r="IPR37" s="171"/>
      <c r="IPS37" s="171"/>
      <c r="IPT37" s="171"/>
      <c r="IPU37" s="171"/>
      <c r="IPV37" s="171"/>
      <c r="IPW37" s="171"/>
      <c r="IPX37" s="171"/>
      <c r="IPY37" s="171"/>
      <c r="IPZ37" s="171"/>
      <c r="IQA37" s="171"/>
      <c r="IQB37" s="171"/>
      <c r="IQC37" s="171"/>
      <c r="IQD37" s="171"/>
      <c r="IQE37" s="171"/>
      <c r="IQF37" s="171"/>
      <c r="IQG37" s="171"/>
      <c r="IQH37" s="171"/>
      <c r="IQI37" s="171"/>
      <c r="IQJ37" s="171"/>
      <c r="IQK37" s="171"/>
      <c r="IQL37" s="171"/>
      <c r="IQM37" s="171"/>
      <c r="IQN37" s="171"/>
      <c r="IQO37" s="171"/>
      <c r="IQP37" s="171"/>
      <c r="IQQ37" s="171"/>
      <c r="IQR37" s="171"/>
      <c r="IQS37" s="171"/>
      <c r="IQT37" s="171"/>
      <c r="IQU37" s="171"/>
      <c r="IQV37" s="171"/>
      <c r="IQW37" s="171"/>
      <c r="IQX37" s="171"/>
      <c r="IQY37" s="171"/>
      <c r="IQZ37" s="171"/>
      <c r="IRA37" s="171"/>
      <c r="IRB37" s="171"/>
      <c r="IRC37" s="171"/>
      <c r="IRD37" s="171"/>
      <c r="IRE37" s="171"/>
      <c r="IRF37" s="171"/>
      <c r="IRG37" s="171"/>
      <c r="IRH37" s="171"/>
      <c r="IRI37" s="171"/>
      <c r="IRJ37" s="171"/>
      <c r="IRK37" s="171"/>
      <c r="IRL37" s="171"/>
      <c r="IRM37" s="171"/>
      <c r="IRN37" s="171"/>
      <c r="IRO37" s="171"/>
      <c r="IRP37" s="171"/>
      <c r="IRQ37" s="171"/>
      <c r="IRR37" s="171"/>
      <c r="IRS37" s="171"/>
      <c r="IRT37" s="171"/>
      <c r="IRU37" s="171"/>
      <c r="IRV37" s="171"/>
      <c r="IRW37" s="171"/>
      <c r="IRX37" s="171"/>
      <c r="IRY37" s="171"/>
      <c r="IRZ37" s="171"/>
      <c r="ISA37" s="171"/>
      <c r="ISB37" s="171"/>
      <c r="ISC37" s="171"/>
      <c r="ISD37" s="171"/>
      <c r="ISE37" s="171"/>
      <c r="ISF37" s="171"/>
      <c r="ISG37" s="171"/>
      <c r="ISH37" s="171"/>
      <c r="ISI37" s="171"/>
      <c r="ISJ37" s="171"/>
      <c r="ISK37" s="171"/>
      <c r="ISL37" s="171"/>
      <c r="ISM37" s="171"/>
      <c r="ISN37" s="171"/>
      <c r="ISO37" s="171"/>
      <c r="ISP37" s="171"/>
      <c r="ISQ37" s="171"/>
      <c r="ISR37" s="171"/>
      <c r="ISS37" s="171"/>
      <c r="IST37" s="171"/>
      <c r="ISU37" s="171"/>
      <c r="ISV37" s="171"/>
      <c r="ISW37" s="171"/>
      <c r="ISX37" s="171"/>
      <c r="ISY37" s="171"/>
      <c r="ISZ37" s="171"/>
      <c r="ITA37" s="171"/>
      <c r="ITB37" s="171"/>
      <c r="ITC37" s="171"/>
      <c r="ITD37" s="171"/>
      <c r="ITE37" s="171"/>
      <c r="ITF37" s="171"/>
      <c r="ITG37" s="171"/>
      <c r="ITH37" s="171"/>
      <c r="ITI37" s="171"/>
      <c r="ITJ37" s="171"/>
      <c r="ITK37" s="171"/>
      <c r="ITL37" s="171"/>
      <c r="ITM37" s="171"/>
      <c r="ITN37" s="171"/>
      <c r="ITO37" s="171"/>
      <c r="ITP37" s="171"/>
      <c r="ITQ37" s="171"/>
      <c r="ITR37" s="171"/>
      <c r="ITS37" s="171"/>
      <c r="ITT37" s="171"/>
      <c r="ITU37" s="171"/>
      <c r="ITV37" s="171"/>
      <c r="ITW37" s="171"/>
      <c r="ITX37" s="171"/>
      <c r="ITY37" s="171"/>
      <c r="ITZ37" s="171"/>
      <c r="IUA37" s="171"/>
      <c r="IUB37" s="171"/>
      <c r="IUC37" s="171"/>
      <c r="IUD37" s="171"/>
      <c r="IUE37" s="171"/>
      <c r="IUF37" s="171"/>
      <c r="IUG37" s="171"/>
      <c r="IUH37" s="171"/>
      <c r="IUI37" s="171"/>
      <c r="IUJ37" s="171"/>
      <c r="IUK37" s="171"/>
      <c r="IUL37" s="171"/>
      <c r="IUM37" s="171"/>
      <c r="IUN37" s="171"/>
      <c r="IUO37" s="171"/>
      <c r="IUP37" s="171"/>
      <c r="IUQ37" s="171"/>
      <c r="IUR37" s="171"/>
      <c r="IUS37" s="171"/>
      <c r="IUT37" s="171"/>
      <c r="IUU37" s="171"/>
      <c r="IUV37" s="171"/>
      <c r="IUW37" s="171"/>
      <c r="IUX37" s="171"/>
      <c r="IUY37" s="171"/>
      <c r="IUZ37" s="171"/>
      <c r="IVA37" s="171"/>
      <c r="IVB37" s="171"/>
      <c r="IVC37" s="171"/>
      <c r="IVD37" s="171"/>
      <c r="IVE37" s="171"/>
      <c r="IVF37" s="171"/>
      <c r="IVG37" s="171"/>
      <c r="IVH37" s="171"/>
      <c r="IVI37" s="171"/>
      <c r="IVJ37" s="171"/>
      <c r="IVK37" s="171"/>
      <c r="IVL37" s="171"/>
      <c r="IVM37" s="171"/>
      <c r="IVN37" s="171"/>
      <c r="IVO37" s="171"/>
      <c r="IVP37" s="171"/>
      <c r="IVQ37" s="171"/>
      <c r="IVR37" s="171"/>
      <c r="IVS37" s="171"/>
      <c r="IVT37" s="171"/>
      <c r="IVU37" s="171"/>
      <c r="IVV37" s="171"/>
      <c r="IVW37" s="171"/>
      <c r="IVX37" s="171"/>
      <c r="IVY37" s="171"/>
      <c r="IVZ37" s="171"/>
      <c r="IWA37" s="171"/>
      <c r="IWB37" s="171"/>
      <c r="IWC37" s="171"/>
      <c r="IWD37" s="171"/>
      <c r="IWE37" s="171"/>
      <c r="IWF37" s="171"/>
      <c r="IWG37" s="171"/>
      <c r="IWH37" s="171"/>
      <c r="IWI37" s="171"/>
      <c r="IWJ37" s="171"/>
      <c r="IWK37" s="171"/>
      <c r="IWL37" s="171"/>
      <c r="IWM37" s="171"/>
      <c r="IWN37" s="171"/>
      <c r="IWO37" s="171"/>
      <c r="IWP37" s="171"/>
      <c r="IWQ37" s="171"/>
      <c r="IWR37" s="171"/>
      <c r="IWS37" s="171"/>
      <c r="IWT37" s="171"/>
      <c r="IWU37" s="171"/>
      <c r="IWV37" s="171"/>
      <c r="IWW37" s="171"/>
      <c r="IWX37" s="171"/>
      <c r="IWY37" s="171"/>
      <c r="IWZ37" s="171"/>
      <c r="IXA37" s="171"/>
      <c r="IXB37" s="171"/>
      <c r="IXC37" s="171"/>
      <c r="IXD37" s="171"/>
      <c r="IXE37" s="171"/>
      <c r="IXF37" s="171"/>
      <c r="IXG37" s="171"/>
      <c r="IXH37" s="171"/>
      <c r="IXI37" s="171"/>
      <c r="IXJ37" s="171"/>
      <c r="IXK37" s="171"/>
      <c r="IXL37" s="171"/>
      <c r="IXM37" s="171"/>
      <c r="IXN37" s="171"/>
      <c r="IXO37" s="171"/>
      <c r="IXP37" s="171"/>
      <c r="IXQ37" s="171"/>
      <c r="IXR37" s="171"/>
      <c r="IXS37" s="171"/>
      <c r="IXT37" s="171"/>
      <c r="IXU37" s="171"/>
      <c r="IXV37" s="171"/>
      <c r="IXW37" s="171"/>
      <c r="IXX37" s="171"/>
      <c r="IXY37" s="171"/>
      <c r="IXZ37" s="171"/>
      <c r="IYA37" s="171"/>
      <c r="IYB37" s="171"/>
      <c r="IYC37" s="171"/>
      <c r="IYD37" s="171"/>
      <c r="IYE37" s="171"/>
      <c r="IYF37" s="171"/>
      <c r="IYG37" s="171"/>
      <c r="IYH37" s="171"/>
      <c r="IYI37" s="171"/>
      <c r="IYJ37" s="171"/>
      <c r="IYK37" s="171"/>
      <c r="IYL37" s="171"/>
      <c r="IYM37" s="171"/>
      <c r="IYN37" s="171"/>
      <c r="IYO37" s="171"/>
      <c r="IYP37" s="171"/>
      <c r="IYQ37" s="171"/>
      <c r="IYR37" s="171"/>
      <c r="IYS37" s="171"/>
      <c r="IYT37" s="171"/>
      <c r="IYU37" s="171"/>
      <c r="IYV37" s="171"/>
      <c r="IYW37" s="171"/>
      <c r="IYX37" s="171"/>
      <c r="IYY37" s="171"/>
      <c r="IYZ37" s="171"/>
      <c r="IZA37" s="171"/>
      <c r="IZB37" s="171"/>
      <c r="IZC37" s="171"/>
      <c r="IZD37" s="171"/>
      <c r="IZE37" s="171"/>
      <c r="IZF37" s="171"/>
      <c r="IZG37" s="171"/>
      <c r="IZH37" s="171"/>
      <c r="IZI37" s="171"/>
      <c r="IZJ37" s="171"/>
      <c r="IZK37" s="171"/>
      <c r="IZL37" s="171"/>
      <c r="IZM37" s="171"/>
      <c r="IZN37" s="171"/>
      <c r="IZO37" s="171"/>
      <c r="IZP37" s="171"/>
      <c r="IZQ37" s="171"/>
      <c r="IZR37" s="171"/>
      <c r="IZS37" s="171"/>
      <c r="IZT37" s="171"/>
      <c r="IZU37" s="171"/>
      <c r="IZV37" s="171"/>
      <c r="IZW37" s="171"/>
      <c r="IZX37" s="171"/>
      <c r="IZY37" s="171"/>
      <c r="IZZ37" s="171"/>
      <c r="JAA37" s="171"/>
      <c r="JAB37" s="171"/>
      <c r="JAC37" s="171"/>
      <c r="JAD37" s="171"/>
      <c r="JAE37" s="171"/>
      <c r="JAF37" s="171"/>
      <c r="JAG37" s="171"/>
      <c r="JAH37" s="171"/>
      <c r="JAI37" s="171"/>
      <c r="JAJ37" s="171"/>
      <c r="JAK37" s="171"/>
      <c r="JAL37" s="171"/>
      <c r="JAM37" s="171"/>
      <c r="JAN37" s="171"/>
      <c r="JAO37" s="171"/>
      <c r="JAP37" s="171"/>
      <c r="JAQ37" s="171"/>
      <c r="JAR37" s="171"/>
      <c r="JAS37" s="171"/>
      <c r="JAT37" s="171"/>
      <c r="JAU37" s="171"/>
      <c r="JAV37" s="171"/>
      <c r="JAW37" s="171"/>
      <c r="JAX37" s="171"/>
      <c r="JAY37" s="171"/>
      <c r="JAZ37" s="171"/>
      <c r="JBA37" s="171"/>
      <c r="JBB37" s="171"/>
      <c r="JBC37" s="171"/>
      <c r="JBD37" s="171"/>
      <c r="JBE37" s="171"/>
      <c r="JBF37" s="171"/>
      <c r="JBG37" s="171"/>
      <c r="JBH37" s="171"/>
      <c r="JBI37" s="171"/>
      <c r="JBJ37" s="171"/>
      <c r="JBK37" s="171"/>
      <c r="JBL37" s="171"/>
      <c r="JBM37" s="171"/>
      <c r="JBN37" s="171"/>
      <c r="JBO37" s="171"/>
      <c r="JBP37" s="171"/>
      <c r="JBQ37" s="171"/>
      <c r="JBR37" s="171"/>
      <c r="JBS37" s="171"/>
      <c r="JBT37" s="171"/>
      <c r="JBU37" s="171"/>
      <c r="JBV37" s="171"/>
      <c r="JBW37" s="171"/>
      <c r="JBX37" s="171"/>
      <c r="JBY37" s="171"/>
      <c r="JBZ37" s="171"/>
      <c r="JCA37" s="171"/>
      <c r="JCB37" s="171"/>
      <c r="JCC37" s="171"/>
      <c r="JCD37" s="171"/>
      <c r="JCE37" s="171"/>
      <c r="JCF37" s="171"/>
      <c r="JCG37" s="171"/>
      <c r="JCH37" s="171"/>
      <c r="JCI37" s="171"/>
      <c r="JCJ37" s="171"/>
      <c r="JCK37" s="171"/>
      <c r="JCL37" s="171"/>
      <c r="JCM37" s="171"/>
      <c r="JCN37" s="171"/>
      <c r="JCO37" s="171"/>
      <c r="JCP37" s="171"/>
      <c r="JCQ37" s="171"/>
      <c r="JCR37" s="171"/>
      <c r="JCS37" s="171"/>
      <c r="JCT37" s="171"/>
      <c r="JCU37" s="171"/>
      <c r="JCV37" s="171"/>
      <c r="JCW37" s="171"/>
      <c r="JCX37" s="171"/>
      <c r="JCY37" s="171"/>
      <c r="JCZ37" s="171"/>
      <c r="JDA37" s="171"/>
      <c r="JDB37" s="171"/>
      <c r="JDC37" s="171"/>
      <c r="JDD37" s="171"/>
      <c r="JDE37" s="171"/>
      <c r="JDF37" s="171"/>
      <c r="JDG37" s="171"/>
      <c r="JDH37" s="171"/>
      <c r="JDI37" s="171"/>
      <c r="JDJ37" s="171"/>
      <c r="JDK37" s="171"/>
      <c r="JDL37" s="171"/>
      <c r="JDM37" s="171"/>
      <c r="JDN37" s="171"/>
      <c r="JDO37" s="171"/>
      <c r="JDP37" s="171"/>
      <c r="JDQ37" s="171"/>
      <c r="JDR37" s="171"/>
      <c r="JDS37" s="171"/>
      <c r="JDT37" s="171"/>
      <c r="JDU37" s="171"/>
      <c r="JDV37" s="171"/>
      <c r="JDW37" s="171"/>
      <c r="JDX37" s="171"/>
      <c r="JDY37" s="171"/>
      <c r="JDZ37" s="171"/>
      <c r="JEA37" s="171"/>
      <c r="JEB37" s="171"/>
      <c r="JEC37" s="171"/>
      <c r="JED37" s="171"/>
      <c r="JEE37" s="171"/>
      <c r="JEF37" s="171"/>
      <c r="JEG37" s="171"/>
      <c r="JEH37" s="171"/>
      <c r="JEI37" s="171"/>
      <c r="JEJ37" s="171"/>
      <c r="JEK37" s="171"/>
      <c r="JEL37" s="171"/>
      <c r="JEM37" s="171"/>
      <c r="JEN37" s="171"/>
      <c r="JEO37" s="171"/>
      <c r="JEP37" s="171"/>
      <c r="JEQ37" s="171"/>
      <c r="JER37" s="171"/>
      <c r="JES37" s="171"/>
      <c r="JET37" s="171"/>
      <c r="JEU37" s="171"/>
      <c r="JEV37" s="171"/>
      <c r="JEW37" s="171"/>
      <c r="JEX37" s="171"/>
      <c r="JEY37" s="171"/>
      <c r="JEZ37" s="171"/>
      <c r="JFA37" s="171"/>
      <c r="JFB37" s="171"/>
      <c r="JFC37" s="171"/>
      <c r="JFD37" s="171"/>
      <c r="JFE37" s="171"/>
      <c r="JFF37" s="171"/>
      <c r="JFG37" s="171"/>
      <c r="JFH37" s="171"/>
      <c r="JFI37" s="171"/>
      <c r="JFJ37" s="171"/>
      <c r="JFK37" s="171"/>
      <c r="JFL37" s="171"/>
      <c r="JFM37" s="171"/>
      <c r="JFN37" s="171"/>
      <c r="JFO37" s="171"/>
      <c r="JFP37" s="171"/>
      <c r="JFQ37" s="171"/>
      <c r="JFR37" s="171"/>
      <c r="JFS37" s="171"/>
      <c r="JFT37" s="171"/>
      <c r="JFU37" s="171"/>
      <c r="JFV37" s="171"/>
      <c r="JFW37" s="171"/>
      <c r="JFX37" s="171"/>
      <c r="JFY37" s="171"/>
      <c r="JFZ37" s="171"/>
      <c r="JGA37" s="171"/>
      <c r="JGB37" s="171"/>
      <c r="JGC37" s="171"/>
      <c r="JGD37" s="171"/>
      <c r="JGE37" s="171"/>
      <c r="JGF37" s="171"/>
      <c r="JGG37" s="171"/>
      <c r="JGH37" s="171"/>
      <c r="JGI37" s="171"/>
      <c r="JGJ37" s="171"/>
      <c r="JGK37" s="171"/>
      <c r="JGL37" s="171"/>
      <c r="JGM37" s="171"/>
      <c r="JGN37" s="171"/>
      <c r="JGO37" s="171"/>
      <c r="JGP37" s="171"/>
      <c r="JGQ37" s="171"/>
      <c r="JGR37" s="171"/>
      <c r="JGS37" s="171"/>
      <c r="JGT37" s="171"/>
      <c r="JGU37" s="171"/>
      <c r="JGV37" s="171"/>
      <c r="JGW37" s="171"/>
      <c r="JGX37" s="171"/>
      <c r="JGY37" s="171"/>
      <c r="JGZ37" s="171"/>
      <c r="JHA37" s="171"/>
      <c r="JHB37" s="171"/>
      <c r="JHC37" s="171"/>
      <c r="JHD37" s="171"/>
      <c r="JHE37" s="171"/>
      <c r="JHF37" s="171"/>
      <c r="JHG37" s="171"/>
      <c r="JHH37" s="171"/>
      <c r="JHI37" s="171"/>
      <c r="JHJ37" s="171"/>
      <c r="JHK37" s="171"/>
      <c r="JHL37" s="171"/>
      <c r="JHM37" s="171"/>
      <c r="JHN37" s="171"/>
      <c r="JHO37" s="171"/>
      <c r="JHP37" s="171"/>
      <c r="JHQ37" s="171"/>
      <c r="JHR37" s="171"/>
      <c r="JHS37" s="171"/>
      <c r="JHT37" s="171"/>
      <c r="JHU37" s="171"/>
      <c r="JHV37" s="171"/>
      <c r="JHW37" s="171"/>
      <c r="JHX37" s="171"/>
      <c r="JHY37" s="171"/>
      <c r="JHZ37" s="171"/>
      <c r="JIA37" s="171"/>
      <c r="JIB37" s="171"/>
      <c r="JIC37" s="171"/>
      <c r="JID37" s="171"/>
      <c r="JIE37" s="171"/>
      <c r="JIF37" s="171"/>
      <c r="JIG37" s="171"/>
      <c r="JIH37" s="171"/>
      <c r="JII37" s="171"/>
      <c r="JIJ37" s="171"/>
      <c r="JIK37" s="171"/>
      <c r="JIL37" s="171"/>
      <c r="JIM37" s="171"/>
      <c r="JIN37" s="171"/>
      <c r="JIO37" s="171"/>
      <c r="JIP37" s="171"/>
      <c r="JIQ37" s="171"/>
      <c r="JIR37" s="171"/>
      <c r="JIS37" s="171"/>
      <c r="JIT37" s="171"/>
      <c r="JIU37" s="171"/>
      <c r="JIV37" s="171"/>
      <c r="JIW37" s="171"/>
      <c r="JIX37" s="171"/>
      <c r="JIY37" s="171"/>
      <c r="JIZ37" s="171"/>
      <c r="JJA37" s="171"/>
      <c r="JJB37" s="171"/>
      <c r="JJC37" s="171"/>
      <c r="JJD37" s="171"/>
      <c r="JJE37" s="171"/>
      <c r="JJF37" s="171"/>
      <c r="JJG37" s="171"/>
      <c r="JJH37" s="171"/>
      <c r="JJI37" s="171"/>
      <c r="JJJ37" s="171"/>
      <c r="JJK37" s="171"/>
      <c r="JJL37" s="171"/>
      <c r="JJM37" s="171"/>
      <c r="JJN37" s="171"/>
      <c r="JJO37" s="171"/>
      <c r="JJP37" s="171"/>
      <c r="JJQ37" s="171"/>
      <c r="JJR37" s="171"/>
      <c r="JJS37" s="171"/>
      <c r="JJT37" s="171"/>
      <c r="JJU37" s="171"/>
      <c r="JJV37" s="171"/>
      <c r="JJW37" s="171"/>
      <c r="JJX37" s="171"/>
      <c r="JJY37" s="171"/>
      <c r="JJZ37" s="171"/>
      <c r="JKA37" s="171"/>
      <c r="JKB37" s="171"/>
      <c r="JKC37" s="171"/>
      <c r="JKD37" s="171"/>
      <c r="JKE37" s="171"/>
      <c r="JKF37" s="171"/>
      <c r="JKG37" s="171"/>
      <c r="JKH37" s="171"/>
      <c r="JKI37" s="171"/>
      <c r="JKJ37" s="171"/>
      <c r="JKK37" s="171"/>
      <c r="JKL37" s="171"/>
      <c r="JKM37" s="171"/>
      <c r="JKN37" s="171"/>
      <c r="JKO37" s="171"/>
      <c r="JKP37" s="171"/>
      <c r="JKQ37" s="171"/>
      <c r="JKR37" s="171"/>
      <c r="JKS37" s="171"/>
      <c r="JKT37" s="171"/>
      <c r="JKU37" s="171"/>
      <c r="JKV37" s="171"/>
      <c r="JKW37" s="171"/>
      <c r="JKX37" s="171"/>
      <c r="JKY37" s="171"/>
      <c r="JKZ37" s="171"/>
      <c r="JLA37" s="171"/>
      <c r="JLB37" s="171"/>
      <c r="JLC37" s="171"/>
      <c r="JLD37" s="171"/>
      <c r="JLE37" s="171"/>
      <c r="JLF37" s="171"/>
      <c r="JLG37" s="171"/>
      <c r="JLH37" s="171"/>
      <c r="JLI37" s="171"/>
      <c r="JLJ37" s="171"/>
      <c r="JLK37" s="171"/>
      <c r="JLL37" s="171"/>
      <c r="JLM37" s="171"/>
      <c r="JLN37" s="171"/>
      <c r="JLO37" s="171"/>
      <c r="JLP37" s="171"/>
      <c r="JLQ37" s="171"/>
      <c r="JLR37" s="171"/>
      <c r="JLS37" s="171"/>
      <c r="JLT37" s="171"/>
      <c r="JLU37" s="171"/>
      <c r="JLV37" s="171"/>
      <c r="JLW37" s="171"/>
      <c r="JLX37" s="171"/>
      <c r="JLY37" s="171"/>
      <c r="JLZ37" s="171"/>
      <c r="JMA37" s="171"/>
      <c r="JMB37" s="171"/>
      <c r="JMC37" s="171"/>
      <c r="JMD37" s="171"/>
      <c r="JME37" s="171"/>
      <c r="JMF37" s="171"/>
      <c r="JMG37" s="171"/>
      <c r="JMH37" s="171"/>
      <c r="JMI37" s="171"/>
      <c r="JMJ37" s="171"/>
      <c r="JMK37" s="171"/>
      <c r="JML37" s="171"/>
      <c r="JMM37" s="171"/>
      <c r="JMN37" s="171"/>
      <c r="JMO37" s="171"/>
      <c r="JMP37" s="171"/>
      <c r="JMQ37" s="171"/>
      <c r="JMR37" s="171"/>
      <c r="JMS37" s="171"/>
      <c r="JMT37" s="171"/>
      <c r="JMU37" s="171"/>
      <c r="JMV37" s="171"/>
      <c r="JMW37" s="171"/>
      <c r="JMX37" s="171"/>
      <c r="JMY37" s="171"/>
      <c r="JMZ37" s="171"/>
      <c r="JNA37" s="171"/>
      <c r="JNB37" s="171"/>
      <c r="JNC37" s="171"/>
      <c r="JND37" s="171"/>
      <c r="JNE37" s="171"/>
      <c r="JNF37" s="171"/>
      <c r="JNG37" s="171"/>
      <c r="JNH37" s="171"/>
      <c r="JNI37" s="171"/>
      <c r="JNJ37" s="171"/>
      <c r="JNK37" s="171"/>
      <c r="JNL37" s="171"/>
      <c r="JNM37" s="171"/>
      <c r="JNN37" s="171"/>
      <c r="JNO37" s="171"/>
      <c r="JNP37" s="171"/>
      <c r="JNQ37" s="171"/>
      <c r="JNR37" s="171"/>
      <c r="JNS37" s="171"/>
      <c r="JNT37" s="171"/>
      <c r="JNU37" s="171"/>
      <c r="JNV37" s="171"/>
      <c r="JNW37" s="171"/>
      <c r="JNX37" s="171"/>
      <c r="JNY37" s="171"/>
      <c r="JNZ37" s="171"/>
      <c r="JOA37" s="171"/>
      <c r="JOB37" s="171"/>
      <c r="JOC37" s="171"/>
      <c r="JOD37" s="171"/>
      <c r="JOE37" s="171"/>
      <c r="JOF37" s="171"/>
      <c r="JOG37" s="171"/>
      <c r="JOH37" s="171"/>
      <c r="JOI37" s="171"/>
      <c r="JOJ37" s="171"/>
      <c r="JOK37" s="171"/>
      <c r="JOL37" s="171"/>
      <c r="JOM37" s="171"/>
      <c r="JON37" s="171"/>
      <c r="JOO37" s="171"/>
      <c r="JOP37" s="171"/>
      <c r="JOQ37" s="171"/>
      <c r="JOR37" s="171"/>
      <c r="JOS37" s="171"/>
      <c r="JOT37" s="171"/>
      <c r="JOU37" s="171"/>
      <c r="JOV37" s="171"/>
      <c r="JOW37" s="171"/>
      <c r="JOX37" s="171"/>
      <c r="JOY37" s="171"/>
      <c r="JOZ37" s="171"/>
      <c r="JPA37" s="171"/>
      <c r="JPB37" s="171"/>
      <c r="JPC37" s="171"/>
      <c r="JPD37" s="171"/>
      <c r="JPE37" s="171"/>
      <c r="JPF37" s="171"/>
      <c r="JPG37" s="171"/>
      <c r="JPH37" s="171"/>
      <c r="JPI37" s="171"/>
      <c r="JPJ37" s="171"/>
      <c r="JPK37" s="171"/>
      <c r="JPL37" s="171"/>
      <c r="JPM37" s="171"/>
      <c r="JPN37" s="171"/>
      <c r="JPO37" s="171"/>
      <c r="JPP37" s="171"/>
      <c r="JPQ37" s="171"/>
      <c r="JPR37" s="171"/>
      <c r="JPS37" s="171"/>
      <c r="JPT37" s="171"/>
      <c r="JPU37" s="171"/>
      <c r="JPV37" s="171"/>
      <c r="JPW37" s="171"/>
      <c r="JPX37" s="171"/>
      <c r="JPY37" s="171"/>
      <c r="JPZ37" s="171"/>
      <c r="JQA37" s="171"/>
      <c r="JQB37" s="171"/>
      <c r="JQC37" s="171"/>
      <c r="JQD37" s="171"/>
      <c r="JQE37" s="171"/>
      <c r="JQF37" s="171"/>
      <c r="JQG37" s="171"/>
      <c r="JQH37" s="171"/>
      <c r="JQI37" s="171"/>
      <c r="JQJ37" s="171"/>
      <c r="JQK37" s="171"/>
      <c r="JQL37" s="171"/>
      <c r="JQM37" s="171"/>
      <c r="JQN37" s="171"/>
      <c r="JQO37" s="171"/>
      <c r="JQP37" s="171"/>
      <c r="JQQ37" s="171"/>
      <c r="JQR37" s="171"/>
      <c r="JQS37" s="171"/>
      <c r="JQT37" s="171"/>
      <c r="JQU37" s="171"/>
      <c r="JQV37" s="171"/>
      <c r="JQW37" s="171"/>
      <c r="JQX37" s="171"/>
      <c r="JQY37" s="171"/>
      <c r="JQZ37" s="171"/>
      <c r="JRA37" s="171"/>
      <c r="JRB37" s="171"/>
      <c r="JRC37" s="171"/>
      <c r="JRD37" s="171"/>
      <c r="JRE37" s="171"/>
      <c r="JRF37" s="171"/>
      <c r="JRG37" s="171"/>
      <c r="JRH37" s="171"/>
      <c r="JRI37" s="171"/>
      <c r="JRJ37" s="171"/>
      <c r="JRK37" s="171"/>
      <c r="JRL37" s="171"/>
      <c r="JRM37" s="171"/>
      <c r="JRN37" s="171"/>
      <c r="JRO37" s="171"/>
      <c r="JRP37" s="171"/>
      <c r="JRQ37" s="171"/>
      <c r="JRR37" s="171"/>
      <c r="JRS37" s="171"/>
      <c r="JRT37" s="171"/>
      <c r="JRU37" s="171"/>
      <c r="JRV37" s="171"/>
      <c r="JRW37" s="171"/>
      <c r="JRX37" s="171"/>
      <c r="JRY37" s="171"/>
      <c r="JRZ37" s="171"/>
      <c r="JSA37" s="171"/>
      <c r="JSB37" s="171"/>
      <c r="JSC37" s="171"/>
      <c r="JSD37" s="171"/>
      <c r="JSE37" s="171"/>
      <c r="JSF37" s="171"/>
      <c r="JSG37" s="171"/>
      <c r="JSH37" s="171"/>
      <c r="JSI37" s="171"/>
      <c r="JSJ37" s="171"/>
      <c r="JSK37" s="171"/>
      <c r="JSL37" s="171"/>
      <c r="JSM37" s="171"/>
      <c r="JSN37" s="171"/>
      <c r="JSO37" s="171"/>
      <c r="JSP37" s="171"/>
      <c r="JSQ37" s="171"/>
      <c r="JSR37" s="171"/>
      <c r="JSS37" s="171"/>
      <c r="JST37" s="171"/>
      <c r="JSU37" s="171"/>
      <c r="JSV37" s="171"/>
      <c r="JSW37" s="171"/>
      <c r="JSX37" s="171"/>
      <c r="JSY37" s="171"/>
      <c r="JSZ37" s="171"/>
      <c r="JTA37" s="171"/>
      <c r="JTB37" s="171"/>
      <c r="JTC37" s="171"/>
      <c r="JTD37" s="171"/>
      <c r="JTE37" s="171"/>
      <c r="JTF37" s="171"/>
      <c r="JTG37" s="171"/>
      <c r="JTH37" s="171"/>
      <c r="JTI37" s="171"/>
      <c r="JTJ37" s="171"/>
      <c r="JTK37" s="171"/>
      <c r="JTL37" s="171"/>
      <c r="JTM37" s="171"/>
      <c r="JTN37" s="171"/>
      <c r="JTO37" s="171"/>
      <c r="JTP37" s="171"/>
      <c r="JTQ37" s="171"/>
      <c r="JTR37" s="171"/>
      <c r="JTS37" s="171"/>
      <c r="JTT37" s="171"/>
      <c r="JTU37" s="171"/>
      <c r="JTV37" s="171"/>
      <c r="JTW37" s="171"/>
      <c r="JTX37" s="171"/>
      <c r="JTY37" s="171"/>
      <c r="JTZ37" s="171"/>
      <c r="JUA37" s="171"/>
      <c r="JUB37" s="171"/>
      <c r="JUC37" s="171"/>
      <c r="JUD37" s="171"/>
      <c r="JUE37" s="171"/>
      <c r="JUF37" s="171"/>
      <c r="JUG37" s="171"/>
      <c r="JUH37" s="171"/>
      <c r="JUI37" s="171"/>
      <c r="JUJ37" s="171"/>
      <c r="JUK37" s="171"/>
      <c r="JUL37" s="171"/>
      <c r="JUM37" s="171"/>
      <c r="JUN37" s="171"/>
      <c r="JUO37" s="171"/>
      <c r="JUP37" s="171"/>
      <c r="JUQ37" s="171"/>
      <c r="JUR37" s="171"/>
      <c r="JUS37" s="171"/>
      <c r="JUT37" s="171"/>
      <c r="JUU37" s="171"/>
      <c r="JUV37" s="171"/>
      <c r="JUW37" s="171"/>
      <c r="JUX37" s="171"/>
      <c r="JUY37" s="171"/>
      <c r="JUZ37" s="171"/>
      <c r="JVA37" s="171"/>
      <c r="JVB37" s="171"/>
      <c r="JVC37" s="171"/>
      <c r="JVD37" s="171"/>
      <c r="JVE37" s="171"/>
      <c r="JVF37" s="171"/>
      <c r="JVG37" s="171"/>
      <c r="JVH37" s="171"/>
      <c r="JVI37" s="171"/>
      <c r="JVJ37" s="171"/>
      <c r="JVK37" s="171"/>
      <c r="JVL37" s="171"/>
      <c r="JVM37" s="171"/>
      <c r="JVN37" s="171"/>
      <c r="JVO37" s="171"/>
      <c r="JVP37" s="171"/>
      <c r="JVQ37" s="171"/>
      <c r="JVR37" s="171"/>
      <c r="JVS37" s="171"/>
      <c r="JVT37" s="171"/>
      <c r="JVU37" s="171"/>
      <c r="JVV37" s="171"/>
      <c r="JVW37" s="171"/>
      <c r="JVX37" s="171"/>
      <c r="JVY37" s="171"/>
      <c r="JVZ37" s="171"/>
      <c r="JWA37" s="171"/>
      <c r="JWB37" s="171"/>
      <c r="JWC37" s="171"/>
      <c r="JWD37" s="171"/>
      <c r="JWE37" s="171"/>
      <c r="JWF37" s="171"/>
      <c r="JWG37" s="171"/>
      <c r="JWH37" s="171"/>
      <c r="JWI37" s="171"/>
      <c r="JWJ37" s="171"/>
      <c r="JWK37" s="171"/>
      <c r="JWL37" s="171"/>
      <c r="JWM37" s="171"/>
      <c r="JWN37" s="171"/>
      <c r="JWO37" s="171"/>
      <c r="JWP37" s="171"/>
      <c r="JWQ37" s="171"/>
      <c r="JWR37" s="171"/>
      <c r="JWS37" s="171"/>
      <c r="JWT37" s="171"/>
      <c r="JWU37" s="171"/>
      <c r="JWV37" s="171"/>
      <c r="JWW37" s="171"/>
      <c r="JWX37" s="171"/>
      <c r="JWY37" s="171"/>
      <c r="JWZ37" s="171"/>
      <c r="JXA37" s="171"/>
      <c r="JXB37" s="171"/>
      <c r="JXC37" s="171"/>
      <c r="JXD37" s="171"/>
      <c r="JXE37" s="171"/>
      <c r="JXF37" s="171"/>
      <c r="JXG37" s="171"/>
      <c r="JXH37" s="171"/>
      <c r="JXI37" s="171"/>
      <c r="JXJ37" s="171"/>
      <c r="JXK37" s="171"/>
      <c r="JXL37" s="171"/>
      <c r="JXM37" s="171"/>
      <c r="JXN37" s="171"/>
      <c r="JXO37" s="171"/>
      <c r="JXP37" s="171"/>
      <c r="JXQ37" s="171"/>
      <c r="JXR37" s="171"/>
      <c r="JXS37" s="171"/>
      <c r="JXT37" s="171"/>
      <c r="JXU37" s="171"/>
      <c r="JXV37" s="171"/>
      <c r="JXW37" s="171"/>
      <c r="JXX37" s="171"/>
      <c r="JXY37" s="171"/>
      <c r="JXZ37" s="171"/>
      <c r="JYA37" s="171"/>
      <c r="JYB37" s="171"/>
      <c r="JYC37" s="171"/>
      <c r="JYD37" s="171"/>
      <c r="JYE37" s="171"/>
      <c r="JYF37" s="171"/>
      <c r="JYG37" s="171"/>
      <c r="JYH37" s="171"/>
      <c r="JYI37" s="171"/>
      <c r="JYJ37" s="171"/>
      <c r="JYK37" s="171"/>
      <c r="JYL37" s="171"/>
      <c r="JYM37" s="171"/>
      <c r="JYN37" s="171"/>
      <c r="JYO37" s="171"/>
      <c r="JYP37" s="171"/>
      <c r="JYQ37" s="171"/>
      <c r="JYR37" s="171"/>
      <c r="JYS37" s="171"/>
      <c r="JYT37" s="171"/>
      <c r="JYU37" s="171"/>
      <c r="JYV37" s="171"/>
      <c r="JYW37" s="171"/>
      <c r="JYX37" s="171"/>
      <c r="JYY37" s="171"/>
      <c r="JYZ37" s="171"/>
      <c r="JZA37" s="171"/>
      <c r="JZB37" s="171"/>
      <c r="JZC37" s="171"/>
      <c r="JZD37" s="171"/>
      <c r="JZE37" s="171"/>
      <c r="JZF37" s="171"/>
      <c r="JZG37" s="171"/>
      <c r="JZH37" s="171"/>
      <c r="JZI37" s="171"/>
      <c r="JZJ37" s="171"/>
      <c r="JZK37" s="171"/>
      <c r="JZL37" s="171"/>
      <c r="JZM37" s="171"/>
      <c r="JZN37" s="171"/>
      <c r="JZO37" s="171"/>
      <c r="JZP37" s="171"/>
      <c r="JZQ37" s="171"/>
      <c r="JZR37" s="171"/>
      <c r="JZS37" s="171"/>
      <c r="JZT37" s="171"/>
      <c r="JZU37" s="171"/>
      <c r="JZV37" s="171"/>
      <c r="JZW37" s="171"/>
      <c r="JZX37" s="171"/>
      <c r="JZY37" s="171"/>
      <c r="JZZ37" s="171"/>
      <c r="KAA37" s="171"/>
      <c r="KAB37" s="171"/>
      <c r="KAC37" s="171"/>
      <c r="KAD37" s="171"/>
      <c r="KAE37" s="171"/>
      <c r="KAF37" s="171"/>
      <c r="KAG37" s="171"/>
      <c r="KAH37" s="171"/>
      <c r="KAI37" s="171"/>
      <c r="KAJ37" s="171"/>
      <c r="KAK37" s="171"/>
      <c r="KAL37" s="171"/>
      <c r="KAM37" s="171"/>
      <c r="KAN37" s="171"/>
      <c r="KAO37" s="171"/>
      <c r="KAP37" s="171"/>
      <c r="KAQ37" s="171"/>
      <c r="KAR37" s="171"/>
      <c r="KAS37" s="171"/>
      <c r="KAT37" s="171"/>
      <c r="KAU37" s="171"/>
      <c r="KAV37" s="171"/>
      <c r="KAW37" s="171"/>
      <c r="KAX37" s="171"/>
      <c r="KAY37" s="171"/>
      <c r="KAZ37" s="171"/>
      <c r="KBA37" s="171"/>
      <c r="KBB37" s="171"/>
      <c r="KBC37" s="171"/>
      <c r="KBD37" s="171"/>
      <c r="KBE37" s="171"/>
      <c r="KBF37" s="171"/>
      <c r="KBG37" s="171"/>
      <c r="KBH37" s="171"/>
      <c r="KBI37" s="171"/>
      <c r="KBJ37" s="171"/>
      <c r="KBK37" s="171"/>
      <c r="KBL37" s="171"/>
      <c r="KBM37" s="171"/>
      <c r="KBN37" s="171"/>
      <c r="KBO37" s="171"/>
      <c r="KBP37" s="171"/>
      <c r="KBQ37" s="171"/>
      <c r="KBR37" s="171"/>
      <c r="KBS37" s="171"/>
      <c r="KBT37" s="171"/>
      <c r="KBU37" s="171"/>
      <c r="KBV37" s="171"/>
      <c r="KBW37" s="171"/>
      <c r="KBX37" s="171"/>
      <c r="KBY37" s="171"/>
      <c r="KBZ37" s="171"/>
      <c r="KCA37" s="171"/>
      <c r="KCB37" s="171"/>
      <c r="KCC37" s="171"/>
      <c r="KCD37" s="171"/>
      <c r="KCE37" s="171"/>
      <c r="KCF37" s="171"/>
      <c r="KCG37" s="171"/>
      <c r="KCH37" s="171"/>
      <c r="KCI37" s="171"/>
      <c r="KCJ37" s="171"/>
      <c r="KCK37" s="171"/>
      <c r="KCL37" s="171"/>
      <c r="KCM37" s="171"/>
      <c r="KCN37" s="171"/>
      <c r="KCO37" s="171"/>
      <c r="KCP37" s="171"/>
      <c r="KCQ37" s="171"/>
      <c r="KCR37" s="171"/>
      <c r="KCS37" s="171"/>
      <c r="KCT37" s="171"/>
      <c r="KCU37" s="171"/>
      <c r="KCV37" s="171"/>
      <c r="KCW37" s="171"/>
      <c r="KCX37" s="171"/>
      <c r="KCY37" s="171"/>
      <c r="KCZ37" s="171"/>
      <c r="KDA37" s="171"/>
      <c r="KDB37" s="171"/>
      <c r="KDC37" s="171"/>
      <c r="KDD37" s="171"/>
      <c r="KDE37" s="171"/>
      <c r="KDF37" s="171"/>
      <c r="KDG37" s="171"/>
      <c r="KDH37" s="171"/>
      <c r="KDI37" s="171"/>
      <c r="KDJ37" s="171"/>
      <c r="KDK37" s="171"/>
      <c r="KDL37" s="171"/>
      <c r="KDM37" s="171"/>
      <c r="KDN37" s="171"/>
      <c r="KDO37" s="171"/>
      <c r="KDP37" s="171"/>
      <c r="KDQ37" s="171"/>
      <c r="KDR37" s="171"/>
      <c r="KDS37" s="171"/>
      <c r="KDT37" s="171"/>
      <c r="KDU37" s="171"/>
      <c r="KDV37" s="171"/>
      <c r="KDW37" s="171"/>
      <c r="KDX37" s="171"/>
      <c r="KDY37" s="171"/>
      <c r="KDZ37" s="171"/>
      <c r="KEA37" s="171"/>
      <c r="KEB37" s="171"/>
      <c r="KEC37" s="171"/>
      <c r="KED37" s="171"/>
      <c r="KEE37" s="171"/>
      <c r="KEF37" s="171"/>
      <c r="KEG37" s="171"/>
      <c r="KEH37" s="171"/>
      <c r="KEI37" s="171"/>
      <c r="KEJ37" s="171"/>
      <c r="KEK37" s="171"/>
      <c r="KEL37" s="171"/>
      <c r="KEM37" s="171"/>
      <c r="KEN37" s="171"/>
      <c r="KEO37" s="171"/>
      <c r="KEP37" s="171"/>
      <c r="KEQ37" s="171"/>
      <c r="KER37" s="171"/>
      <c r="KES37" s="171"/>
      <c r="KET37" s="171"/>
      <c r="KEU37" s="171"/>
      <c r="KEV37" s="171"/>
      <c r="KEW37" s="171"/>
      <c r="KEX37" s="171"/>
      <c r="KEY37" s="171"/>
      <c r="KEZ37" s="171"/>
      <c r="KFA37" s="171"/>
      <c r="KFB37" s="171"/>
      <c r="KFC37" s="171"/>
      <c r="KFD37" s="171"/>
      <c r="KFE37" s="171"/>
      <c r="KFF37" s="171"/>
      <c r="KFG37" s="171"/>
      <c r="KFH37" s="171"/>
      <c r="KFI37" s="171"/>
      <c r="KFJ37" s="171"/>
      <c r="KFK37" s="171"/>
      <c r="KFL37" s="171"/>
      <c r="KFM37" s="171"/>
      <c r="KFN37" s="171"/>
      <c r="KFO37" s="171"/>
      <c r="KFP37" s="171"/>
      <c r="KFQ37" s="171"/>
      <c r="KFR37" s="171"/>
      <c r="KFS37" s="171"/>
      <c r="KFT37" s="171"/>
      <c r="KFU37" s="171"/>
      <c r="KFV37" s="171"/>
      <c r="KFW37" s="171"/>
      <c r="KFX37" s="171"/>
      <c r="KFY37" s="171"/>
      <c r="KFZ37" s="171"/>
      <c r="KGA37" s="171"/>
      <c r="KGB37" s="171"/>
      <c r="KGC37" s="171"/>
      <c r="KGD37" s="171"/>
      <c r="KGE37" s="171"/>
      <c r="KGF37" s="171"/>
      <c r="KGG37" s="171"/>
      <c r="KGH37" s="171"/>
      <c r="KGI37" s="171"/>
      <c r="KGJ37" s="171"/>
      <c r="KGK37" s="171"/>
      <c r="KGL37" s="171"/>
      <c r="KGM37" s="171"/>
      <c r="KGN37" s="171"/>
      <c r="KGO37" s="171"/>
      <c r="KGP37" s="171"/>
      <c r="KGQ37" s="171"/>
      <c r="KGR37" s="171"/>
      <c r="KGS37" s="171"/>
      <c r="KGT37" s="171"/>
      <c r="KGU37" s="171"/>
      <c r="KGV37" s="171"/>
      <c r="KGW37" s="171"/>
      <c r="KGX37" s="171"/>
      <c r="KGY37" s="171"/>
      <c r="KGZ37" s="171"/>
      <c r="KHA37" s="171"/>
      <c r="KHB37" s="171"/>
      <c r="KHC37" s="171"/>
      <c r="KHD37" s="171"/>
      <c r="KHE37" s="171"/>
      <c r="KHF37" s="171"/>
      <c r="KHG37" s="171"/>
      <c r="KHH37" s="171"/>
      <c r="KHI37" s="171"/>
      <c r="KHJ37" s="171"/>
      <c r="KHK37" s="171"/>
      <c r="KHL37" s="171"/>
      <c r="KHM37" s="171"/>
      <c r="KHN37" s="171"/>
      <c r="KHO37" s="171"/>
      <c r="KHP37" s="171"/>
      <c r="KHQ37" s="171"/>
      <c r="KHR37" s="171"/>
      <c r="KHS37" s="171"/>
      <c r="KHT37" s="171"/>
      <c r="KHU37" s="171"/>
      <c r="KHV37" s="171"/>
      <c r="KHW37" s="171"/>
      <c r="KHX37" s="171"/>
      <c r="KHY37" s="171"/>
      <c r="KHZ37" s="171"/>
      <c r="KIA37" s="171"/>
      <c r="KIB37" s="171"/>
      <c r="KIC37" s="171"/>
      <c r="KID37" s="171"/>
      <c r="KIE37" s="171"/>
      <c r="KIF37" s="171"/>
      <c r="KIG37" s="171"/>
      <c r="KIH37" s="171"/>
      <c r="KII37" s="171"/>
      <c r="KIJ37" s="171"/>
      <c r="KIK37" s="171"/>
      <c r="KIL37" s="171"/>
      <c r="KIM37" s="171"/>
      <c r="KIN37" s="171"/>
      <c r="KIO37" s="171"/>
      <c r="KIP37" s="171"/>
      <c r="KIQ37" s="171"/>
      <c r="KIR37" s="171"/>
      <c r="KIS37" s="171"/>
      <c r="KIT37" s="171"/>
      <c r="KIU37" s="171"/>
      <c r="KIV37" s="171"/>
      <c r="KIW37" s="171"/>
      <c r="KIX37" s="171"/>
      <c r="KIY37" s="171"/>
      <c r="KIZ37" s="171"/>
      <c r="KJA37" s="171"/>
      <c r="KJB37" s="171"/>
      <c r="KJC37" s="171"/>
      <c r="KJD37" s="171"/>
      <c r="KJE37" s="171"/>
      <c r="KJF37" s="171"/>
      <c r="KJG37" s="171"/>
      <c r="KJH37" s="171"/>
      <c r="KJI37" s="171"/>
      <c r="KJJ37" s="171"/>
      <c r="KJK37" s="171"/>
      <c r="KJL37" s="171"/>
      <c r="KJM37" s="171"/>
      <c r="KJN37" s="171"/>
      <c r="KJO37" s="171"/>
      <c r="KJP37" s="171"/>
      <c r="KJQ37" s="171"/>
      <c r="KJR37" s="171"/>
      <c r="KJS37" s="171"/>
      <c r="KJT37" s="171"/>
      <c r="KJU37" s="171"/>
      <c r="KJV37" s="171"/>
      <c r="KJW37" s="171"/>
      <c r="KJX37" s="171"/>
      <c r="KJY37" s="171"/>
      <c r="KJZ37" s="171"/>
      <c r="KKA37" s="171"/>
      <c r="KKB37" s="171"/>
      <c r="KKC37" s="171"/>
      <c r="KKD37" s="171"/>
      <c r="KKE37" s="171"/>
      <c r="KKF37" s="171"/>
      <c r="KKG37" s="171"/>
      <c r="KKH37" s="171"/>
      <c r="KKI37" s="171"/>
      <c r="KKJ37" s="171"/>
      <c r="KKK37" s="171"/>
      <c r="KKL37" s="171"/>
      <c r="KKM37" s="171"/>
      <c r="KKN37" s="171"/>
      <c r="KKO37" s="171"/>
      <c r="KKP37" s="171"/>
      <c r="KKQ37" s="171"/>
      <c r="KKR37" s="171"/>
      <c r="KKS37" s="171"/>
      <c r="KKT37" s="171"/>
      <c r="KKU37" s="171"/>
      <c r="KKV37" s="171"/>
      <c r="KKW37" s="171"/>
      <c r="KKX37" s="171"/>
      <c r="KKY37" s="171"/>
      <c r="KKZ37" s="171"/>
      <c r="KLA37" s="171"/>
      <c r="KLB37" s="171"/>
      <c r="KLC37" s="171"/>
      <c r="KLD37" s="171"/>
      <c r="KLE37" s="171"/>
      <c r="KLF37" s="171"/>
      <c r="KLG37" s="171"/>
      <c r="KLH37" s="171"/>
      <c r="KLI37" s="171"/>
      <c r="KLJ37" s="171"/>
      <c r="KLK37" s="171"/>
      <c r="KLL37" s="171"/>
      <c r="KLM37" s="171"/>
      <c r="KLN37" s="171"/>
      <c r="KLO37" s="171"/>
      <c r="KLP37" s="171"/>
      <c r="KLQ37" s="171"/>
      <c r="KLR37" s="171"/>
      <c r="KLS37" s="171"/>
      <c r="KLT37" s="171"/>
      <c r="KLU37" s="171"/>
      <c r="KLV37" s="171"/>
      <c r="KLW37" s="171"/>
      <c r="KLX37" s="171"/>
      <c r="KLY37" s="171"/>
      <c r="KLZ37" s="171"/>
      <c r="KMA37" s="171"/>
      <c r="KMB37" s="171"/>
      <c r="KMC37" s="171"/>
      <c r="KMD37" s="171"/>
      <c r="KME37" s="171"/>
      <c r="KMF37" s="171"/>
      <c r="KMG37" s="171"/>
      <c r="KMH37" s="171"/>
      <c r="KMI37" s="171"/>
      <c r="KMJ37" s="171"/>
      <c r="KMK37" s="171"/>
      <c r="KML37" s="171"/>
      <c r="KMM37" s="171"/>
      <c r="KMN37" s="171"/>
      <c r="KMO37" s="171"/>
      <c r="KMP37" s="171"/>
      <c r="KMQ37" s="171"/>
      <c r="KMR37" s="171"/>
      <c r="KMS37" s="171"/>
      <c r="KMT37" s="171"/>
      <c r="KMU37" s="171"/>
      <c r="KMV37" s="171"/>
      <c r="KMW37" s="171"/>
      <c r="KMX37" s="171"/>
      <c r="KMY37" s="171"/>
      <c r="KMZ37" s="171"/>
      <c r="KNA37" s="171"/>
      <c r="KNB37" s="171"/>
      <c r="KNC37" s="171"/>
      <c r="KND37" s="171"/>
      <c r="KNE37" s="171"/>
      <c r="KNF37" s="171"/>
      <c r="KNG37" s="171"/>
      <c r="KNH37" s="171"/>
      <c r="KNI37" s="171"/>
      <c r="KNJ37" s="171"/>
      <c r="KNK37" s="171"/>
      <c r="KNL37" s="171"/>
      <c r="KNM37" s="171"/>
      <c r="KNN37" s="171"/>
      <c r="KNO37" s="171"/>
      <c r="KNP37" s="171"/>
      <c r="KNQ37" s="171"/>
      <c r="KNR37" s="171"/>
      <c r="KNS37" s="171"/>
      <c r="KNT37" s="171"/>
      <c r="KNU37" s="171"/>
      <c r="KNV37" s="171"/>
      <c r="KNW37" s="171"/>
      <c r="KNX37" s="171"/>
      <c r="KNY37" s="171"/>
      <c r="KNZ37" s="171"/>
      <c r="KOA37" s="171"/>
      <c r="KOB37" s="171"/>
      <c r="KOC37" s="171"/>
      <c r="KOD37" s="171"/>
      <c r="KOE37" s="171"/>
      <c r="KOF37" s="171"/>
      <c r="KOG37" s="171"/>
      <c r="KOH37" s="171"/>
      <c r="KOI37" s="171"/>
      <c r="KOJ37" s="171"/>
      <c r="KOK37" s="171"/>
      <c r="KOL37" s="171"/>
      <c r="KOM37" s="171"/>
      <c r="KON37" s="171"/>
      <c r="KOO37" s="171"/>
      <c r="KOP37" s="171"/>
      <c r="KOQ37" s="171"/>
      <c r="KOR37" s="171"/>
      <c r="KOS37" s="171"/>
      <c r="KOT37" s="171"/>
      <c r="KOU37" s="171"/>
      <c r="KOV37" s="171"/>
      <c r="KOW37" s="171"/>
      <c r="KOX37" s="171"/>
      <c r="KOY37" s="171"/>
      <c r="KOZ37" s="171"/>
      <c r="KPA37" s="171"/>
      <c r="KPB37" s="171"/>
      <c r="KPC37" s="171"/>
      <c r="KPD37" s="171"/>
      <c r="KPE37" s="171"/>
      <c r="KPF37" s="171"/>
      <c r="KPG37" s="171"/>
      <c r="KPH37" s="171"/>
      <c r="KPI37" s="171"/>
      <c r="KPJ37" s="171"/>
      <c r="KPK37" s="171"/>
      <c r="KPL37" s="171"/>
      <c r="KPM37" s="171"/>
      <c r="KPN37" s="171"/>
      <c r="KPO37" s="171"/>
      <c r="KPP37" s="171"/>
      <c r="KPQ37" s="171"/>
      <c r="KPR37" s="171"/>
      <c r="KPS37" s="171"/>
      <c r="KPT37" s="171"/>
      <c r="KPU37" s="171"/>
      <c r="KPV37" s="171"/>
      <c r="KPW37" s="171"/>
      <c r="KPX37" s="171"/>
      <c r="KPY37" s="171"/>
      <c r="KPZ37" s="171"/>
      <c r="KQA37" s="171"/>
      <c r="KQB37" s="171"/>
      <c r="KQC37" s="171"/>
      <c r="KQD37" s="171"/>
      <c r="KQE37" s="171"/>
      <c r="KQF37" s="171"/>
      <c r="KQG37" s="171"/>
      <c r="KQH37" s="171"/>
      <c r="KQI37" s="171"/>
      <c r="KQJ37" s="171"/>
      <c r="KQK37" s="171"/>
      <c r="KQL37" s="171"/>
      <c r="KQM37" s="171"/>
      <c r="KQN37" s="171"/>
      <c r="KQO37" s="171"/>
      <c r="KQP37" s="171"/>
      <c r="KQQ37" s="171"/>
      <c r="KQR37" s="171"/>
      <c r="KQS37" s="171"/>
      <c r="KQT37" s="171"/>
      <c r="KQU37" s="171"/>
      <c r="KQV37" s="171"/>
      <c r="KQW37" s="171"/>
      <c r="KQX37" s="171"/>
      <c r="KQY37" s="171"/>
      <c r="KQZ37" s="171"/>
      <c r="KRA37" s="171"/>
      <c r="KRB37" s="171"/>
      <c r="KRC37" s="171"/>
      <c r="KRD37" s="171"/>
      <c r="KRE37" s="171"/>
      <c r="KRF37" s="171"/>
      <c r="KRG37" s="171"/>
      <c r="KRH37" s="171"/>
      <c r="KRI37" s="171"/>
      <c r="KRJ37" s="171"/>
      <c r="KRK37" s="171"/>
      <c r="KRL37" s="171"/>
      <c r="KRM37" s="171"/>
      <c r="KRN37" s="171"/>
      <c r="KRO37" s="171"/>
      <c r="KRP37" s="171"/>
      <c r="KRQ37" s="171"/>
      <c r="KRR37" s="171"/>
      <c r="KRS37" s="171"/>
      <c r="KRT37" s="171"/>
      <c r="KRU37" s="171"/>
      <c r="KRV37" s="171"/>
      <c r="KRW37" s="171"/>
      <c r="KRX37" s="171"/>
      <c r="KRY37" s="171"/>
      <c r="KRZ37" s="171"/>
      <c r="KSA37" s="171"/>
      <c r="KSB37" s="171"/>
      <c r="KSC37" s="171"/>
      <c r="KSD37" s="171"/>
      <c r="KSE37" s="171"/>
      <c r="KSF37" s="171"/>
      <c r="KSG37" s="171"/>
      <c r="KSH37" s="171"/>
      <c r="KSI37" s="171"/>
      <c r="KSJ37" s="171"/>
      <c r="KSK37" s="171"/>
      <c r="KSL37" s="171"/>
      <c r="KSM37" s="171"/>
      <c r="KSN37" s="171"/>
      <c r="KSO37" s="171"/>
      <c r="KSP37" s="171"/>
      <c r="KSQ37" s="171"/>
      <c r="KSR37" s="171"/>
      <c r="KSS37" s="171"/>
      <c r="KST37" s="171"/>
      <c r="KSU37" s="171"/>
      <c r="KSV37" s="171"/>
      <c r="KSW37" s="171"/>
      <c r="KSX37" s="171"/>
      <c r="KSY37" s="171"/>
      <c r="KSZ37" s="171"/>
      <c r="KTA37" s="171"/>
      <c r="KTB37" s="171"/>
      <c r="KTC37" s="171"/>
      <c r="KTD37" s="171"/>
      <c r="KTE37" s="171"/>
      <c r="KTF37" s="171"/>
      <c r="KTG37" s="171"/>
      <c r="KTH37" s="171"/>
      <c r="KTI37" s="171"/>
      <c r="KTJ37" s="171"/>
      <c r="KTK37" s="171"/>
      <c r="KTL37" s="171"/>
      <c r="KTM37" s="171"/>
      <c r="KTN37" s="171"/>
      <c r="KTO37" s="171"/>
      <c r="KTP37" s="171"/>
      <c r="KTQ37" s="171"/>
      <c r="KTR37" s="171"/>
      <c r="KTS37" s="171"/>
      <c r="KTT37" s="171"/>
      <c r="KTU37" s="171"/>
      <c r="KTV37" s="171"/>
      <c r="KTW37" s="171"/>
      <c r="KTX37" s="171"/>
      <c r="KTY37" s="171"/>
      <c r="KTZ37" s="171"/>
      <c r="KUA37" s="171"/>
      <c r="KUB37" s="171"/>
      <c r="KUC37" s="171"/>
      <c r="KUD37" s="171"/>
      <c r="KUE37" s="171"/>
      <c r="KUF37" s="171"/>
      <c r="KUG37" s="171"/>
      <c r="KUH37" s="171"/>
      <c r="KUI37" s="171"/>
      <c r="KUJ37" s="171"/>
      <c r="KUK37" s="171"/>
      <c r="KUL37" s="171"/>
      <c r="KUM37" s="171"/>
      <c r="KUN37" s="171"/>
      <c r="KUO37" s="171"/>
      <c r="KUP37" s="171"/>
      <c r="KUQ37" s="171"/>
      <c r="KUR37" s="171"/>
      <c r="KUS37" s="171"/>
      <c r="KUT37" s="171"/>
      <c r="KUU37" s="171"/>
      <c r="KUV37" s="171"/>
      <c r="KUW37" s="171"/>
      <c r="KUX37" s="171"/>
      <c r="KUY37" s="171"/>
      <c r="KUZ37" s="171"/>
      <c r="KVA37" s="171"/>
      <c r="KVB37" s="171"/>
      <c r="KVC37" s="171"/>
      <c r="KVD37" s="171"/>
      <c r="KVE37" s="171"/>
      <c r="KVF37" s="171"/>
      <c r="KVG37" s="171"/>
      <c r="KVH37" s="171"/>
      <c r="KVI37" s="171"/>
      <c r="KVJ37" s="171"/>
      <c r="KVK37" s="171"/>
      <c r="KVL37" s="171"/>
      <c r="KVM37" s="171"/>
      <c r="KVN37" s="171"/>
      <c r="KVO37" s="171"/>
      <c r="KVP37" s="171"/>
      <c r="KVQ37" s="171"/>
      <c r="KVR37" s="171"/>
      <c r="KVS37" s="171"/>
      <c r="KVT37" s="171"/>
      <c r="KVU37" s="171"/>
      <c r="KVV37" s="171"/>
      <c r="KVW37" s="171"/>
      <c r="KVX37" s="171"/>
      <c r="KVY37" s="171"/>
      <c r="KVZ37" s="171"/>
      <c r="KWA37" s="171"/>
      <c r="KWB37" s="171"/>
      <c r="KWC37" s="171"/>
      <c r="KWD37" s="171"/>
      <c r="KWE37" s="171"/>
      <c r="KWF37" s="171"/>
      <c r="KWG37" s="171"/>
      <c r="KWH37" s="171"/>
      <c r="KWI37" s="171"/>
      <c r="KWJ37" s="171"/>
      <c r="KWK37" s="171"/>
      <c r="KWL37" s="171"/>
      <c r="KWM37" s="171"/>
      <c r="KWN37" s="171"/>
      <c r="KWO37" s="171"/>
      <c r="KWP37" s="171"/>
      <c r="KWQ37" s="171"/>
      <c r="KWR37" s="171"/>
      <c r="KWS37" s="171"/>
      <c r="KWT37" s="171"/>
      <c r="KWU37" s="171"/>
      <c r="KWV37" s="171"/>
      <c r="KWW37" s="171"/>
      <c r="KWX37" s="171"/>
      <c r="KWY37" s="171"/>
      <c r="KWZ37" s="171"/>
      <c r="KXA37" s="171"/>
      <c r="KXB37" s="171"/>
      <c r="KXC37" s="171"/>
      <c r="KXD37" s="171"/>
      <c r="KXE37" s="171"/>
      <c r="KXF37" s="171"/>
      <c r="KXG37" s="171"/>
      <c r="KXH37" s="171"/>
      <c r="KXI37" s="171"/>
      <c r="KXJ37" s="171"/>
      <c r="KXK37" s="171"/>
      <c r="KXL37" s="171"/>
      <c r="KXM37" s="171"/>
      <c r="KXN37" s="171"/>
      <c r="KXO37" s="171"/>
      <c r="KXP37" s="171"/>
      <c r="KXQ37" s="171"/>
      <c r="KXR37" s="171"/>
      <c r="KXS37" s="171"/>
      <c r="KXT37" s="171"/>
      <c r="KXU37" s="171"/>
      <c r="KXV37" s="171"/>
      <c r="KXW37" s="171"/>
      <c r="KXX37" s="171"/>
      <c r="KXY37" s="171"/>
      <c r="KXZ37" s="171"/>
      <c r="KYA37" s="171"/>
      <c r="KYB37" s="171"/>
      <c r="KYC37" s="171"/>
      <c r="KYD37" s="171"/>
      <c r="KYE37" s="171"/>
      <c r="KYF37" s="171"/>
      <c r="KYG37" s="171"/>
      <c r="KYH37" s="171"/>
      <c r="KYI37" s="171"/>
      <c r="KYJ37" s="171"/>
      <c r="KYK37" s="171"/>
      <c r="KYL37" s="171"/>
      <c r="KYM37" s="171"/>
      <c r="KYN37" s="171"/>
      <c r="KYO37" s="171"/>
      <c r="KYP37" s="171"/>
      <c r="KYQ37" s="171"/>
      <c r="KYR37" s="171"/>
      <c r="KYS37" s="171"/>
      <c r="KYT37" s="171"/>
      <c r="KYU37" s="171"/>
      <c r="KYV37" s="171"/>
      <c r="KYW37" s="171"/>
      <c r="KYX37" s="171"/>
      <c r="KYY37" s="171"/>
      <c r="KYZ37" s="171"/>
      <c r="KZA37" s="171"/>
      <c r="KZB37" s="171"/>
      <c r="KZC37" s="171"/>
      <c r="KZD37" s="171"/>
      <c r="KZE37" s="171"/>
      <c r="KZF37" s="171"/>
      <c r="KZG37" s="171"/>
      <c r="KZH37" s="171"/>
      <c r="KZI37" s="171"/>
      <c r="KZJ37" s="171"/>
      <c r="KZK37" s="171"/>
      <c r="KZL37" s="171"/>
      <c r="KZM37" s="171"/>
      <c r="KZN37" s="171"/>
      <c r="KZO37" s="171"/>
      <c r="KZP37" s="171"/>
      <c r="KZQ37" s="171"/>
      <c r="KZR37" s="171"/>
      <c r="KZS37" s="171"/>
      <c r="KZT37" s="171"/>
      <c r="KZU37" s="171"/>
      <c r="KZV37" s="171"/>
      <c r="KZW37" s="171"/>
      <c r="KZX37" s="171"/>
      <c r="KZY37" s="171"/>
      <c r="KZZ37" s="171"/>
      <c r="LAA37" s="171"/>
      <c r="LAB37" s="171"/>
      <c r="LAC37" s="171"/>
      <c r="LAD37" s="171"/>
      <c r="LAE37" s="171"/>
      <c r="LAF37" s="171"/>
      <c r="LAG37" s="171"/>
      <c r="LAH37" s="171"/>
      <c r="LAI37" s="171"/>
      <c r="LAJ37" s="171"/>
      <c r="LAK37" s="171"/>
      <c r="LAL37" s="171"/>
      <c r="LAM37" s="171"/>
      <c r="LAN37" s="171"/>
      <c r="LAO37" s="171"/>
      <c r="LAP37" s="171"/>
      <c r="LAQ37" s="171"/>
      <c r="LAR37" s="171"/>
      <c r="LAS37" s="171"/>
      <c r="LAT37" s="171"/>
      <c r="LAU37" s="171"/>
      <c r="LAV37" s="171"/>
      <c r="LAW37" s="171"/>
      <c r="LAX37" s="171"/>
      <c r="LAY37" s="171"/>
      <c r="LAZ37" s="171"/>
      <c r="LBA37" s="171"/>
      <c r="LBB37" s="171"/>
      <c r="LBC37" s="171"/>
      <c r="LBD37" s="171"/>
      <c r="LBE37" s="171"/>
      <c r="LBF37" s="171"/>
      <c r="LBG37" s="171"/>
      <c r="LBH37" s="171"/>
      <c r="LBI37" s="171"/>
      <c r="LBJ37" s="171"/>
      <c r="LBK37" s="171"/>
      <c r="LBL37" s="171"/>
      <c r="LBM37" s="171"/>
      <c r="LBN37" s="171"/>
      <c r="LBO37" s="171"/>
      <c r="LBP37" s="171"/>
      <c r="LBQ37" s="171"/>
      <c r="LBR37" s="171"/>
      <c r="LBS37" s="171"/>
      <c r="LBT37" s="171"/>
      <c r="LBU37" s="171"/>
      <c r="LBV37" s="171"/>
      <c r="LBW37" s="171"/>
      <c r="LBX37" s="171"/>
      <c r="LBY37" s="171"/>
      <c r="LBZ37" s="171"/>
      <c r="LCA37" s="171"/>
      <c r="LCB37" s="171"/>
      <c r="LCC37" s="171"/>
      <c r="LCD37" s="171"/>
      <c r="LCE37" s="171"/>
      <c r="LCF37" s="171"/>
      <c r="LCG37" s="171"/>
      <c r="LCH37" s="171"/>
      <c r="LCI37" s="171"/>
      <c r="LCJ37" s="171"/>
      <c r="LCK37" s="171"/>
      <c r="LCL37" s="171"/>
      <c r="LCM37" s="171"/>
      <c r="LCN37" s="171"/>
      <c r="LCO37" s="171"/>
      <c r="LCP37" s="171"/>
      <c r="LCQ37" s="171"/>
      <c r="LCR37" s="171"/>
      <c r="LCS37" s="171"/>
      <c r="LCT37" s="171"/>
      <c r="LCU37" s="171"/>
      <c r="LCV37" s="171"/>
      <c r="LCW37" s="171"/>
      <c r="LCX37" s="171"/>
      <c r="LCY37" s="171"/>
      <c r="LCZ37" s="171"/>
      <c r="LDA37" s="171"/>
      <c r="LDB37" s="171"/>
      <c r="LDC37" s="171"/>
      <c r="LDD37" s="171"/>
      <c r="LDE37" s="171"/>
      <c r="LDF37" s="171"/>
      <c r="LDG37" s="171"/>
      <c r="LDH37" s="171"/>
      <c r="LDI37" s="171"/>
      <c r="LDJ37" s="171"/>
      <c r="LDK37" s="171"/>
      <c r="LDL37" s="171"/>
      <c r="LDM37" s="171"/>
      <c r="LDN37" s="171"/>
      <c r="LDO37" s="171"/>
      <c r="LDP37" s="171"/>
      <c r="LDQ37" s="171"/>
      <c r="LDR37" s="171"/>
      <c r="LDS37" s="171"/>
      <c r="LDT37" s="171"/>
      <c r="LDU37" s="171"/>
      <c r="LDV37" s="171"/>
      <c r="LDW37" s="171"/>
      <c r="LDX37" s="171"/>
      <c r="LDY37" s="171"/>
      <c r="LDZ37" s="171"/>
      <c r="LEA37" s="171"/>
      <c r="LEB37" s="171"/>
      <c r="LEC37" s="171"/>
      <c r="LED37" s="171"/>
      <c r="LEE37" s="171"/>
      <c r="LEF37" s="171"/>
      <c r="LEG37" s="171"/>
      <c r="LEH37" s="171"/>
      <c r="LEI37" s="171"/>
      <c r="LEJ37" s="171"/>
      <c r="LEK37" s="171"/>
      <c r="LEL37" s="171"/>
      <c r="LEM37" s="171"/>
      <c r="LEN37" s="171"/>
      <c r="LEO37" s="171"/>
      <c r="LEP37" s="171"/>
      <c r="LEQ37" s="171"/>
      <c r="LER37" s="171"/>
      <c r="LES37" s="171"/>
      <c r="LET37" s="171"/>
      <c r="LEU37" s="171"/>
      <c r="LEV37" s="171"/>
      <c r="LEW37" s="171"/>
      <c r="LEX37" s="171"/>
      <c r="LEY37" s="171"/>
      <c r="LEZ37" s="171"/>
      <c r="LFA37" s="171"/>
      <c r="LFB37" s="171"/>
      <c r="LFC37" s="171"/>
      <c r="LFD37" s="171"/>
      <c r="LFE37" s="171"/>
      <c r="LFF37" s="171"/>
      <c r="LFG37" s="171"/>
      <c r="LFH37" s="171"/>
      <c r="LFI37" s="171"/>
      <c r="LFJ37" s="171"/>
      <c r="LFK37" s="171"/>
      <c r="LFL37" s="171"/>
      <c r="LFM37" s="171"/>
      <c r="LFN37" s="171"/>
      <c r="LFO37" s="171"/>
      <c r="LFP37" s="171"/>
      <c r="LFQ37" s="171"/>
      <c r="LFR37" s="171"/>
      <c r="LFS37" s="171"/>
      <c r="LFT37" s="171"/>
      <c r="LFU37" s="171"/>
      <c r="LFV37" s="171"/>
      <c r="LFW37" s="171"/>
      <c r="LFX37" s="171"/>
      <c r="LFY37" s="171"/>
      <c r="LFZ37" s="171"/>
      <c r="LGA37" s="171"/>
      <c r="LGB37" s="171"/>
      <c r="LGC37" s="171"/>
      <c r="LGD37" s="171"/>
      <c r="LGE37" s="171"/>
      <c r="LGF37" s="171"/>
      <c r="LGG37" s="171"/>
      <c r="LGH37" s="171"/>
      <c r="LGI37" s="171"/>
      <c r="LGJ37" s="171"/>
      <c r="LGK37" s="171"/>
      <c r="LGL37" s="171"/>
      <c r="LGM37" s="171"/>
      <c r="LGN37" s="171"/>
      <c r="LGO37" s="171"/>
      <c r="LGP37" s="171"/>
      <c r="LGQ37" s="171"/>
      <c r="LGR37" s="171"/>
      <c r="LGS37" s="171"/>
      <c r="LGT37" s="171"/>
      <c r="LGU37" s="171"/>
      <c r="LGV37" s="171"/>
      <c r="LGW37" s="171"/>
      <c r="LGX37" s="171"/>
      <c r="LGY37" s="171"/>
      <c r="LGZ37" s="171"/>
      <c r="LHA37" s="171"/>
      <c r="LHB37" s="171"/>
      <c r="LHC37" s="171"/>
      <c r="LHD37" s="171"/>
      <c r="LHE37" s="171"/>
      <c r="LHF37" s="171"/>
      <c r="LHG37" s="171"/>
      <c r="LHH37" s="171"/>
      <c r="LHI37" s="171"/>
      <c r="LHJ37" s="171"/>
      <c r="LHK37" s="171"/>
      <c r="LHL37" s="171"/>
      <c r="LHM37" s="171"/>
      <c r="LHN37" s="171"/>
      <c r="LHO37" s="171"/>
      <c r="LHP37" s="171"/>
      <c r="LHQ37" s="171"/>
      <c r="LHR37" s="171"/>
      <c r="LHS37" s="171"/>
      <c r="LHT37" s="171"/>
      <c r="LHU37" s="171"/>
      <c r="LHV37" s="171"/>
      <c r="LHW37" s="171"/>
      <c r="LHX37" s="171"/>
      <c r="LHY37" s="171"/>
      <c r="LHZ37" s="171"/>
      <c r="LIA37" s="171"/>
      <c r="LIB37" s="171"/>
      <c r="LIC37" s="171"/>
      <c r="LID37" s="171"/>
      <c r="LIE37" s="171"/>
      <c r="LIF37" s="171"/>
      <c r="LIG37" s="171"/>
      <c r="LIH37" s="171"/>
      <c r="LII37" s="171"/>
      <c r="LIJ37" s="171"/>
      <c r="LIK37" s="171"/>
      <c r="LIL37" s="171"/>
      <c r="LIM37" s="171"/>
      <c r="LIN37" s="171"/>
      <c r="LIO37" s="171"/>
      <c r="LIP37" s="171"/>
      <c r="LIQ37" s="171"/>
      <c r="LIR37" s="171"/>
      <c r="LIS37" s="171"/>
      <c r="LIT37" s="171"/>
      <c r="LIU37" s="171"/>
      <c r="LIV37" s="171"/>
      <c r="LIW37" s="171"/>
      <c r="LIX37" s="171"/>
      <c r="LIY37" s="171"/>
      <c r="LIZ37" s="171"/>
      <c r="LJA37" s="171"/>
      <c r="LJB37" s="171"/>
      <c r="LJC37" s="171"/>
      <c r="LJD37" s="171"/>
      <c r="LJE37" s="171"/>
      <c r="LJF37" s="171"/>
      <c r="LJG37" s="171"/>
      <c r="LJH37" s="171"/>
      <c r="LJI37" s="171"/>
      <c r="LJJ37" s="171"/>
      <c r="LJK37" s="171"/>
      <c r="LJL37" s="171"/>
      <c r="LJM37" s="171"/>
      <c r="LJN37" s="171"/>
      <c r="LJO37" s="171"/>
      <c r="LJP37" s="171"/>
      <c r="LJQ37" s="171"/>
      <c r="LJR37" s="171"/>
      <c r="LJS37" s="171"/>
      <c r="LJT37" s="171"/>
      <c r="LJU37" s="171"/>
      <c r="LJV37" s="171"/>
      <c r="LJW37" s="171"/>
      <c r="LJX37" s="171"/>
      <c r="LJY37" s="171"/>
      <c r="LJZ37" s="171"/>
      <c r="LKA37" s="171"/>
      <c r="LKB37" s="171"/>
      <c r="LKC37" s="171"/>
      <c r="LKD37" s="171"/>
      <c r="LKE37" s="171"/>
      <c r="LKF37" s="171"/>
      <c r="LKG37" s="171"/>
      <c r="LKH37" s="171"/>
      <c r="LKI37" s="171"/>
      <c r="LKJ37" s="171"/>
      <c r="LKK37" s="171"/>
      <c r="LKL37" s="171"/>
      <c r="LKM37" s="171"/>
      <c r="LKN37" s="171"/>
      <c r="LKO37" s="171"/>
      <c r="LKP37" s="171"/>
      <c r="LKQ37" s="171"/>
      <c r="LKR37" s="171"/>
      <c r="LKS37" s="171"/>
      <c r="LKT37" s="171"/>
      <c r="LKU37" s="171"/>
      <c r="LKV37" s="171"/>
      <c r="LKW37" s="171"/>
      <c r="LKX37" s="171"/>
      <c r="LKY37" s="171"/>
      <c r="LKZ37" s="171"/>
      <c r="LLA37" s="171"/>
      <c r="LLB37" s="171"/>
      <c r="LLC37" s="171"/>
      <c r="LLD37" s="171"/>
      <c r="LLE37" s="171"/>
      <c r="LLF37" s="171"/>
      <c r="LLG37" s="171"/>
      <c r="LLH37" s="171"/>
      <c r="LLI37" s="171"/>
      <c r="LLJ37" s="171"/>
      <c r="LLK37" s="171"/>
      <c r="LLL37" s="171"/>
      <c r="LLM37" s="171"/>
      <c r="LLN37" s="171"/>
      <c r="LLO37" s="171"/>
      <c r="LLP37" s="171"/>
      <c r="LLQ37" s="171"/>
      <c r="LLR37" s="171"/>
      <c r="LLS37" s="171"/>
      <c r="LLT37" s="171"/>
      <c r="LLU37" s="171"/>
      <c r="LLV37" s="171"/>
      <c r="LLW37" s="171"/>
      <c r="LLX37" s="171"/>
      <c r="LLY37" s="171"/>
      <c r="LLZ37" s="171"/>
      <c r="LMA37" s="171"/>
      <c r="LMB37" s="171"/>
      <c r="LMC37" s="171"/>
      <c r="LMD37" s="171"/>
      <c r="LME37" s="171"/>
      <c r="LMF37" s="171"/>
      <c r="LMG37" s="171"/>
      <c r="LMH37" s="171"/>
      <c r="LMI37" s="171"/>
      <c r="LMJ37" s="171"/>
      <c r="LMK37" s="171"/>
      <c r="LML37" s="171"/>
      <c r="LMM37" s="171"/>
      <c r="LMN37" s="171"/>
      <c r="LMO37" s="171"/>
      <c r="LMP37" s="171"/>
      <c r="LMQ37" s="171"/>
      <c r="LMR37" s="171"/>
      <c r="LMS37" s="171"/>
      <c r="LMT37" s="171"/>
      <c r="LMU37" s="171"/>
      <c r="LMV37" s="171"/>
      <c r="LMW37" s="171"/>
      <c r="LMX37" s="171"/>
      <c r="LMY37" s="171"/>
      <c r="LMZ37" s="171"/>
      <c r="LNA37" s="171"/>
      <c r="LNB37" s="171"/>
      <c r="LNC37" s="171"/>
      <c r="LND37" s="171"/>
      <c r="LNE37" s="171"/>
      <c r="LNF37" s="171"/>
      <c r="LNG37" s="171"/>
      <c r="LNH37" s="171"/>
      <c r="LNI37" s="171"/>
      <c r="LNJ37" s="171"/>
      <c r="LNK37" s="171"/>
      <c r="LNL37" s="171"/>
      <c r="LNM37" s="171"/>
      <c r="LNN37" s="171"/>
      <c r="LNO37" s="171"/>
      <c r="LNP37" s="171"/>
      <c r="LNQ37" s="171"/>
      <c r="LNR37" s="171"/>
      <c r="LNS37" s="171"/>
      <c r="LNT37" s="171"/>
      <c r="LNU37" s="171"/>
      <c r="LNV37" s="171"/>
      <c r="LNW37" s="171"/>
      <c r="LNX37" s="171"/>
      <c r="LNY37" s="171"/>
      <c r="LNZ37" s="171"/>
      <c r="LOA37" s="171"/>
      <c r="LOB37" s="171"/>
      <c r="LOC37" s="171"/>
      <c r="LOD37" s="171"/>
      <c r="LOE37" s="171"/>
      <c r="LOF37" s="171"/>
      <c r="LOG37" s="171"/>
      <c r="LOH37" s="171"/>
      <c r="LOI37" s="171"/>
      <c r="LOJ37" s="171"/>
      <c r="LOK37" s="171"/>
      <c r="LOL37" s="171"/>
      <c r="LOM37" s="171"/>
      <c r="LON37" s="171"/>
      <c r="LOO37" s="171"/>
      <c r="LOP37" s="171"/>
      <c r="LOQ37" s="171"/>
      <c r="LOR37" s="171"/>
      <c r="LOS37" s="171"/>
      <c r="LOT37" s="171"/>
      <c r="LOU37" s="171"/>
      <c r="LOV37" s="171"/>
      <c r="LOW37" s="171"/>
      <c r="LOX37" s="171"/>
      <c r="LOY37" s="171"/>
      <c r="LOZ37" s="171"/>
      <c r="LPA37" s="171"/>
      <c r="LPB37" s="171"/>
      <c r="LPC37" s="171"/>
      <c r="LPD37" s="171"/>
      <c r="LPE37" s="171"/>
      <c r="LPF37" s="171"/>
      <c r="LPG37" s="171"/>
      <c r="LPH37" s="171"/>
      <c r="LPI37" s="171"/>
      <c r="LPJ37" s="171"/>
      <c r="LPK37" s="171"/>
      <c r="LPL37" s="171"/>
      <c r="LPM37" s="171"/>
      <c r="LPN37" s="171"/>
      <c r="LPO37" s="171"/>
      <c r="LPP37" s="171"/>
      <c r="LPQ37" s="171"/>
      <c r="LPR37" s="171"/>
      <c r="LPS37" s="171"/>
      <c r="LPT37" s="171"/>
      <c r="LPU37" s="171"/>
      <c r="LPV37" s="171"/>
      <c r="LPW37" s="171"/>
      <c r="LPX37" s="171"/>
      <c r="LPY37" s="171"/>
      <c r="LPZ37" s="171"/>
      <c r="LQA37" s="171"/>
      <c r="LQB37" s="171"/>
      <c r="LQC37" s="171"/>
      <c r="LQD37" s="171"/>
      <c r="LQE37" s="171"/>
      <c r="LQF37" s="171"/>
      <c r="LQG37" s="171"/>
      <c r="LQH37" s="171"/>
      <c r="LQI37" s="171"/>
      <c r="LQJ37" s="171"/>
      <c r="LQK37" s="171"/>
      <c r="LQL37" s="171"/>
      <c r="LQM37" s="171"/>
      <c r="LQN37" s="171"/>
      <c r="LQO37" s="171"/>
      <c r="LQP37" s="171"/>
      <c r="LQQ37" s="171"/>
      <c r="LQR37" s="171"/>
      <c r="LQS37" s="171"/>
      <c r="LQT37" s="171"/>
      <c r="LQU37" s="171"/>
      <c r="LQV37" s="171"/>
      <c r="LQW37" s="171"/>
      <c r="LQX37" s="171"/>
      <c r="LQY37" s="171"/>
      <c r="LQZ37" s="171"/>
      <c r="LRA37" s="171"/>
      <c r="LRB37" s="171"/>
      <c r="LRC37" s="171"/>
      <c r="LRD37" s="171"/>
      <c r="LRE37" s="171"/>
      <c r="LRF37" s="171"/>
      <c r="LRG37" s="171"/>
      <c r="LRH37" s="171"/>
      <c r="LRI37" s="171"/>
      <c r="LRJ37" s="171"/>
      <c r="LRK37" s="171"/>
      <c r="LRL37" s="171"/>
      <c r="LRM37" s="171"/>
      <c r="LRN37" s="171"/>
      <c r="LRO37" s="171"/>
      <c r="LRP37" s="171"/>
      <c r="LRQ37" s="171"/>
      <c r="LRR37" s="171"/>
      <c r="LRS37" s="171"/>
      <c r="LRT37" s="171"/>
      <c r="LRU37" s="171"/>
      <c r="LRV37" s="171"/>
      <c r="LRW37" s="171"/>
      <c r="LRX37" s="171"/>
      <c r="LRY37" s="171"/>
      <c r="LRZ37" s="171"/>
      <c r="LSA37" s="171"/>
      <c r="LSB37" s="171"/>
      <c r="LSC37" s="171"/>
      <c r="LSD37" s="171"/>
      <c r="LSE37" s="171"/>
      <c r="LSF37" s="171"/>
      <c r="LSG37" s="171"/>
      <c r="LSH37" s="171"/>
      <c r="LSI37" s="171"/>
      <c r="LSJ37" s="171"/>
      <c r="LSK37" s="171"/>
      <c r="LSL37" s="171"/>
      <c r="LSM37" s="171"/>
      <c r="LSN37" s="171"/>
      <c r="LSO37" s="171"/>
      <c r="LSP37" s="171"/>
      <c r="LSQ37" s="171"/>
      <c r="LSR37" s="171"/>
      <c r="LSS37" s="171"/>
      <c r="LST37" s="171"/>
      <c r="LSU37" s="171"/>
      <c r="LSV37" s="171"/>
      <c r="LSW37" s="171"/>
      <c r="LSX37" s="171"/>
      <c r="LSY37" s="171"/>
      <c r="LSZ37" s="171"/>
      <c r="LTA37" s="171"/>
      <c r="LTB37" s="171"/>
      <c r="LTC37" s="171"/>
      <c r="LTD37" s="171"/>
      <c r="LTE37" s="171"/>
      <c r="LTF37" s="171"/>
      <c r="LTG37" s="171"/>
      <c r="LTH37" s="171"/>
      <c r="LTI37" s="171"/>
      <c r="LTJ37" s="171"/>
      <c r="LTK37" s="171"/>
      <c r="LTL37" s="171"/>
      <c r="LTM37" s="171"/>
      <c r="LTN37" s="171"/>
      <c r="LTO37" s="171"/>
      <c r="LTP37" s="171"/>
      <c r="LTQ37" s="171"/>
      <c r="LTR37" s="171"/>
      <c r="LTS37" s="171"/>
      <c r="LTT37" s="171"/>
      <c r="LTU37" s="171"/>
      <c r="LTV37" s="171"/>
      <c r="LTW37" s="171"/>
      <c r="LTX37" s="171"/>
      <c r="LTY37" s="171"/>
      <c r="LTZ37" s="171"/>
      <c r="LUA37" s="171"/>
      <c r="LUB37" s="171"/>
      <c r="LUC37" s="171"/>
      <c r="LUD37" s="171"/>
      <c r="LUE37" s="171"/>
      <c r="LUF37" s="171"/>
      <c r="LUG37" s="171"/>
      <c r="LUH37" s="171"/>
      <c r="LUI37" s="171"/>
      <c r="LUJ37" s="171"/>
      <c r="LUK37" s="171"/>
      <c r="LUL37" s="171"/>
      <c r="LUM37" s="171"/>
      <c r="LUN37" s="171"/>
      <c r="LUO37" s="171"/>
      <c r="LUP37" s="171"/>
      <c r="LUQ37" s="171"/>
      <c r="LUR37" s="171"/>
      <c r="LUS37" s="171"/>
      <c r="LUT37" s="171"/>
      <c r="LUU37" s="171"/>
      <c r="LUV37" s="171"/>
      <c r="LUW37" s="171"/>
      <c r="LUX37" s="171"/>
      <c r="LUY37" s="171"/>
      <c r="LUZ37" s="171"/>
      <c r="LVA37" s="171"/>
      <c r="LVB37" s="171"/>
      <c r="LVC37" s="171"/>
      <c r="LVD37" s="171"/>
      <c r="LVE37" s="171"/>
      <c r="LVF37" s="171"/>
      <c r="LVG37" s="171"/>
      <c r="LVH37" s="171"/>
      <c r="LVI37" s="171"/>
      <c r="LVJ37" s="171"/>
      <c r="LVK37" s="171"/>
      <c r="LVL37" s="171"/>
      <c r="LVM37" s="171"/>
      <c r="LVN37" s="171"/>
      <c r="LVO37" s="171"/>
      <c r="LVP37" s="171"/>
      <c r="LVQ37" s="171"/>
      <c r="LVR37" s="171"/>
      <c r="LVS37" s="171"/>
      <c r="LVT37" s="171"/>
      <c r="LVU37" s="171"/>
      <c r="LVV37" s="171"/>
      <c r="LVW37" s="171"/>
      <c r="LVX37" s="171"/>
      <c r="LVY37" s="171"/>
      <c r="LVZ37" s="171"/>
      <c r="LWA37" s="171"/>
      <c r="LWB37" s="171"/>
      <c r="LWC37" s="171"/>
      <c r="LWD37" s="171"/>
      <c r="LWE37" s="171"/>
      <c r="LWF37" s="171"/>
      <c r="LWG37" s="171"/>
      <c r="LWH37" s="171"/>
      <c r="LWI37" s="171"/>
      <c r="LWJ37" s="171"/>
      <c r="LWK37" s="171"/>
      <c r="LWL37" s="171"/>
      <c r="LWM37" s="171"/>
      <c r="LWN37" s="171"/>
      <c r="LWO37" s="171"/>
      <c r="LWP37" s="171"/>
      <c r="LWQ37" s="171"/>
      <c r="LWR37" s="171"/>
      <c r="LWS37" s="171"/>
      <c r="LWT37" s="171"/>
      <c r="LWU37" s="171"/>
      <c r="LWV37" s="171"/>
      <c r="LWW37" s="171"/>
      <c r="LWX37" s="171"/>
      <c r="LWY37" s="171"/>
      <c r="LWZ37" s="171"/>
      <c r="LXA37" s="171"/>
      <c r="LXB37" s="171"/>
      <c r="LXC37" s="171"/>
      <c r="LXD37" s="171"/>
      <c r="LXE37" s="171"/>
      <c r="LXF37" s="171"/>
      <c r="LXG37" s="171"/>
      <c r="LXH37" s="171"/>
      <c r="LXI37" s="171"/>
      <c r="LXJ37" s="171"/>
      <c r="LXK37" s="171"/>
      <c r="LXL37" s="171"/>
      <c r="LXM37" s="171"/>
      <c r="LXN37" s="171"/>
      <c r="LXO37" s="171"/>
      <c r="LXP37" s="171"/>
      <c r="LXQ37" s="171"/>
      <c r="LXR37" s="171"/>
      <c r="LXS37" s="171"/>
      <c r="LXT37" s="171"/>
      <c r="LXU37" s="171"/>
      <c r="LXV37" s="171"/>
      <c r="LXW37" s="171"/>
      <c r="LXX37" s="171"/>
      <c r="LXY37" s="171"/>
      <c r="LXZ37" s="171"/>
      <c r="LYA37" s="171"/>
      <c r="LYB37" s="171"/>
      <c r="LYC37" s="171"/>
      <c r="LYD37" s="171"/>
      <c r="LYE37" s="171"/>
      <c r="LYF37" s="171"/>
      <c r="LYG37" s="171"/>
      <c r="LYH37" s="171"/>
      <c r="LYI37" s="171"/>
      <c r="LYJ37" s="171"/>
      <c r="LYK37" s="171"/>
      <c r="LYL37" s="171"/>
      <c r="LYM37" s="171"/>
      <c r="LYN37" s="171"/>
      <c r="LYO37" s="171"/>
      <c r="LYP37" s="171"/>
      <c r="LYQ37" s="171"/>
      <c r="LYR37" s="171"/>
      <c r="LYS37" s="171"/>
      <c r="LYT37" s="171"/>
      <c r="LYU37" s="171"/>
      <c r="LYV37" s="171"/>
      <c r="LYW37" s="171"/>
      <c r="LYX37" s="171"/>
      <c r="LYY37" s="171"/>
      <c r="LYZ37" s="171"/>
      <c r="LZA37" s="171"/>
      <c r="LZB37" s="171"/>
      <c r="LZC37" s="171"/>
      <c r="LZD37" s="171"/>
      <c r="LZE37" s="171"/>
      <c r="LZF37" s="171"/>
      <c r="LZG37" s="171"/>
      <c r="LZH37" s="171"/>
      <c r="LZI37" s="171"/>
      <c r="LZJ37" s="171"/>
      <c r="LZK37" s="171"/>
      <c r="LZL37" s="171"/>
      <c r="LZM37" s="171"/>
      <c r="LZN37" s="171"/>
      <c r="LZO37" s="171"/>
      <c r="LZP37" s="171"/>
      <c r="LZQ37" s="171"/>
      <c r="LZR37" s="171"/>
      <c r="LZS37" s="171"/>
      <c r="LZT37" s="171"/>
      <c r="LZU37" s="171"/>
      <c r="LZV37" s="171"/>
      <c r="LZW37" s="171"/>
      <c r="LZX37" s="171"/>
      <c r="LZY37" s="171"/>
      <c r="LZZ37" s="171"/>
      <c r="MAA37" s="171"/>
      <c r="MAB37" s="171"/>
      <c r="MAC37" s="171"/>
      <c r="MAD37" s="171"/>
      <c r="MAE37" s="171"/>
      <c r="MAF37" s="171"/>
      <c r="MAG37" s="171"/>
      <c r="MAH37" s="171"/>
      <c r="MAI37" s="171"/>
      <c r="MAJ37" s="171"/>
      <c r="MAK37" s="171"/>
      <c r="MAL37" s="171"/>
      <c r="MAM37" s="171"/>
      <c r="MAN37" s="171"/>
      <c r="MAO37" s="171"/>
      <c r="MAP37" s="171"/>
      <c r="MAQ37" s="171"/>
      <c r="MAR37" s="171"/>
      <c r="MAS37" s="171"/>
      <c r="MAT37" s="171"/>
      <c r="MAU37" s="171"/>
      <c r="MAV37" s="171"/>
      <c r="MAW37" s="171"/>
      <c r="MAX37" s="171"/>
      <c r="MAY37" s="171"/>
      <c r="MAZ37" s="171"/>
      <c r="MBA37" s="171"/>
      <c r="MBB37" s="171"/>
      <c r="MBC37" s="171"/>
      <c r="MBD37" s="171"/>
      <c r="MBE37" s="171"/>
      <c r="MBF37" s="171"/>
      <c r="MBG37" s="171"/>
      <c r="MBH37" s="171"/>
      <c r="MBI37" s="171"/>
      <c r="MBJ37" s="171"/>
      <c r="MBK37" s="171"/>
      <c r="MBL37" s="171"/>
      <c r="MBM37" s="171"/>
      <c r="MBN37" s="171"/>
      <c r="MBO37" s="171"/>
      <c r="MBP37" s="171"/>
      <c r="MBQ37" s="171"/>
      <c r="MBR37" s="171"/>
      <c r="MBS37" s="171"/>
      <c r="MBT37" s="171"/>
      <c r="MBU37" s="171"/>
      <c r="MBV37" s="171"/>
      <c r="MBW37" s="171"/>
      <c r="MBX37" s="171"/>
      <c r="MBY37" s="171"/>
      <c r="MBZ37" s="171"/>
      <c r="MCA37" s="171"/>
      <c r="MCB37" s="171"/>
      <c r="MCC37" s="171"/>
      <c r="MCD37" s="171"/>
      <c r="MCE37" s="171"/>
      <c r="MCF37" s="171"/>
      <c r="MCG37" s="171"/>
      <c r="MCH37" s="171"/>
      <c r="MCI37" s="171"/>
      <c r="MCJ37" s="171"/>
      <c r="MCK37" s="171"/>
      <c r="MCL37" s="171"/>
      <c r="MCM37" s="171"/>
      <c r="MCN37" s="171"/>
      <c r="MCO37" s="171"/>
      <c r="MCP37" s="171"/>
      <c r="MCQ37" s="171"/>
      <c r="MCR37" s="171"/>
      <c r="MCS37" s="171"/>
      <c r="MCT37" s="171"/>
      <c r="MCU37" s="171"/>
      <c r="MCV37" s="171"/>
      <c r="MCW37" s="171"/>
      <c r="MCX37" s="171"/>
      <c r="MCY37" s="171"/>
      <c r="MCZ37" s="171"/>
      <c r="MDA37" s="171"/>
      <c r="MDB37" s="171"/>
      <c r="MDC37" s="171"/>
      <c r="MDD37" s="171"/>
      <c r="MDE37" s="171"/>
      <c r="MDF37" s="171"/>
      <c r="MDG37" s="171"/>
      <c r="MDH37" s="171"/>
      <c r="MDI37" s="171"/>
      <c r="MDJ37" s="171"/>
      <c r="MDK37" s="171"/>
      <c r="MDL37" s="171"/>
      <c r="MDM37" s="171"/>
      <c r="MDN37" s="171"/>
      <c r="MDO37" s="171"/>
      <c r="MDP37" s="171"/>
      <c r="MDQ37" s="171"/>
      <c r="MDR37" s="171"/>
      <c r="MDS37" s="171"/>
      <c r="MDT37" s="171"/>
      <c r="MDU37" s="171"/>
      <c r="MDV37" s="171"/>
      <c r="MDW37" s="171"/>
      <c r="MDX37" s="171"/>
      <c r="MDY37" s="171"/>
      <c r="MDZ37" s="171"/>
      <c r="MEA37" s="171"/>
      <c r="MEB37" s="171"/>
      <c r="MEC37" s="171"/>
      <c r="MED37" s="171"/>
      <c r="MEE37" s="171"/>
      <c r="MEF37" s="171"/>
      <c r="MEG37" s="171"/>
      <c r="MEH37" s="171"/>
      <c r="MEI37" s="171"/>
      <c r="MEJ37" s="171"/>
      <c r="MEK37" s="171"/>
      <c r="MEL37" s="171"/>
      <c r="MEM37" s="171"/>
      <c r="MEN37" s="171"/>
      <c r="MEO37" s="171"/>
      <c r="MEP37" s="171"/>
      <c r="MEQ37" s="171"/>
      <c r="MER37" s="171"/>
      <c r="MES37" s="171"/>
      <c r="MET37" s="171"/>
      <c r="MEU37" s="171"/>
      <c r="MEV37" s="171"/>
      <c r="MEW37" s="171"/>
      <c r="MEX37" s="171"/>
      <c r="MEY37" s="171"/>
      <c r="MEZ37" s="171"/>
      <c r="MFA37" s="171"/>
      <c r="MFB37" s="171"/>
      <c r="MFC37" s="171"/>
      <c r="MFD37" s="171"/>
      <c r="MFE37" s="171"/>
      <c r="MFF37" s="171"/>
      <c r="MFG37" s="171"/>
      <c r="MFH37" s="171"/>
      <c r="MFI37" s="171"/>
      <c r="MFJ37" s="171"/>
      <c r="MFK37" s="171"/>
      <c r="MFL37" s="171"/>
      <c r="MFM37" s="171"/>
      <c r="MFN37" s="171"/>
      <c r="MFO37" s="171"/>
      <c r="MFP37" s="171"/>
      <c r="MFQ37" s="171"/>
      <c r="MFR37" s="171"/>
      <c r="MFS37" s="171"/>
      <c r="MFT37" s="171"/>
      <c r="MFU37" s="171"/>
      <c r="MFV37" s="171"/>
      <c r="MFW37" s="171"/>
      <c r="MFX37" s="171"/>
      <c r="MFY37" s="171"/>
      <c r="MFZ37" s="171"/>
      <c r="MGA37" s="171"/>
      <c r="MGB37" s="171"/>
      <c r="MGC37" s="171"/>
      <c r="MGD37" s="171"/>
      <c r="MGE37" s="171"/>
      <c r="MGF37" s="171"/>
      <c r="MGG37" s="171"/>
      <c r="MGH37" s="171"/>
      <c r="MGI37" s="171"/>
      <c r="MGJ37" s="171"/>
      <c r="MGK37" s="171"/>
      <c r="MGL37" s="171"/>
      <c r="MGM37" s="171"/>
      <c r="MGN37" s="171"/>
      <c r="MGO37" s="171"/>
      <c r="MGP37" s="171"/>
      <c r="MGQ37" s="171"/>
      <c r="MGR37" s="171"/>
      <c r="MGS37" s="171"/>
      <c r="MGT37" s="171"/>
      <c r="MGU37" s="171"/>
      <c r="MGV37" s="171"/>
      <c r="MGW37" s="171"/>
      <c r="MGX37" s="171"/>
      <c r="MGY37" s="171"/>
      <c r="MGZ37" s="171"/>
      <c r="MHA37" s="171"/>
      <c r="MHB37" s="171"/>
      <c r="MHC37" s="171"/>
      <c r="MHD37" s="171"/>
      <c r="MHE37" s="171"/>
      <c r="MHF37" s="171"/>
      <c r="MHG37" s="171"/>
      <c r="MHH37" s="171"/>
      <c r="MHI37" s="171"/>
      <c r="MHJ37" s="171"/>
      <c r="MHK37" s="171"/>
      <c r="MHL37" s="171"/>
      <c r="MHM37" s="171"/>
      <c r="MHN37" s="171"/>
      <c r="MHO37" s="171"/>
      <c r="MHP37" s="171"/>
      <c r="MHQ37" s="171"/>
      <c r="MHR37" s="171"/>
      <c r="MHS37" s="171"/>
      <c r="MHT37" s="171"/>
      <c r="MHU37" s="171"/>
      <c r="MHV37" s="171"/>
      <c r="MHW37" s="171"/>
      <c r="MHX37" s="171"/>
      <c r="MHY37" s="171"/>
      <c r="MHZ37" s="171"/>
      <c r="MIA37" s="171"/>
      <c r="MIB37" s="171"/>
      <c r="MIC37" s="171"/>
      <c r="MID37" s="171"/>
      <c r="MIE37" s="171"/>
      <c r="MIF37" s="171"/>
      <c r="MIG37" s="171"/>
      <c r="MIH37" s="171"/>
      <c r="MII37" s="171"/>
      <c r="MIJ37" s="171"/>
      <c r="MIK37" s="171"/>
      <c r="MIL37" s="171"/>
      <c r="MIM37" s="171"/>
      <c r="MIN37" s="171"/>
      <c r="MIO37" s="171"/>
      <c r="MIP37" s="171"/>
      <c r="MIQ37" s="171"/>
      <c r="MIR37" s="171"/>
      <c r="MIS37" s="171"/>
      <c r="MIT37" s="171"/>
      <c r="MIU37" s="171"/>
      <c r="MIV37" s="171"/>
      <c r="MIW37" s="171"/>
      <c r="MIX37" s="171"/>
      <c r="MIY37" s="171"/>
      <c r="MIZ37" s="171"/>
      <c r="MJA37" s="171"/>
      <c r="MJB37" s="171"/>
      <c r="MJC37" s="171"/>
      <c r="MJD37" s="171"/>
      <c r="MJE37" s="171"/>
      <c r="MJF37" s="171"/>
      <c r="MJG37" s="171"/>
      <c r="MJH37" s="171"/>
      <c r="MJI37" s="171"/>
      <c r="MJJ37" s="171"/>
      <c r="MJK37" s="171"/>
      <c r="MJL37" s="171"/>
      <c r="MJM37" s="171"/>
      <c r="MJN37" s="171"/>
      <c r="MJO37" s="171"/>
      <c r="MJP37" s="171"/>
      <c r="MJQ37" s="171"/>
      <c r="MJR37" s="171"/>
      <c r="MJS37" s="171"/>
      <c r="MJT37" s="171"/>
      <c r="MJU37" s="171"/>
      <c r="MJV37" s="171"/>
      <c r="MJW37" s="171"/>
      <c r="MJX37" s="171"/>
      <c r="MJY37" s="171"/>
      <c r="MJZ37" s="171"/>
      <c r="MKA37" s="171"/>
      <c r="MKB37" s="171"/>
      <c r="MKC37" s="171"/>
      <c r="MKD37" s="171"/>
      <c r="MKE37" s="171"/>
      <c r="MKF37" s="171"/>
      <c r="MKG37" s="171"/>
      <c r="MKH37" s="171"/>
      <c r="MKI37" s="171"/>
      <c r="MKJ37" s="171"/>
      <c r="MKK37" s="171"/>
      <c r="MKL37" s="171"/>
      <c r="MKM37" s="171"/>
      <c r="MKN37" s="171"/>
      <c r="MKO37" s="171"/>
      <c r="MKP37" s="171"/>
      <c r="MKQ37" s="171"/>
      <c r="MKR37" s="171"/>
      <c r="MKS37" s="171"/>
      <c r="MKT37" s="171"/>
      <c r="MKU37" s="171"/>
      <c r="MKV37" s="171"/>
      <c r="MKW37" s="171"/>
      <c r="MKX37" s="171"/>
      <c r="MKY37" s="171"/>
      <c r="MKZ37" s="171"/>
      <c r="MLA37" s="171"/>
      <c r="MLB37" s="171"/>
      <c r="MLC37" s="171"/>
      <c r="MLD37" s="171"/>
      <c r="MLE37" s="171"/>
      <c r="MLF37" s="171"/>
      <c r="MLG37" s="171"/>
      <c r="MLH37" s="171"/>
      <c r="MLI37" s="171"/>
      <c r="MLJ37" s="171"/>
      <c r="MLK37" s="171"/>
      <c r="MLL37" s="171"/>
      <c r="MLM37" s="171"/>
      <c r="MLN37" s="171"/>
      <c r="MLO37" s="171"/>
      <c r="MLP37" s="171"/>
      <c r="MLQ37" s="171"/>
      <c r="MLR37" s="171"/>
      <c r="MLS37" s="171"/>
      <c r="MLT37" s="171"/>
      <c r="MLU37" s="171"/>
      <c r="MLV37" s="171"/>
      <c r="MLW37" s="171"/>
      <c r="MLX37" s="171"/>
      <c r="MLY37" s="171"/>
      <c r="MLZ37" s="171"/>
      <c r="MMA37" s="171"/>
      <c r="MMB37" s="171"/>
      <c r="MMC37" s="171"/>
      <c r="MMD37" s="171"/>
      <c r="MME37" s="171"/>
      <c r="MMF37" s="171"/>
      <c r="MMG37" s="171"/>
      <c r="MMH37" s="171"/>
      <c r="MMI37" s="171"/>
      <c r="MMJ37" s="171"/>
      <c r="MMK37" s="171"/>
      <c r="MML37" s="171"/>
      <c r="MMM37" s="171"/>
      <c r="MMN37" s="171"/>
      <c r="MMO37" s="171"/>
      <c r="MMP37" s="171"/>
      <c r="MMQ37" s="171"/>
      <c r="MMR37" s="171"/>
      <c r="MMS37" s="171"/>
      <c r="MMT37" s="171"/>
      <c r="MMU37" s="171"/>
      <c r="MMV37" s="171"/>
      <c r="MMW37" s="171"/>
      <c r="MMX37" s="171"/>
      <c r="MMY37" s="171"/>
      <c r="MMZ37" s="171"/>
      <c r="MNA37" s="171"/>
      <c r="MNB37" s="171"/>
      <c r="MNC37" s="171"/>
      <c r="MND37" s="171"/>
      <c r="MNE37" s="171"/>
      <c r="MNF37" s="171"/>
      <c r="MNG37" s="171"/>
      <c r="MNH37" s="171"/>
      <c r="MNI37" s="171"/>
      <c r="MNJ37" s="171"/>
      <c r="MNK37" s="171"/>
      <c r="MNL37" s="171"/>
      <c r="MNM37" s="171"/>
      <c r="MNN37" s="171"/>
      <c r="MNO37" s="171"/>
      <c r="MNP37" s="171"/>
      <c r="MNQ37" s="171"/>
      <c r="MNR37" s="171"/>
      <c r="MNS37" s="171"/>
      <c r="MNT37" s="171"/>
      <c r="MNU37" s="171"/>
      <c r="MNV37" s="171"/>
      <c r="MNW37" s="171"/>
      <c r="MNX37" s="171"/>
      <c r="MNY37" s="171"/>
      <c r="MNZ37" s="171"/>
      <c r="MOA37" s="171"/>
      <c r="MOB37" s="171"/>
      <c r="MOC37" s="171"/>
      <c r="MOD37" s="171"/>
      <c r="MOE37" s="171"/>
      <c r="MOF37" s="171"/>
      <c r="MOG37" s="171"/>
      <c r="MOH37" s="171"/>
      <c r="MOI37" s="171"/>
      <c r="MOJ37" s="171"/>
      <c r="MOK37" s="171"/>
      <c r="MOL37" s="171"/>
      <c r="MOM37" s="171"/>
      <c r="MON37" s="171"/>
      <c r="MOO37" s="171"/>
      <c r="MOP37" s="171"/>
      <c r="MOQ37" s="171"/>
      <c r="MOR37" s="171"/>
      <c r="MOS37" s="171"/>
      <c r="MOT37" s="171"/>
      <c r="MOU37" s="171"/>
      <c r="MOV37" s="171"/>
      <c r="MOW37" s="171"/>
      <c r="MOX37" s="171"/>
      <c r="MOY37" s="171"/>
      <c r="MOZ37" s="171"/>
      <c r="MPA37" s="171"/>
      <c r="MPB37" s="171"/>
      <c r="MPC37" s="171"/>
      <c r="MPD37" s="171"/>
      <c r="MPE37" s="171"/>
      <c r="MPF37" s="171"/>
      <c r="MPG37" s="171"/>
      <c r="MPH37" s="171"/>
      <c r="MPI37" s="171"/>
      <c r="MPJ37" s="171"/>
      <c r="MPK37" s="171"/>
      <c r="MPL37" s="171"/>
      <c r="MPM37" s="171"/>
      <c r="MPN37" s="171"/>
      <c r="MPO37" s="171"/>
      <c r="MPP37" s="171"/>
      <c r="MPQ37" s="171"/>
      <c r="MPR37" s="171"/>
      <c r="MPS37" s="171"/>
      <c r="MPT37" s="171"/>
      <c r="MPU37" s="171"/>
      <c r="MPV37" s="171"/>
      <c r="MPW37" s="171"/>
      <c r="MPX37" s="171"/>
      <c r="MPY37" s="171"/>
      <c r="MPZ37" s="171"/>
      <c r="MQA37" s="171"/>
      <c r="MQB37" s="171"/>
      <c r="MQC37" s="171"/>
      <c r="MQD37" s="171"/>
      <c r="MQE37" s="171"/>
      <c r="MQF37" s="171"/>
      <c r="MQG37" s="171"/>
      <c r="MQH37" s="171"/>
      <c r="MQI37" s="171"/>
      <c r="MQJ37" s="171"/>
      <c r="MQK37" s="171"/>
      <c r="MQL37" s="171"/>
      <c r="MQM37" s="171"/>
      <c r="MQN37" s="171"/>
      <c r="MQO37" s="171"/>
      <c r="MQP37" s="171"/>
      <c r="MQQ37" s="171"/>
      <c r="MQR37" s="171"/>
      <c r="MQS37" s="171"/>
      <c r="MQT37" s="171"/>
      <c r="MQU37" s="171"/>
      <c r="MQV37" s="171"/>
      <c r="MQW37" s="171"/>
      <c r="MQX37" s="171"/>
      <c r="MQY37" s="171"/>
      <c r="MQZ37" s="171"/>
      <c r="MRA37" s="171"/>
      <c r="MRB37" s="171"/>
      <c r="MRC37" s="171"/>
      <c r="MRD37" s="171"/>
      <c r="MRE37" s="171"/>
      <c r="MRF37" s="171"/>
      <c r="MRG37" s="171"/>
      <c r="MRH37" s="171"/>
      <c r="MRI37" s="171"/>
      <c r="MRJ37" s="171"/>
      <c r="MRK37" s="171"/>
      <c r="MRL37" s="171"/>
      <c r="MRM37" s="171"/>
      <c r="MRN37" s="171"/>
      <c r="MRO37" s="171"/>
      <c r="MRP37" s="171"/>
      <c r="MRQ37" s="171"/>
      <c r="MRR37" s="171"/>
      <c r="MRS37" s="171"/>
      <c r="MRT37" s="171"/>
      <c r="MRU37" s="171"/>
      <c r="MRV37" s="171"/>
      <c r="MRW37" s="171"/>
      <c r="MRX37" s="171"/>
      <c r="MRY37" s="171"/>
      <c r="MRZ37" s="171"/>
      <c r="MSA37" s="171"/>
      <c r="MSB37" s="171"/>
      <c r="MSC37" s="171"/>
      <c r="MSD37" s="171"/>
      <c r="MSE37" s="171"/>
      <c r="MSF37" s="171"/>
      <c r="MSG37" s="171"/>
      <c r="MSH37" s="171"/>
      <c r="MSI37" s="171"/>
      <c r="MSJ37" s="171"/>
      <c r="MSK37" s="171"/>
      <c r="MSL37" s="171"/>
      <c r="MSM37" s="171"/>
      <c r="MSN37" s="171"/>
      <c r="MSO37" s="171"/>
      <c r="MSP37" s="171"/>
      <c r="MSQ37" s="171"/>
      <c r="MSR37" s="171"/>
      <c r="MSS37" s="171"/>
      <c r="MST37" s="171"/>
      <c r="MSU37" s="171"/>
      <c r="MSV37" s="171"/>
      <c r="MSW37" s="171"/>
      <c r="MSX37" s="171"/>
      <c r="MSY37" s="171"/>
      <c r="MSZ37" s="171"/>
      <c r="MTA37" s="171"/>
      <c r="MTB37" s="171"/>
      <c r="MTC37" s="171"/>
      <c r="MTD37" s="171"/>
      <c r="MTE37" s="171"/>
      <c r="MTF37" s="171"/>
      <c r="MTG37" s="171"/>
      <c r="MTH37" s="171"/>
      <c r="MTI37" s="171"/>
      <c r="MTJ37" s="171"/>
      <c r="MTK37" s="171"/>
      <c r="MTL37" s="171"/>
      <c r="MTM37" s="171"/>
      <c r="MTN37" s="171"/>
      <c r="MTO37" s="171"/>
      <c r="MTP37" s="171"/>
      <c r="MTQ37" s="171"/>
      <c r="MTR37" s="171"/>
      <c r="MTS37" s="171"/>
      <c r="MTT37" s="171"/>
      <c r="MTU37" s="171"/>
      <c r="MTV37" s="171"/>
      <c r="MTW37" s="171"/>
      <c r="MTX37" s="171"/>
      <c r="MTY37" s="171"/>
      <c r="MTZ37" s="171"/>
      <c r="MUA37" s="171"/>
      <c r="MUB37" s="171"/>
      <c r="MUC37" s="171"/>
      <c r="MUD37" s="171"/>
      <c r="MUE37" s="171"/>
      <c r="MUF37" s="171"/>
      <c r="MUG37" s="171"/>
      <c r="MUH37" s="171"/>
      <c r="MUI37" s="171"/>
      <c r="MUJ37" s="171"/>
      <c r="MUK37" s="171"/>
      <c r="MUL37" s="171"/>
      <c r="MUM37" s="171"/>
      <c r="MUN37" s="171"/>
      <c r="MUO37" s="171"/>
      <c r="MUP37" s="171"/>
      <c r="MUQ37" s="171"/>
      <c r="MUR37" s="171"/>
      <c r="MUS37" s="171"/>
      <c r="MUT37" s="171"/>
      <c r="MUU37" s="171"/>
      <c r="MUV37" s="171"/>
      <c r="MUW37" s="171"/>
      <c r="MUX37" s="171"/>
      <c r="MUY37" s="171"/>
      <c r="MUZ37" s="171"/>
      <c r="MVA37" s="171"/>
      <c r="MVB37" s="171"/>
      <c r="MVC37" s="171"/>
      <c r="MVD37" s="171"/>
      <c r="MVE37" s="171"/>
      <c r="MVF37" s="171"/>
      <c r="MVG37" s="171"/>
      <c r="MVH37" s="171"/>
      <c r="MVI37" s="171"/>
      <c r="MVJ37" s="171"/>
      <c r="MVK37" s="171"/>
      <c r="MVL37" s="171"/>
      <c r="MVM37" s="171"/>
      <c r="MVN37" s="171"/>
      <c r="MVO37" s="171"/>
      <c r="MVP37" s="171"/>
      <c r="MVQ37" s="171"/>
      <c r="MVR37" s="171"/>
      <c r="MVS37" s="171"/>
      <c r="MVT37" s="171"/>
      <c r="MVU37" s="171"/>
      <c r="MVV37" s="171"/>
      <c r="MVW37" s="171"/>
      <c r="MVX37" s="171"/>
      <c r="MVY37" s="171"/>
      <c r="MVZ37" s="171"/>
      <c r="MWA37" s="171"/>
      <c r="MWB37" s="171"/>
      <c r="MWC37" s="171"/>
      <c r="MWD37" s="171"/>
      <c r="MWE37" s="171"/>
      <c r="MWF37" s="171"/>
      <c r="MWG37" s="171"/>
      <c r="MWH37" s="171"/>
      <c r="MWI37" s="171"/>
      <c r="MWJ37" s="171"/>
      <c r="MWK37" s="171"/>
      <c r="MWL37" s="171"/>
      <c r="MWM37" s="171"/>
      <c r="MWN37" s="171"/>
      <c r="MWO37" s="171"/>
      <c r="MWP37" s="171"/>
      <c r="MWQ37" s="171"/>
      <c r="MWR37" s="171"/>
      <c r="MWS37" s="171"/>
      <c r="MWT37" s="171"/>
      <c r="MWU37" s="171"/>
      <c r="MWV37" s="171"/>
      <c r="MWW37" s="171"/>
      <c r="MWX37" s="171"/>
      <c r="MWY37" s="171"/>
      <c r="MWZ37" s="171"/>
      <c r="MXA37" s="171"/>
      <c r="MXB37" s="171"/>
      <c r="MXC37" s="171"/>
      <c r="MXD37" s="171"/>
      <c r="MXE37" s="171"/>
      <c r="MXF37" s="171"/>
      <c r="MXG37" s="171"/>
      <c r="MXH37" s="171"/>
      <c r="MXI37" s="171"/>
      <c r="MXJ37" s="171"/>
      <c r="MXK37" s="171"/>
      <c r="MXL37" s="171"/>
      <c r="MXM37" s="171"/>
      <c r="MXN37" s="171"/>
      <c r="MXO37" s="171"/>
      <c r="MXP37" s="171"/>
      <c r="MXQ37" s="171"/>
      <c r="MXR37" s="171"/>
      <c r="MXS37" s="171"/>
      <c r="MXT37" s="171"/>
      <c r="MXU37" s="171"/>
      <c r="MXV37" s="171"/>
      <c r="MXW37" s="171"/>
      <c r="MXX37" s="171"/>
      <c r="MXY37" s="171"/>
      <c r="MXZ37" s="171"/>
      <c r="MYA37" s="171"/>
      <c r="MYB37" s="171"/>
      <c r="MYC37" s="171"/>
      <c r="MYD37" s="171"/>
      <c r="MYE37" s="171"/>
      <c r="MYF37" s="171"/>
      <c r="MYG37" s="171"/>
      <c r="MYH37" s="171"/>
      <c r="MYI37" s="171"/>
      <c r="MYJ37" s="171"/>
      <c r="MYK37" s="171"/>
      <c r="MYL37" s="171"/>
      <c r="MYM37" s="171"/>
      <c r="MYN37" s="171"/>
      <c r="MYO37" s="171"/>
      <c r="MYP37" s="171"/>
      <c r="MYQ37" s="171"/>
      <c r="MYR37" s="171"/>
      <c r="MYS37" s="171"/>
      <c r="MYT37" s="171"/>
      <c r="MYU37" s="171"/>
      <c r="MYV37" s="171"/>
      <c r="MYW37" s="171"/>
      <c r="MYX37" s="171"/>
      <c r="MYY37" s="171"/>
      <c r="MYZ37" s="171"/>
      <c r="MZA37" s="171"/>
      <c r="MZB37" s="171"/>
      <c r="MZC37" s="171"/>
      <c r="MZD37" s="171"/>
      <c r="MZE37" s="171"/>
      <c r="MZF37" s="171"/>
      <c r="MZG37" s="171"/>
      <c r="MZH37" s="171"/>
      <c r="MZI37" s="171"/>
      <c r="MZJ37" s="171"/>
      <c r="MZK37" s="171"/>
      <c r="MZL37" s="171"/>
      <c r="MZM37" s="171"/>
      <c r="MZN37" s="171"/>
      <c r="MZO37" s="171"/>
      <c r="MZP37" s="171"/>
      <c r="MZQ37" s="171"/>
      <c r="MZR37" s="171"/>
      <c r="MZS37" s="171"/>
      <c r="MZT37" s="171"/>
      <c r="MZU37" s="171"/>
      <c r="MZV37" s="171"/>
      <c r="MZW37" s="171"/>
      <c r="MZX37" s="171"/>
      <c r="MZY37" s="171"/>
      <c r="MZZ37" s="171"/>
      <c r="NAA37" s="171"/>
      <c r="NAB37" s="171"/>
      <c r="NAC37" s="171"/>
      <c r="NAD37" s="171"/>
      <c r="NAE37" s="171"/>
      <c r="NAF37" s="171"/>
      <c r="NAG37" s="171"/>
      <c r="NAH37" s="171"/>
      <c r="NAI37" s="171"/>
      <c r="NAJ37" s="171"/>
      <c r="NAK37" s="171"/>
      <c r="NAL37" s="171"/>
      <c r="NAM37" s="171"/>
      <c r="NAN37" s="171"/>
      <c r="NAO37" s="171"/>
      <c r="NAP37" s="171"/>
      <c r="NAQ37" s="171"/>
      <c r="NAR37" s="171"/>
      <c r="NAS37" s="171"/>
      <c r="NAT37" s="171"/>
      <c r="NAU37" s="171"/>
      <c r="NAV37" s="171"/>
      <c r="NAW37" s="171"/>
      <c r="NAX37" s="171"/>
      <c r="NAY37" s="171"/>
      <c r="NAZ37" s="171"/>
      <c r="NBA37" s="171"/>
      <c r="NBB37" s="171"/>
      <c r="NBC37" s="171"/>
      <c r="NBD37" s="171"/>
      <c r="NBE37" s="171"/>
      <c r="NBF37" s="171"/>
      <c r="NBG37" s="171"/>
      <c r="NBH37" s="171"/>
      <c r="NBI37" s="171"/>
      <c r="NBJ37" s="171"/>
      <c r="NBK37" s="171"/>
      <c r="NBL37" s="171"/>
      <c r="NBM37" s="171"/>
      <c r="NBN37" s="171"/>
      <c r="NBO37" s="171"/>
      <c r="NBP37" s="171"/>
      <c r="NBQ37" s="171"/>
      <c r="NBR37" s="171"/>
      <c r="NBS37" s="171"/>
      <c r="NBT37" s="171"/>
      <c r="NBU37" s="171"/>
      <c r="NBV37" s="171"/>
      <c r="NBW37" s="171"/>
      <c r="NBX37" s="171"/>
      <c r="NBY37" s="171"/>
      <c r="NBZ37" s="171"/>
      <c r="NCA37" s="171"/>
      <c r="NCB37" s="171"/>
      <c r="NCC37" s="171"/>
      <c r="NCD37" s="171"/>
      <c r="NCE37" s="171"/>
      <c r="NCF37" s="171"/>
      <c r="NCG37" s="171"/>
      <c r="NCH37" s="171"/>
      <c r="NCI37" s="171"/>
      <c r="NCJ37" s="171"/>
      <c r="NCK37" s="171"/>
      <c r="NCL37" s="171"/>
      <c r="NCM37" s="171"/>
      <c r="NCN37" s="171"/>
      <c r="NCO37" s="171"/>
      <c r="NCP37" s="171"/>
      <c r="NCQ37" s="171"/>
      <c r="NCR37" s="171"/>
      <c r="NCS37" s="171"/>
      <c r="NCT37" s="171"/>
      <c r="NCU37" s="171"/>
      <c r="NCV37" s="171"/>
      <c r="NCW37" s="171"/>
      <c r="NCX37" s="171"/>
      <c r="NCY37" s="171"/>
      <c r="NCZ37" s="171"/>
      <c r="NDA37" s="171"/>
      <c r="NDB37" s="171"/>
      <c r="NDC37" s="171"/>
      <c r="NDD37" s="171"/>
      <c r="NDE37" s="171"/>
      <c r="NDF37" s="171"/>
      <c r="NDG37" s="171"/>
      <c r="NDH37" s="171"/>
      <c r="NDI37" s="171"/>
      <c r="NDJ37" s="171"/>
      <c r="NDK37" s="171"/>
      <c r="NDL37" s="171"/>
      <c r="NDM37" s="171"/>
      <c r="NDN37" s="171"/>
      <c r="NDO37" s="171"/>
      <c r="NDP37" s="171"/>
      <c r="NDQ37" s="171"/>
      <c r="NDR37" s="171"/>
      <c r="NDS37" s="171"/>
      <c r="NDT37" s="171"/>
      <c r="NDU37" s="171"/>
      <c r="NDV37" s="171"/>
      <c r="NDW37" s="171"/>
      <c r="NDX37" s="171"/>
      <c r="NDY37" s="171"/>
      <c r="NDZ37" s="171"/>
      <c r="NEA37" s="171"/>
      <c r="NEB37" s="171"/>
      <c r="NEC37" s="171"/>
      <c r="NED37" s="171"/>
      <c r="NEE37" s="171"/>
      <c r="NEF37" s="171"/>
      <c r="NEG37" s="171"/>
      <c r="NEH37" s="171"/>
      <c r="NEI37" s="171"/>
      <c r="NEJ37" s="171"/>
      <c r="NEK37" s="171"/>
      <c r="NEL37" s="171"/>
      <c r="NEM37" s="171"/>
      <c r="NEN37" s="171"/>
      <c r="NEO37" s="171"/>
      <c r="NEP37" s="171"/>
      <c r="NEQ37" s="171"/>
      <c r="NER37" s="171"/>
      <c r="NES37" s="171"/>
      <c r="NET37" s="171"/>
      <c r="NEU37" s="171"/>
      <c r="NEV37" s="171"/>
      <c r="NEW37" s="171"/>
      <c r="NEX37" s="171"/>
      <c r="NEY37" s="171"/>
      <c r="NEZ37" s="171"/>
      <c r="NFA37" s="171"/>
      <c r="NFB37" s="171"/>
      <c r="NFC37" s="171"/>
      <c r="NFD37" s="171"/>
      <c r="NFE37" s="171"/>
      <c r="NFF37" s="171"/>
      <c r="NFG37" s="171"/>
      <c r="NFH37" s="171"/>
      <c r="NFI37" s="171"/>
      <c r="NFJ37" s="171"/>
      <c r="NFK37" s="171"/>
      <c r="NFL37" s="171"/>
      <c r="NFM37" s="171"/>
      <c r="NFN37" s="171"/>
      <c r="NFO37" s="171"/>
      <c r="NFP37" s="171"/>
      <c r="NFQ37" s="171"/>
      <c r="NFR37" s="171"/>
      <c r="NFS37" s="171"/>
      <c r="NFT37" s="171"/>
      <c r="NFU37" s="171"/>
      <c r="NFV37" s="171"/>
      <c r="NFW37" s="171"/>
      <c r="NFX37" s="171"/>
      <c r="NFY37" s="171"/>
      <c r="NFZ37" s="171"/>
      <c r="NGA37" s="171"/>
      <c r="NGB37" s="171"/>
      <c r="NGC37" s="171"/>
      <c r="NGD37" s="171"/>
      <c r="NGE37" s="171"/>
      <c r="NGF37" s="171"/>
      <c r="NGG37" s="171"/>
      <c r="NGH37" s="171"/>
      <c r="NGI37" s="171"/>
      <c r="NGJ37" s="171"/>
      <c r="NGK37" s="171"/>
      <c r="NGL37" s="171"/>
      <c r="NGM37" s="171"/>
      <c r="NGN37" s="171"/>
      <c r="NGO37" s="171"/>
      <c r="NGP37" s="171"/>
      <c r="NGQ37" s="171"/>
      <c r="NGR37" s="171"/>
      <c r="NGS37" s="171"/>
      <c r="NGT37" s="171"/>
      <c r="NGU37" s="171"/>
      <c r="NGV37" s="171"/>
      <c r="NGW37" s="171"/>
      <c r="NGX37" s="171"/>
      <c r="NGY37" s="171"/>
      <c r="NGZ37" s="171"/>
      <c r="NHA37" s="171"/>
      <c r="NHB37" s="171"/>
      <c r="NHC37" s="171"/>
      <c r="NHD37" s="171"/>
      <c r="NHE37" s="171"/>
      <c r="NHF37" s="171"/>
      <c r="NHG37" s="171"/>
      <c r="NHH37" s="171"/>
      <c r="NHI37" s="171"/>
      <c r="NHJ37" s="171"/>
      <c r="NHK37" s="171"/>
      <c r="NHL37" s="171"/>
      <c r="NHM37" s="171"/>
      <c r="NHN37" s="171"/>
      <c r="NHO37" s="171"/>
      <c r="NHP37" s="171"/>
      <c r="NHQ37" s="171"/>
      <c r="NHR37" s="171"/>
      <c r="NHS37" s="171"/>
      <c r="NHT37" s="171"/>
      <c r="NHU37" s="171"/>
      <c r="NHV37" s="171"/>
      <c r="NHW37" s="171"/>
      <c r="NHX37" s="171"/>
      <c r="NHY37" s="171"/>
      <c r="NHZ37" s="171"/>
      <c r="NIA37" s="171"/>
      <c r="NIB37" s="171"/>
      <c r="NIC37" s="171"/>
      <c r="NID37" s="171"/>
      <c r="NIE37" s="171"/>
      <c r="NIF37" s="171"/>
      <c r="NIG37" s="171"/>
      <c r="NIH37" s="171"/>
      <c r="NII37" s="171"/>
      <c r="NIJ37" s="171"/>
      <c r="NIK37" s="171"/>
      <c r="NIL37" s="171"/>
      <c r="NIM37" s="171"/>
      <c r="NIN37" s="171"/>
      <c r="NIO37" s="171"/>
      <c r="NIP37" s="171"/>
      <c r="NIQ37" s="171"/>
      <c r="NIR37" s="171"/>
      <c r="NIS37" s="171"/>
      <c r="NIT37" s="171"/>
      <c r="NIU37" s="171"/>
      <c r="NIV37" s="171"/>
      <c r="NIW37" s="171"/>
      <c r="NIX37" s="171"/>
      <c r="NIY37" s="171"/>
      <c r="NIZ37" s="171"/>
      <c r="NJA37" s="171"/>
      <c r="NJB37" s="171"/>
      <c r="NJC37" s="171"/>
      <c r="NJD37" s="171"/>
      <c r="NJE37" s="171"/>
      <c r="NJF37" s="171"/>
      <c r="NJG37" s="171"/>
      <c r="NJH37" s="171"/>
      <c r="NJI37" s="171"/>
      <c r="NJJ37" s="171"/>
      <c r="NJK37" s="171"/>
      <c r="NJL37" s="171"/>
      <c r="NJM37" s="171"/>
      <c r="NJN37" s="171"/>
      <c r="NJO37" s="171"/>
      <c r="NJP37" s="171"/>
      <c r="NJQ37" s="171"/>
      <c r="NJR37" s="171"/>
      <c r="NJS37" s="171"/>
      <c r="NJT37" s="171"/>
      <c r="NJU37" s="171"/>
      <c r="NJV37" s="171"/>
      <c r="NJW37" s="171"/>
      <c r="NJX37" s="171"/>
      <c r="NJY37" s="171"/>
      <c r="NJZ37" s="171"/>
      <c r="NKA37" s="171"/>
      <c r="NKB37" s="171"/>
      <c r="NKC37" s="171"/>
      <c r="NKD37" s="171"/>
      <c r="NKE37" s="171"/>
      <c r="NKF37" s="171"/>
      <c r="NKG37" s="171"/>
      <c r="NKH37" s="171"/>
      <c r="NKI37" s="171"/>
      <c r="NKJ37" s="171"/>
      <c r="NKK37" s="171"/>
      <c r="NKL37" s="171"/>
      <c r="NKM37" s="171"/>
      <c r="NKN37" s="171"/>
      <c r="NKO37" s="171"/>
      <c r="NKP37" s="171"/>
      <c r="NKQ37" s="171"/>
      <c r="NKR37" s="171"/>
      <c r="NKS37" s="171"/>
      <c r="NKT37" s="171"/>
      <c r="NKU37" s="171"/>
      <c r="NKV37" s="171"/>
      <c r="NKW37" s="171"/>
      <c r="NKX37" s="171"/>
      <c r="NKY37" s="171"/>
      <c r="NKZ37" s="171"/>
      <c r="NLA37" s="171"/>
      <c r="NLB37" s="171"/>
      <c r="NLC37" s="171"/>
      <c r="NLD37" s="171"/>
      <c r="NLE37" s="171"/>
      <c r="NLF37" s="171"/>
      <c r="NLG37" s="171"/>
      <c r="NLH37" s="171"/>
      <c r="NLI37" s="171"/>
      <c r="NLJ37" s="171"/>
      <c r="NLK37" s="171"/>
      <c r="NLL37" s="171"/>
      <c r="NLM37" s="171"/>
      <c r="NLN37" s="171"/>
      <c r="NLO37" s="171"/>
      <c r="NLP37" s="171"/>
      <c r="NLQ37" s="171"/>
      <c r="NLR37" s="171"/>
      <c r="NLS37" s="171"/>
      <c r="NLT37" s="171"/>
      <c r="NLU37" s="171"/>
      <c r="NLV37" s="171"/>
      <c r="NLW37" s="171"/>
      <c r="NLX37" s="171"/>
      <c r="NLY37" s="171"/>
      <c r="NLZ37" s="171"/>
      <c r="NMA37" s="171"/>
      <c r="NMB37" s="171"/>
      <c r="NMC37" s="171"/>
      <c r="NMD37" s="171"/>
      <c r="NME37" s="171"/>
      <c r="NMF37" s="171"/>
      <c r="NMG37" s="171"/>
      <c r="NMH37" s="171"/>
      <c r="NMI37" s="171"/>
      <c r="NMJ37" s="171"/>
      <c r="NMK37" s="171"/>
      <c r="NML37" s="171"/>
      <c r="NMM37" s="171"/>
      <c r="NMN37" s="171"/>
      <c r="NMO37" s="171"/>
      <c r="NMP37" s="171"/>
      <c r="NMQ37" s="171"/>
      <c r="NMR37" s="171"/>
      <c r="NMS37" s="171"/>
      <c r="NMT37" s="171"/>
      <c r="NMU37" s="171"/>
      <c r="NMV37" s="171"/>
      <c r="NMW37" s="171"/>
      <c r="NMX37" s="171"/>
      <c r="NMY37" s="171"/>
      <c r="NMZ37" s="171"/>
      <c r="NNA37" s="171"/>
      <c r="NNB37" s="171"/>
      <c r="NNC37" s="171"/>
      <c r="NND37" s="171"/>
      <c r="NNE37" s="171"/>
      <c r="NNF37" s="171"/>
      <c r="NNG37" s="171"/>
      <c r="NNH37" s="171"/>
      <c r="NNI37" s="171"/>
      <c r="NNJ37" s="171"/>
      <c r="NNK37" s="171"/>
      <c r="NNL37" s="171"/>
      <c r="NNM37" s="171"/>
      <c r="NNN37" s="171"/>
      <c r="NNO37" s="171"/>
      <c r="NNP37" s="171"/>
      <c r="NNQ37" s="171"/>
      <c r="NNR37" s="171"/>
      <c r="NNS37" s="171"/>
      <c r="NNT37" s="171"/>
      <c r="NNU37" s="171"/>
      <c r="NNV37" s="171"/>
      <c r="NNW37" s="171"/>
      <c r="NNX37" s="171"/>
      <c r="NNY37" s="171"/>
      <c r="NNZ37" s="171"/>
      <c r="NOA37" s="171"/>
      <c r="NOB37" s="171"/>
      <c r="NOC37" s="171"/>
      <c r="NOD37" s="171"/>
      <c r="NOE37" s="171"/>
      <c r="NOF37" s="171"/>
      <c r="NOG37" s="171"/>
      <c r="NOH37" s="171"/>
      <c r="NOI37" s="171"/>
      <c r="NOJ37" s="171"/>
      <c r="NOK37" s="171"/>
      <c r="NOL37" s="171"/>
      <c r="NOM37" s="171"/>
      <c r="NON37" s="171"/>
      <c r="NOO37" s="171"/>
      <c r="NOP37" s="171"/>
      <c r="NOQ37" s="171"/>
      <c r="NOR37" s="171"/>
      <c r="NOS37" s="171"/>
      <c r="NOT37" s="171"/>
      <c r="NOU37" s="171"/>
      <c r="NOV37" s="171"/>
      <c r="NOW37" s="171"/>
      <c r="NOX37" s="171"/>
      <c r="NOY37" s="171"/>
      <c r="NOZ37" s="171"/>
      <c r="NPA37" s="171"/>
      <c r="NPB37" s="171"/>
      <c r="NPC37" s="171"/>
      <c r="NPD37" s="171"/>
      <c r="NPE37" s="171"/>
      <c r="NPF37" s="171"/>
      <c r="NPG37" s="171"/>
      <c r="NPH37" s="171"/>
      <c r="NPI37" s="171"/>
      <c r="NPJ37" s="171"/>
      <c r="NPK37" s="171"/>
      <c r="NPL37" s="171"/>
      <c r="NPM37" s="171"/>
      <c r="NPN37" s="171"/>
      <c r="NPO37" s="171"/>
      <c r="NPP37" s="171"/>
      <c r="NPQ37" s="171"/>
      <c r="NPR37" s="171"/>
      <c r="NPS37" s="171"/>
      <c r="NPT37" s="171"/>
      <c r="NPU37" s="171"/>
      <c r="NPV37" s="171"/>
      <c r="NPW37" s="171"/>
      <c r="NPX37" s="171"/>
      <c r="NPY37" s="171"/>
      <c r="NPZ37" s="171"/>
      <c r="NQA37" s="171"/>
      <c r="NQB37" s="171"/>
      <c r="NQC37" s="171"/>
      <c r="NQD37" s="171"/>
      <c r="NQE37" s="171"/>
      <c r="NQF37" s="171"/>
      <c r="NQG37" s="171"/>
      <c r="NQH37" s="171"/>
      <c r="NQI37" s="171"/>
      <c r="NQJ37" s="171"/>
      <c r="NQK37" s="171"/>
      <c r="NQL37" s="171"/>
      <c r="NQM37" s="171"/>
      <c r="NQN37" s="171"/>
      <c r="NQO37" s="171"/>
      <c r="NQP37" s="171"/>
      <c r="NQQ37" s="171"/>
      <c r="NQR37" s="171"/>
      <c r="NQS37" s="171"/>
      <c r="NQT37" s="171"/>
      <c r="NQU37" s="171"/>
      <c r="NQV37" s="171"/>
      <c r="NQW37" s="171"/>
      <c r="NQX37" s="171"/>
      <c r="NQY37" s="171"/>
      <c r="NQZ37" s="171"/>
      <c r="NRA37" s="171"/>
      <c r="NRB37" s="171"/>
      <c r="NRC37" s="171"/>
      <c r="NRD37" s="171"/>
      <c r="NRE37" s="171"/>
      <c r="NRF37" s="171"/>
      <c r="NRG37" s="171"/>
      <c r="NRH37" s="171"/>
      <c r="NRI37" s="171"/>
      <c r="NRJ37" s="171"/>
      <c r="NRK37" s="171"/>
      <c r="NRL37" s="171"/>
      <c r="NRM37" s="171"/>
      <c r="NRN37" s="171"/>
      <c r="NRO37" s="171"/>
      <c r="NRP37" s="171"/>
      <c r="NRQ37" s="171"/>
      <c r="NRR37" s="171"/>
      <c r="NRS37" s="171"/>
      <c r="NRT37" s="171"/>
      <c r="NRU37" s="171"/>
      <c r="NRV37" s="171"/>
      <c r="NRW37" s="171"/>
      <c r="NRX37" s="171"/>
      <c r="NRY37" s="171"/>
      <c r="NRZ37" s="171"/>
      <c r="NSA37" s="171"/>
      <c r="NSB37" s="171"/>
      <c r="NSC37" s="171"/>
      <c r="NSD37" s="171"/>
      <c r="NSE37" s="171"/>
      <c r="NSF37" s="171"/>
      <c r="NSG37" s="171"/>
      <c r="NSH37" s="171"/>
      <c r="NSI37" s="171"/>
      <c r="NSJ37" s="171"/>
      <c r="NSK37" s="171"/>
      <c r="NSL37" s="171"/>
      <c r="NSM37" s="171"/>
      <c r="NSN37" s="171"/>
      <c r="NSO37" s="171"/>
      <c r="NSP37" s="171"/>
      <c r="NSQ37" s="171"/>
      <c r="NSR37" s="171"/>
      <c r="NSS37" s="171"/>
      <c r="NST37" s="171"/>
      <c r="NSU37" s="171"/>
      <c r="NSV37" s="171"/>
      <c r="NSW37" s="171"/>
      <c r="NSX37" s="171"/>
      <c r="NSY37" s="171"/>
      <c r="NSZ37" s="171"/>
      <c r="NTA37" s="171"/>
      <c r="NTB37" s="171"/>
      <c r="NTC37" s="171"/>
      <c r="NTD37" s="171"/>
      <c r="NTE37" s="171"/>
      <c r="NTF37" s="171"/>
      <c r="NTG37" s="171"/>
      <c r="NTH37" s="171"/>
      <c r="NTI37" s="171"/>
      <c r="NTJ37" s="171"/>
      <c r="NTK37" s="171"/>
      <c r="NTL37" s="171"/>
      <c r="NTM37" s="171"/>
      <c r="NTN37" s="171"/>
      <c r="NTO37" s="171"/>
      <c r="NTP37" s="171"/>
      <c r="NTQ37" s="171"/>
      <c r="NTR37" s="171"/>
      <c r="NTS37" s="171"/>
      <c r="NTT37" s="171"/>
      <c r="NTU37" s="171"/>
      <c r="NTV37" s="171"/>
      <c r="NTW37" s="171"/>
      <c r="NTX37" s="171"/>
      <c r="NTY37" s="171"/>
      <c r="NTZ37" s="171"/>
      <c r="NUA37" s="171"/>
      <c r="NUB37" s="171"/>
      <c r="NUC37" s="171"/>
      <c r="NUD37" s="171"/>
      <c r="NUE37" s="171"/>
      <c r="NUF37" s="171"/>
      <c r="NUG37" s="171"/>
      <c r="NUH37" s="171"/>
      <c r="NUI37" s="171"/>
      <c r="NUJ37" s="171"/>
      <c r="NUK37" s="171"/>
      <c r="NUL37" s="171"/>
      <c r="NUM37" s="171"/>
      <c r="NUN37" s="171"/>
      <c r="NUO37" s="171"/>
      <c r="NUP37" s="171"/>
      <c r="NUQ37" s="171"/>
      <c r="NUR37" s="171"/>
      <c r="NUS37" s="171"/>
      <c r="NUT37" s="171"/>
      <c r="NUU37" s="171"/>
      <c r="NUV37" s="171"/>
      <c r="NUW37" s="171"/>
      <c r="NUX37" s="171"/>
      <c r="NUY37" s="171"/>
      <c r="NUZ37" s="171"/>
      <c r="NVA37" s="171"/>
      <c r="NVB37" s="171"/>
      <c r="NVC37" s="171"/>
      <c r="NVD37" s="171"/>
      <c r="NVE37" s="171"/>
      <c r="NVF37" s="171"/>
      <c r="NVG37" s="171"/>
      <c r="NVH37" s="171"/>
      <c r="NVI37" s="171"/>
      <c r="NVJ37" s="171"/>
      <c r="NVK37" s="171"/>
      <c r="NVL37" s="171"/>
      <c r="NVM37" s="171"/>
      <c r="NVN37" s="171"/>
      <c r="NVO37" s="171"/>
      <c r="NVP37" s="171"/>
      <c r="NVQ37" s="171"/>
      <c r="NVR37" s="171"/>
      <c r="NVS37" s="171"/>
      <c r="NVT37" s="171"/>
      <c r="NVU37" s="171"/>
      <c r="NVV37" s="171"/>
      <c r="NVW37" s="171"/>
      <c r="NVX37" s="171"/>
      <c r="NVY37" s="171"/>
      <c r="NVZ37" s="171"/>
      <c r="NWA37" s="171"/>
      <c r="NWB37" s="171"/>
      <c r="NWC37" s="171"/>
      <c r="NWD37" s="171"/>
      <c r="NWE37" s="171"/>
      <c r="NWF37" s="171"/>
      <c r="NWG37" s="171"/>
      <c r="NWH37" s="171"/>
      <c r="NWI37" s="171"/>
      <c r="NWJ37" s="171"/>
      <c r="NWK37" s="171"/>
      <c r="NWL37" s="171"/>
      <c r="NWM37" s="171"/>
      <c r="NWN37" s="171"/>
      <c r="NWO37" s="171"/>
      <c r="NWP37" s="171"/>
      <c r="NWQ37" s="171"/>
      <c r="NWR37" s="171"/>
      <c r="NWS37" s="171"/>
      <c r="NWT37" s="171"/>
      <c r="NWU37" s="171"/>
      <c r="NWV37" s="171"/>
      <c r="NWW37" s="171"/>
      <c r="NWX37" s="171"/>
      <c r="NWY37" s="171"/>
      <c r="NWZ37" s="171"/>
      <c r="NXA37" s="171"/>
      <c r="NXB37" s="171"/>
      <c r="NXC37" s="171"/>
      <c r="NXD37" s="171"/>
      <c r="NXE37" s="171"/>
      <c r="NXF37" s="171"/>
      <c r="NXG37" s="171"/>
      <c r="NXH37" s="171"/>
      <c r="NXI37" s="171"/>
      <c r="NXJ37" s="171"/>
      <c r="NXK37" s="171"/>
      <c r="NXL37" s="171"/>
      <c r="NXM37" s="171"/>
      <c r="NXN37" s="171"/>
      <c r="NXO37" s="171"/>
      <c r="NXP37" s="171"/>
      <c r="NXQ37" s="171"/>
      <c r="NXR37" s="171"/>
      <c r="NXS37" s="171"/>
      <c r="NXT37" s="171"/>
      <c r="NXU37" s="171"/>
      <c r="NXV37" s="171"/>
      <c r="NXW37" s="171"/>
      <c r="NXX37" s="171"/>
      <c r="NXY37" s="171"/>
      <c r="NXZ37" s="171"/>
      <c r="NYA37" s="171"/>
      <c r="NYB37" s="171"/>
      <c r="NYC37" s="171"/>
      <c r="NYD37" s="171"/>
      <c r="NYE37" s="171"/>
      <c r="NYF37" s="171"/>
      <c r="NYG37" s="171"/>
      <c r="NYH37" s="171"/>
      <c r="NYI37" s="171"/>
      <c r="NYJ37" s="171"/>
      <c r="NYK37" s="171"/>
      <c r="NYL37" s="171"/>
      <c r="NYM37" s="171"/>
      <c r="NYN37" s="171"/>
      <c r="NYO37" s="171"/>
      <c r="NYP37" s="171"/>
      <c r="NYQ37" s="171"/>
      <c r="NYR37" s="171"/>
      <c r="NYS37" s="171"/>
      <c r="NYT37" s="171"/>
      <c r="NYU37" s="171"/>
      <c r="NYV37" s="171"/>
      <c r="NYW37" s="171"/>
      <c r="NYX37" s="171"/>
      <c r="NYY37" s="171"/>
      <c r="NYZ37" s="171"/>
      <c r="NZA37" s="171"/>
      <c r="NZB37" s="171"/>
      <c r="NZC37" s="171"/>
      <c r="NZD37" s="171"/>
      <c r="NZE37" s="171"/>
      <c r="NZF37" s="171"/>
      <c r="NZG37" s="171"/>
      <c r="NZH37" s="171"/>
      <c r="NZI37" s="171"/>
      <c r="NZJ37" s="171"/>
      <c r="NZK37" s="171"/>
      <c r="NZL37" s="171"/>
      <c r="NZM37" s="171"/>
      <c r="NZN37" s="171"/>
      <c r="NZO37" s="171"/>
      <c r="NZP37" s="171"/>
      <c r="NZQ37" s="171"/>
      <c r="NZR37" s="171"/>
      <c r="NZS37" s="171"/>
      <c r="NZT37" s="171"/>
      <c r="NZU37" s="171"/>
      <c r="NZV37" s="171"/>
      <c r="NZW37" s="171"/>
      <c r="NZX37" s="171"/>
      <c r="NZY37" s="171"/>
      <c r="NZZ37" s="171"/>
      <c r="OAA37" s="171"/>
      <c r="OAB37" s="171"/>
      <c r="OAC37" s="171"/>
      <c r="OAD37" s="171"/>
      <c r="OAE37" s="171"/>
      <c r="OAF37" s="171"/>
      <c r="OAG37" s="171"/>
      <c r="OAH37" s="171"/>
      <c r="OAI37" s="171"/>
      <c r="OAJ37" s="171"/>
      <c r="OAK37" s="171"/>
      <c r="OAL37" s="171"/>
      <c r="OAM37" s="171"/>
      <c r="OAN37" s="171"/>
      <c r="OAO37" s="171"/>
      <c r="OAP37" s="171"/>
      <c r="OAQ37" s="171"/>
      <c r="OAR37" s="171"/>
      <c r="OAS37" s="171"/>
      <c r="OAT37" s="171"/>
      <c r="OAU37" s="171"/>
      <c r="OAV37" s="171"/>
      <c r="OAW37" s="171"/>
      <c r="OAX37" s="171"/>
      <c r="OAY37" s="171"/>
      <c r="OAZ37" s="171"/>
      <c r="OBA37" s="171"/>
      <c r="OBB37" s="171"/>
      <c r="OBC37" s="171"/>
      <c r="OBD37" s="171"/>
      <c r="OBE37" s="171"/>
      <c r="OBF37" s="171"/>
      <c r="OBG37" s="171"/>
      <c r="OBH37" s="171"/>
      <c r="OBI37" s="171"/>
      <c r="OBJ37" s="171"/>
      <c r="OBK37" s="171"/>
      <c r="OBL37" s="171"/>
      <c r="OBM37" s="171"/>
      <c r="OBN37" s="171"/>
      <c r="OBO37" s="171"/>
      <c r="OBP37" s="171"/>
      <c r="OBQ37" s="171"/>
      <c r="OBR37" s="171"/>
      <c r="OBS37" s="171"/>
      <c r="OBT37" s="171"/>
      <c r="OBU37" s="171"/>
      <c r="OBV37" s="171"/>
      <c r="OBW37" s="171"/>
      <c r="OBX37" s="171"/>
      <c r="OBY37" s="171"/>
      <c r="OBZ37" s="171"/>
      <c r="OCA37" s="171"/>
      <c r="OCB37" s="171"/>
      <c r="OCC37" s="171"/>
      <c r="OCD37" s="171"/>
      <c r="OCE37" s="171"/>
      <c r="OCF37" s="171"/>
      <c r="OCG37" s="171"/>
      <c r="OCH37" s="171"/>
      <c r="OCI37" s="171"/>
      <c r="OCJ37" s="171"/>
      <c r="OCK37" s="171"/>
      <c r="OCL37" s="171"/>
      <c r="OCM37" s="171"/>
      <c r="OCN37" s="171"/>
      <c r="OCO37" s="171"/>
      <c r="OCP37" s="171"/>
      <c r="OCQ37" s="171"/>
      <c r="OCR37" s="171"/>
      <c r="OCS37" s="171"/>
      <c r="OCT37" s="171"/>
      <c r="OCU37" s="171"/>
      <c r="OCV37" s="171"/>
      <c r="OCW37" s="171"/>
      <c r="OCX37" s="171"/>
      <c r="OCY37" s="171"/>
      <c r="OCZ37" s="171"/>
      <c r="ODA37" s="171"/>
      <c r="ODB37" s="171"/>
      <c r="ODC37" s="171"/>
      <c r="ODD37" s="171"/>
      <c r="ODE37" s="171"/>
      <c r="ODF37" s="171"/>
      <c r="ODG37" s="171"/>
      <c r="ODH37" s="171"/>
      <c r="ODI37" s="171"/>
      <c r="ODJ37" s="171"/>
      <c r="ODK37" s="171"/>
      <c r="ODL37" s="171"/>
      <c r="ODM37" s="171"/>
      <c r="ODN37" s="171"/>
      <c r="ODO37" s="171"/>
      <c r="ODP37" s="171"/>
      <c r="ODQ37" s="171"/>
      <c r="ODR37" s="171"/>
      <c r="ODS37" s="171"/>
      <c r="ODT37" s="171"/>
      <c r="ODU37" s="171"/>
      <c r="ODV37" s="171"/>
      <c r="ODW37" s="171"/>
      <c r="ODX37" s="171"/>
      <c r="ODY37" s="171"/>
      <c r="ODZ37" s="171"/>
      <c r="OEA37" s="171"/>
      <c r="OEB37" s="171"/>
      <c r="OEC37" s="171"/>
      <c r="OED37" s="171"/>
      <c r="OEE37" s="171"/>
      <c r="OEF37" s="171"/>
      <c r="OEG37" s="171"/>
      <c r="OEH37" s="171"/>
      <c r="OEI37" s="171"/>
      <c r="OEJ37" s="171"/>
      <c r="OEK37" s="171"/>
      <c r="OEL37" s="171"/>
      <c r="OEM37" s="171"/>
      <c r="OEN37" s="171"/>
      <c r="OEO37" s="171"/>
      <c r="OEP37" s="171"/>
      <c r="OEQ37" s="171"/>
      <c r="OER37" s="171"/>
      <c r="OES37" s="171"/>
      <c r="OET37" s="171"/>
      <c r="OEU37" s="171"/>
      <c r="OEV37" s="171"/>
      <c r="OEW37" s="171"/>
      <c r="OEX37" s="171"/>
      <c r="OEY37" s="171"/>
      <c r="OEZ37" s="171"/>
      <c r="OFA37" s="171"/>
      <c r="OFB37" s="171"/>
      <c r="OFC37" s="171"/>
      <c r="OFD37" s="171"/>
      <c r="OFE37" s="171"/>
      <c r="OFF37" s="171"/>
      <c r="OFG37" s="171"/>
      <c r="OFH37" s="171"/>
      <c r="OFI37" s="171"/>
      <c r="OFJ37" s="171"/>
      <c r="OFK37" s="171"/>
      <c r="OFL37" s="171"/>
      <c r="OFM37" s="171"/>
      <c r="OFN37" s="171"/>
      <c r="OFO37" s="171"/>
      <c r="OFP37" s="171"/>
      <c r="OFQ37" s="171"/>
      <c r="OFR37" s="171"/>
      <c r="OFS37" s="171"/>
      <c r="OFT37" s="171"/>
      <c r="OFU37" s="171"/>
      <c r="OFV37" s="171"/>
      <c r="OFW37" s="171"/>
      <c r="OFX37" s="171"/>
      <c r="OFY37" s="171"/>
      <c r="OFZ37" s="171"/>
      <c r="OGA37" s="171"/>
      <c r="OGB37" s="171"/>
      <c r="OGC37" s="171"/>
      <c r="OGD37" s="171"/>
      <c r="OGE37" s="171"/>
      <c r="OGF37" s="171"/>
      <c r="OGG37" s="171"/>
      <c r="OGH37" s="171"/>
      <c r="OGI37" s="171"/>
      <c r="OGJ37" s="171"/>
      <c r="OGK37" s="171"/>
      <c r="OGL37" s="171"/>
      <c r="OGM37" s="171"/>
      <c r="OGN37" s="171"/>
      <c r="OGO37" s="171"/>
      <c r="OGP37" s="171"/>
      <c r="OGQ37" s="171"/>
      <c r="OGR37" s="171"/>
      <c r="OGS37" s="171"/>
      <c r="OGT37" s="171"/>
      <c r="OGU37" s="171"/>
      <c r="OGV37" s="171"/>
      <c r="OGW37" s="171"/>
      <c r="OGX37" s="171"/>
      <c r="OGY37" s="171"/>
      <c r="OGZ37" s="171"/>
      <c r="OHA37" s="171"/>
      <c r="OHB37" s="171"/>
      <c r="OHC37" s="171"/>
      <c r="OHD37" s="171"/>
      <c r="OHE37" s="171"/>
      <c r="OHF37" s="171"/>
      <c r="OHG37" s="171"/>
      <c r="OHH37" s="171"/>
      <c r="OHI37" s="171"/>
      <c r="OHJ37" s="171"/>
      <c r="OHK37" s="171"/>
      <c r="OHL37" s="171"/>
      <c r="OHM37" s="171"/>
      <c r="OHN37" s="171"/>
      <c r="OHO37" s="171"/>
      <c r="OHP37" s="171"/>
      <c r="OHQ37" s="171"/>
      <c r="OHR37" s="171"/>
      <c r="OHS37" s="171"/>
      <c r="OHT37" s="171"/>
      <c r="OHU37" s="171"/>
      <c r="OHV37" s="171"/>
      <c r="OHW37" s="171"/>
      <c r="OHX37" s="171"/>
      <c r="OHY37" s="171"/>
      <c r="OHZ37" s="171"/>
      <c r="OIA37" s="171"/>
      <c r="OIB37" s="171"/>
      <c r="OIC37" s="171"/>
      <c r="OID37" s="171"/>
      <c r="OIE37" s="171"/>
      <c r="OIF37" s="171"/>
      <c r="OIG37" s="171"/>
      <c r="OIH37" s="171"/>
      <c r="OII37" s="171"/>
      <c r="OIJ37" s="171"/>
      <c r="OIK37" s="171"/>
      <c r="OIL37" s="171"/>
      <c r="OIM37" s="171"/>
      <c r="OIN37" s="171"/>
      <c r="OIO37" s="171"/>
      <c r="OIP37" s="171"/>
      <c r="OIQ37" s="171"/>
      <c r="OIR37" s="171"/>
      <c r="OIS37" s="171"/>
      <c r="OIT37" s="171"/>
      <c r="OIU37" s="171"/>
      <c r="OIV37" s="171"/>
      <c r="OIW37" s="171"/>
      <c r="OIX37" s="171"/>
      <c r="OIY37" s="171"/>
      <c r="OIZ37" s="171"/>
      <c r="OJA37" s="171"/>
      <c r="OJB37" s="171"/>
      <c r="OJC37" s="171"/>
      <c r="OJD37" s="171"/>
      <c r="OJE37" s="171"/>
      <c r="OJF37" s="171"/>
      <c r="OJG37" s="171"/>
      <c r="OJH37" s="171"/>
      <c r="OJI37" s="171"/>
      <c r="OJJ37" s="171"/>
      <c r="OJK37" s="171"/>
      <c r="OJL37" s="171"/>
      <c r="OJM37" s="171"/>
      <c r="OJN37" s="171"/>
      <c r="OJO37" s="171"/>
      <c r="OJP37" s="171"/>
      <c r="OJQ37" s="171"/>
      <c r="OJR37" s="171"/>
      <c r="OJS37" s="171"/>
      <c r="OJT37" s="171"/>
      <c r="OJU37" s="171"/>
      <c r="OJV37" s="171"/>
      <c r="OJW37" s="171"/>
      <c r="OJX37" s="171"/>
      <c r="OJY37" s="171"/>
      <c r="OJZ37" s="171"/>
      <c r="OKA37" s="171"/>
      <c r="OKB37" s="171"/>
      <c r="OKC37" s="171"/>
      <c r="OKD37" s="171"/>
      <c r="OKE37" s="171"/>
      <c r="OKF37" s="171"/>
      <c r="OKG37" s="171"/>
      <c r="OKH37" s="171"/>
      <c r="OKI37" s="171"/>
      <c r="OKJ37" s="171"/>
      <c r="OKK37" s="171"/>
      <c r="OKL37" s="171"/>
      <c r="OKM37" s="171"/>
      <c r="OKN37" s="171"/>
      <c r="OKO37" s="171"/>
      <c r="OKP37" s="171"/>
      <c r="OKQ37" s="171"/>
      <c r="OKR37" s="171"/>
      <c r="OKS37" s="171"/>
      <c r="OKT37" s="171"/>
      <c r="OKU37" s="171"/>
      <c r="OKV37" s="171"/>
      <c r="OKW37" s="171"/>
      <c r="OKX37" s="171"/>
      <c r="OKY37" s="171"/>
      <c r="OKZ37" s="171"/>
      <c r="OLA37" s="171"/>
      <c r="OLB37" s="171"/>
      <c r="OLC37" s="171"/>
      <c r="OLD37" s="171"/>
      <c r="OLE37" s="171"/>
      <c r="OLF37" s="171"/>
      <c r="OLG37" s="171"/>
      <c r="OLH37" s="171"/>
      <c r="OLI37" s="171"/>
      <c r="OLJ37" s="171"/>
      <c r="OLK37" s="171"/>
      <c r="OLL37" s="171"/>
      <c r="OLM37" s="171"/>
      <c r="OLN37" s="171"/>
      <c r="OLO37" s="171"/>
      <c r="OLP37" s="171"/>
      <c r="OLQ37" s="171"/>
      <c r="OLR37" s="171"/>
      <c r="OLS37" s="171"/>
      <c r="OLT37" s="171"/>
      <c r="OLU37" s="171"/>
      <c r="OLV37" s="171"/>
      <c r="OLW37" s="171"/>
      <c r="OLX37" s="171"/>
      <c r="OLY37" s="171"/>
      <c r="OLZ37" s="171"/>
      <c r="OMA37" s="171"/>
      <c r="OMB37" s="171"/>
      <c r="OMC37" s="171"/>
      <c r="OMD37" s="171"/>
      <c r="OME37" s="171"/>
      <c r="OMF37" s="171"/>
      <c r="OMG37" s="171"/>
      <c r="OMH37" s="171"/>
      <c r="OMI37" s="171"/>
      <c r="OMJ37" s="171"/>
      <c r="OMK37" s="171"/>
      <c r="OML37" s="171"/>
      <c r="OMM37" s="171"/>
      <c r="OMN37" s="171"/>
      <c r="OMO37" s="171"/>
      <c r="OMP37" s="171"/>
      <c r="OMQ37" s="171"/>
      <c r="OMR37" s="171"/>
      <c r="OMS37" s="171"/>
      <c r="OMT37" s="171"/>
      <c r="OMU37" s="171"/>
      <c r="OMV37" s="171"/>
      <c r="OMW37" s="171"/>
      <c r="OMX37" s="171"/>
      <c r="OMY37" s="171"/>
      <c r="OMZ37" s="171"/>
      <c r="ONA37" s="171"/>
      <c r="ONB37" s="171"/>
      <c r="ONC37" s="171"/>
      <c r="OND37" s="171"/>
      <c r="ONE37" s="171"/>
      <c r="ONF37" s="171"/>
      <c r="ONG37" s="171"/>
      <c r="ONH37" s="171"/>
      <c r="ONI37" s="171"/>
      <c r="ONJ37" s="171"/>
      <c r="ONK37" s="171"/>
      <c r="ONL37" s="171"/>
      <c r="ONM37" s="171"/>
      <c r="ONN37" s="171"/>
      <c r="ONO37" s="171"/>
      <c r="ONP37" s="171"/>
      <c r="ONQ37" s="171"/>
      <c r="ONR37" s="171"/>
      <c r="ONS37" s="171"/>
      <c r="ONT37" s="171"/>
      <c r="ONU37" s="171"/>
      <c r="ONV37" s="171"/>
      <c r="ONW37" s="171"/>
      <c r="ONX37" s="171"/>
      <c r="ONY37" s="171"/>
      <c r="ONZ37" s="171"/>
      <c r="OOA37" s="171"/>
      <c r="OOB37" s="171"/>
      <c r="OOC37" s="171"/>
      <c r="OOD37" s="171"/>
      <c r="OOE37" s="171"/>
      <c r="OOF37" s="171"/>
      <c r="OOG37" s="171"/>
      <c r="OOH37" s="171"/>
      <c r="OOI37" s="171"/>
      <c r="OOJ37" s="171"/>
      <c r="OOK37" s="171"/>
      <c r="OOL37" s="171"/>
      <c r="OOM37" s="171"/>
      <c r="OON37" s="171"/>
      <c r="OOO37" s="171"/>
      <c r="OOP37" s="171"/>
      <c r="OOQ37" s="171"/>
      <c r="OOR37" s="171"/>
      <c r="OOS37" s="171"/>
      <c r="OOT37" s="171"/>
      <c r="OOU37" s="171"/>
      <c r="OOV37" s="171"/>
      <c r="OOW37" s="171"/>
      <c r="OOX37" s="171"/>
      <c r="OOY37" s="171"/>
      <c r="OOZ37" s="171"/>
      <c r="OPA37" s="171"/>
      <c r="OPB37" s="171"/>
      <c r="OPC37" s="171"/>
      <c r="OPD37" s="171"/>
      <c r="OPE37" s="171"/>
      <c r="OPF37" s="171"/>
      <c r="OPG37" s="171"/>
      <c r="OPH37" s="171"/>
      <c r="OPI37" s="171"/>
      <c r="OPJ37" s="171"/>
      <c r="OPK37" s="171"/>
      <c r="OPL37" s="171"/>
      <c r="OPM37" s="171"/>
      <c r="OPN37" s="171"/>
      <c r="OPO37" s="171"/>
      <c r="OPP37" s="171"/>
      <c r="OPQ37" s="171"/>
      <c r="OPR37" s="171"/>
      <c r="OPS37" s="171"/>
      <c r="OPT37" s="171"/>
      <c r="OPU37" s="171"/>
      <c r="OPV37" s="171"/>
      <c r="OPW37" s="171"/>
      <c r="OPX37" s="171"/>
      <c r="OPY37" s="171"/>
      <c r="OPZ37" s="171"/>
      <c r="OQA37" s="171"/>
      <c r="OQB37" s="171"/>
      <c r="OQC37" s="171"/>
      <c r="OQD37" s="171"/>
      <c r="OQE37" s="171"/>
      <c r="OQF37" s="171"/>
      <c r="OQG37" s="171"/>
      <c r="OQH37" s="171"/>
      <c r="OQI37" s="171"/>
      <c r="OQJ37" s="171"/>
      <c r="OQK37" s="171"/>
      <c r="OQL37" s="171"/>
      <c r="OQM37" s="171"/>
      <c r="OQN37" s="171"/>
      <c r="OQO37" s="171"/>
      <c r="OQP37" s="171"/>
      <c r="OQQ37" s="171"/>
      <c r="OQR37" s="171"/>
      <c r="OQS37" s="171"/>
      <c r="OQT37" s="171"/>
      <c r="OQU37" s="171"/>
      <c r="OQV37" s="171"/>
      <c r="OQW37" s="171"/>
      <c r="OQX37" s="171"/>
      <c r="OQY37" s="171"/>
      <c r="OQZ37" s="171"/>
      <c r="ORA37" s="171"/>
      <c r="ORB37" s="171"/>
      <c r="ORC37" s="171"/>
      <c r="ORD37" s="171"/>
      <c r="ORE37" s="171"/>
      <c r="ORF37" s="171"/>
      <c r="ORG37" s="171"/>
      <c r="ORH37" s="171"/>
      <c r="ORI37" s="171"/>
      <c r="ORJ37" s="171"/>
      <c r="ORK37" s="171"/>
      <c r="ORL37" s="171"/>
      <c r="ORM37" s="171"/>
      <c r="ORN37" s="171"/>
      <c r="ORO37" s="171"/>
      <c r="ORP37" s="171"/>
      <c r="ORQ37" s="171"/>
      <c r="ORR37" s="171"/>
      <c r="ORS37" s="171"/>
      <c r="ORT37" s="171"/>
      <c r="ORU37" s="171"/>
      <c r="ORV37" s="171"/>
      <c r="ORW37" s="171"/>
      <c r="ORX37" s="171"/>
      <c r="ORY37" s="171"/>
      <c r="ORZ37" s="171"/>
      <c r="OSA37" s="171"/>
      <c r="OSB37" s="171"/>
      <c r="OSC37" s="171"/>
      <c r="OSD37" s="171"/>
      <c r="OSE37" s="171"/>
      <c r="OSF37" s="171"/>
      <c r="OSG37" s="171"/>
      <c r="OSH37" s="171"/>
      <c r="OSI37" s="171"/>
      <c r="OSJ37" s="171"/>
      <c r="OSK37" s="171"/>
      <c r="OSL37" s="171"/>
      <c r="OSM37" s="171"/>
      <c r="OSN37" s="171"/>
      <c r="OSO37" s="171"/>
      <c r="OSP37" s="171"/>
      <c r="OSQ37" s="171"/>
      <c r="OSR37" s="171"/>
      <c r="OSS37" s="171"/>
      <c r="OST37" s="171"/>
      <c r="OSU37" s="171"/>
      <c r="OSV37" s="171"/>
      <c r="OSW37" s="171"/>
      <c r="OSX37" s="171"/>
      <c r="OSY37" s="171"/>
      <c r="OSZ37" s="171"/>
      <c r="OTA37" s="171"/>
      <c r="OTB37" s="171"/>
      <c r="OTC37" s="171"/>
      <c r="OTD37" s="171"/>
      <c r="OTE37" s="171"/>
      <c r="OTF37" s="171"/>
      <c r="OTG37" s="171"/>
      <c r="OTH37" s="171"/>
      <c r="OTI37" s="171"/>
      <c r="OTJ37" s="171"/>
      <c r="OTK37" s="171"/>
      <c r="OTL37" s="171"/>
      <c r="OTM37" s="171"/>
      <c r="OTN37" s="171"/>
      <c r="OTO37" s="171"/>
      <c r="OTP37" s="171"/>
      <c r="OTQ37" s="171"/>
      <c r="OTR37" s="171"/>
      <c r="OTS37" s="171"/>
      <c r="OTT37" s="171"/>
      <c r="OTU37" s="171"/>
      <c r="OTV37" s="171"/>
      <c r="OTW37" s="171"/>
      <c r="OTX37" s="171"/>
      <c r="OTY37" s="171"/>
      <c r="OTZ37" s="171"/>
      <c r="OUA37" s="171"/>
      <c r="OUB37" s="171"/>
      <c r="OUC37" s="171"/>
      <c r="OUD37" s="171"/>
      <c r="OUE37" s="171"/>
      <c r="OUF37" s="171"/>
      <c r="OUG37" s="171"/>
      <c r="OUH37" s="171"/>
      <c r="OUI37" s="171"/>
      <c r="OUJ37" s="171"/>
      <c r="OUK37" s="171"/>
      <c r="OUL37" s="171"/>
      <c r="OUM37" s="171"/>
      <c r="OUN37" s="171"/>
      <c r="OUO37" s="171"/>
      <c r="OUP37" s="171"/>
      <c r="OUQ37" s="171"/>
      <c r="OUR37" s="171"/>
      <c r="OUS37" s="171"/>
      <c r="OUT37" s="171"/>
      <c r="OUU37" s="171"/>
      <c r="OUV37" s="171"/>
      <c r="OUW37" s="171"/>
      <c r="OUX37" s="171"/>
      <c r="OUY37" s="171"/>
      <c r="OUZ37" s="171"/>
      <c r="OVA37" s="171"/>
      <c r="OVB37" s="171"/>
      <c r="OVC37" s="171"/>
      <c r="OVD37" s="171"/>
      <c r="OVE37" s="171"/>
      <c r="OVF37" s="171"/>
      <c r="OVG37" s="171"/>
      <c r="OVH37" s="171"/>
      <c r="OVI37" s="171"/>
      <c r="OVJ37" s="171"/>
      <c r="OVK37" s="171"/>
      <c r="OVL37" s="171"/>
      <c r="OVM37" s="171"/>
      <c r="OVN37" s="171"/>
      <c r="OVO37" s="171"/>
      <c r="OVP37" s="171"/>
      <c r="OVQ37" s="171"/>
      <c r="OVR37" s="171"/>
      <c r="OVS37" s="171"/>
      <c r="OVT37" s="171"/>
      <c r="OVU37" s="171"/>
      <c r="OVV37" s="171"/>
      <c r="OVW37" s="171"/>
      <c r="OVX37" s="171"/>
      <c r="OVY37" s="171"/>
      <c r="OVZ37" s="171"/>
      <c r="OWA37" s="171"/>
      <c r="OWB37" s="171"/>
      <c r="OWC37" s="171"/>
      <c r="OWD37" s="171"/>
      <c r="OWE37" s="171"/>
      <c r="OWF37" s="171"/>
      <c r="OWG37" s="171"/>
      <c r="OWH37" s="171"/>
      <c r="OWI37" s="171"/>
      <c r="OWJ37" s="171"/>
      <c r="OWK37" s="171"/>
      <c r="OWL37" s="171"/>
      <c r="OWM37" s="171"/>
      <c r="OWN37" s="171"/>
      <c r="OWO37" s="171"/>
      <c r="OWP37" s="171"/>
      <c r="OWQ37" s="171"/>
      <c r="OWR37" s="171"/>
      <c r="OWS37" s="171"/>
      <c r="OWT37" s="171"/>
      <c r="OWU37" s="171"/>
      <c r="OWV37" s="171"/>
      <c r="OWW37" s="171"/>
      <c r="OWX37" s="171"/>
      <c r="OWY37" s="171"/>
      <c r="OWZ37" s="171"/>
      <c r="OXA37" s="171"/>
      <c r="OXB37" s="171"/>
      <c r="OXC37" s="171"/>
      <c r="OXD37" s="171"/>
      <c r="OXE37" s="171"/>
      <c r="OXF37" s="171"/>
      <c r="OXG37" s="171"/>
      <c r="OXH37" s="171"/>
      <c r="OXI37" s="171"/>
      <c r="OXJ37" s="171"/>
      <c r="OXK37" s="171"/>
      <c r="OXL37" s="171"/>
      <c r="OXM37" s="171"/>
      <c r="OXN37" s="171"/>
      <c r="OXO37" s="171"/>
      <c r="OXP37" s="171"/>
      <c r="OXQ37" s="171"/>
      <c r="OXR37" s="171"/>
      <c r="OXS37" s="171"/>
      <c r="OXT37" s="171"/>
      <c r="OXU37" s="171"/>
      <c r="OXV37" s="171"/>
      <c r="OXW37" s="171"/>
      <c r="OXX37" s="171"/>
      <c r="OXY37" s="171"/>
      <c r="OXZ37" s="171"/>
      <c r="OYA37" s="171"/>
      <c r="OYB37" s="171"/>
      <c r="OYC37" s="171"/>
      <c r="OYD37" s="171"/>
      <c r="OYE37" s="171"/>
      <c r="OYF37" s="171"/>
      <c r="OYG37" s="171"/>
      <c r="OYH37" s="171"/>
      <c r="OYI37" s="171"/>
      <c r="OYJ37" s="171"/>
      <c r="OYK37" s="171"/>
      <c r="OYL37" s="171"/>
      <c r="OYM37" s="171"/>
      <c r="OYN37" s="171"/>
      <c r="OYO37" s="171"/>
      <c r="OYP37" s="171"/>
      <c r="OYQ37" s="171"/>
      <c r="OYR37" s="171"/>
      <c r="OYS37" s="171"/>
      <c r="OYT37" s="171"/>
      <c r="OYU37" s="171"/>
      <c r="OYV37" s="171"/>
      <c r="OYW37" s="171"/>
      <c r="OYX37" s="171"/>
      <c r="OYY37" s="171"/>
      <c r="OYZ37" s="171"/>
      <c r="OZA37" s="171"/>
      <c r="OZB37" s="171"/>
      <c r="OZC37" s="171"/>
      <c r="OZD37" s="171"/>
      <c r="OZE37" s="171"/>
      <c r="OZF37" s="171"/>
      <c r="OZG37" s="171"/>
      <c r="OZH37" s="171"/>
      <c r="OZI37" s="171"/>
      <c r="OZJ37" s="171"/>
      <c r="OZK37" s="171"/>
      <c r="OZL37" s="171"/>
      <c r="OZM37" s="171"/>
      <c r="OZN37" s="171"/>
      <c r="OZO37" s="171"/>
      <c r="OZP37" s="171"/>
      <c r="OZQ37" s="171"/>
      <c r="OZR37" s="171"/>
      <c r="OZS37" s="171"/>
      <c r="OZT37" s="171"/>
      <c r="OZU37" s="171"/>
      <c r="OZV37" s="171"/>
      <c r="OZW37" s="171"/>
      <c r="OZX37" s="171"/>
      <c r="OZY37" s="171"/>
      <c r="OZZ37" s="171"/>
      <c r="PAA37" s="171"/>
      <c r="PAB37" s="171"/>
      <c r="PAC37" s="171"/>
      <c r="PAD37" s="171"/>
      <c r="PAE37" s="171"/>
      <c r="PAF37" s="171"/>
      <c r="PAG37" s="171"/>
      <c r="PAH37" s="171"/>
      <c r="PAI37" s="171"/>
      <c r="PAJ37" s="171"/>
      <c r="PAK37" s="171"/>
      <c r="PAL37" s="171"/>
      <c r="PAM37" s="171"/>
      <c r="PAN37" s="171"/>
      <c r="PAO37" s="171"/>
      <c r="PAP37" s="171"/>
      <c r="PAQ37" s="171"/>
      <c r="PAR37" s="171"/>
      <c r="PAS37" s="171"/>
      <c r="PAT37" s="171"/>
      <c r="PAU37" s="171"/>
      <c r="PAV37" s="171"/>
      <c r="PAW37" s="171"/>
      <c r="PAX37" s="171"/>
      <c r="PAY37" s="171"/>
      <c r="PAZ37" s="171"/>
      <c r="PBA37" s="171"/>
      <c r="PBB37" s="171"/>
      <c r="PBC37" s="171"/>
      <c r="PBD37" s="171"/>
      <c r="PBE37" s="171"/>
      <c r="PBF37" s="171"/>
      <c r="PBG37" s="171"/>
      <c r="PBH37" s="171"/>
      <c r="PBI37" s="171"/>
      <c r="PBJ37" s="171"/>
      <c r="PBK37" s="171"/>
      <c r="PBL37" s="171"/>
      <c r="PBM37" s="171"/>
      <c r="PBN37" s="171"/>
      <c r="PBO37" s="171"/>
      <c r="PBP37" s="171"/>
      <c r="PBQ37" s="171"/>
      <c r="PBR37" s="171"/>
      <c r="PBS37" s="171"/>
      <c r="PBT37" s="171"/>
      <c r="PBU37" s="171"/>
      <c r="PBV37" s="171"/>
      <c r="PBW37" s="171"/>
      <c r="PBX37" s="171"/>
      <c r="PBY37" s="171"/>
      <c r="PBZ37" s="171"/>
      <c r="PCA37" s="171"/>
      <c r="PCB37" s="171"/>
      <c r="PCC37" s="171"/>
      <c r="PCD37" s="171"/>
      <c r="PCE37" s="171"/>
      <c r="PCF37" s="171"/>
      <c r="PCG37" s="171"/>
      <c r="PCH37" s="171"/>
      <c r="PCI37" s="171"/>
      <c r="PCJ37" s="171"/>
      <c r="PCK37" s="171"/>
      <c r="PCL37" s="171"/>
      <c r="PCM37" s="171"/>
      <c r="PCN37" s="171"/>
      <c r="PCO37" s="171"/>
      <c r="PCP37" s="171"/>
      <c r="PCQ37" s="171"/>
      <c r="PCR37" s="171"/>
      <c r="PCS37" s="171"/>
      <c r="PCT37" s="171"/>
      <c r="PCU37" s="171"/>
      <c r="PCV37" s="171"/>
      <c r="PCW37" s="171"/>
      <c r="PCX37" s="171"/>
      <c r="PCY37" s="171"/>
      <c r="PCZ37" s="171"/>
      <c r="PDA37" s="171"/>
      <c r="PDB37" s="171"/>
      <c r="PDC37" s="171"/>
      <c r="PDD37" s="171"/>
      <c r="PDE37" s="171"/>
      <c r="PDF37" s="171"/>
      <c r="PDG37" s="171"/>
      <c r="PDH37" s="171"/>
      <c r="PDI37" s="171"/>
      <c r="PDJ37" s="171"/>
      <c r="PDK37" s="171"/>
      <c r="PDL37" s="171"/>
      <c r="PDM37" s="171"/>
      <c r="PDN37" s="171"/>
      <c r="PDO37" s="171"/>
      <c r="PDP37" s="171"/>
      <c r="PDQ37" s="171"/>
      <c r="PDR37" s="171"/>
      <c r="PDS37" s="171"/>
      <c r="PDT37" s="171"/>
      <c r="PDU37" s="171"/>
      <c r="PDV37" s="171"/>
      <c r="PDW37" s="171"/>
      <c r="PDX37" s="171"/>
      <c r="PDY37" s="171"/>
      <c r="PDZ37" s="171"/>
      <c r="PEA37" s="171"/>
      <c r="PEB37" s="171"/>
      <c r="PEC37" s="171"/>
      <c r="PED37" s="171"/>
      <c r="PEE37" s="171"/>
      <c r="PEF37" s="171"/>
      <c r="PEG37" s="171"/>
      <c r="PEH37" s="171"/>
      <c r="PEI37" s="171"/>
      <c r="PEJ37" s="171"/>
      <c r="PEK37" s="171"/>
      <c r="PEL37" s="171"/>
      <c r="PEM37" s="171"/>
      <c r="PEN37" s="171"/>
      <c r="PEO37" s="171"/>
      <c r="PEP37" s="171"/>
      <c r="PEQ37" s="171"/>
      <c r="PER37" s="171"/>
      <c r="PES37" s="171"/>
      <c r="PET37" s="171"/>
      <c r="PEU37" s="171"/>
      <c r="PEV37" s="171"/>
      <c r="PEW37" s="171"/>
      <c r="PEX37" s="171"/>
      <c r="PEY37" s="171"/>
      <c r="PEZ37" s="171"/>
      <c r="PFA37" s="171"/>
      <c r="PFB37" s="171"/>
      <c r="PFC37" s="171"/>
      <c r="PFD37" s="171"/>
      <c r="PFE37" s="171"/>
      <c r="PFF37" s="171"/>
      <c r="PFG37" s="171"/>
      <c r="PFH37" s="171"/>
      <c r="PFI37" s="171"/>
      <c r="PFJ37" s="171"/>
      <c r="PFK37" s="171"/>
      <c r="PFL37" s="171"/>
      <c r="PFM37" s="171"/>
      <c r="PFN37" s="171"/>
      <c r="PFO37" s="171"/>
      <c r="PFP37" s="171"/>
      <c r="PFQ37" s="171"/>
      <c r="PFR37" s="171"/>
      <c r="PFS37" s="171"/>
      <c r="PFT37" s="171"/>
      <c r="PFU37" s="171"/>
      <c r="PFV37" s="171"/>
      <c r="PFW37" s="171"/>
      <c r="PFX37" s="171"/>
      <c r="PFY37" s="171"/>
      <c r="PFZ37" s="171"/>
      <c r="PGA37" s="171"/>
      <c r="PGB37" s="171"/>
      <c r="PGC37" s="171"/>
      <c r="PGD37" s="171"/>
      <c r="PGE37" s="171"/>
      <c r="PGF37" s="171"/>
      <c r="PGG37" s="171"/>
      <c r="PGH37" s="171"/>
      <c r="PGI37" s="171"/>
      <c r="PGJ37" s="171"/>
      <c r="PGK37" s="171"/>
      <c r="PGL37" s="171"/>
      <c r="PGM37" s="171"/>
      <c r="PGN37" s="171"/>
      <c r="PGO37" s="171"/>
      <c r="PGP37" s="171"/>
      <c r="PGQ37" s="171"/>
      <c r="PGR37" s="171"/>
      <c r="PGS37" s="171"/>
      <c r="PGT37" s="171"/>
      <c r="PGU37" s="171"/>
      <c r="PGV37" s="171"/>
      <c r="PGW37" s="171"/>
      <c r="PGX37" s="171"/>
      <c r="PGY37" s="171"/>
      <c r="PGZ37" s="171"/>
      <c r="PHA37" s="171"/>
      <c r="PHB37" s="171"/>
      <c r="PHC37" s="171"/>
      <c r="PHD37" s="171"/>
      <c r="PHE37" s="171"/>
      <c r="PHF37" s="171"/>
      <c r="PHG37" s="171"/>
      <c r="PHH37" s="171"/>
      <c r="PHI37" s="171"/>
      <c r="PHJ37" s="171"/>
      <c r="PHK37" s="171"/>
      <c r="PHL37" s="171"/>
      <c r="PHM37" s="171"/>
      <c r="PHN37" s="171"/>
      <c r="PHO37" s="171"/>
      <c r="PHP37" s="171"/>
      <c r="PHQ37" s="171"/>
      <c r="PHR37" s="171"/>
      <c r="PHS37" s="171"/>
      <c r="PHT37" s="171"/>
      <c r="PHU37" s="171"/>
      <c r="PHV37" s="171"/>
      <c r="PHW37" s="171"/>
      <c r="PHX37" s="171"/>
      <c r="PHY37" s="171"/>
      <c r="PHZ37" s="171"/>
      <c r="PIA37" s="171"/>
      <c r="PIB37" s="171"/>
      <c r="PIC37" s="171"/>
      <c r="PID37" s="171"/>
      <c r="PIE37" s="171"/>
      <c r="PIF37" s="171"/>
      <c r="PIG37" s="171"/>
      <c r="PIH37" s="171"/>
      <c r="PII37" s="171"/>
      <c r="PIJ37" s="171"/>
      <c r="PIK37" s="171"/>
      <c r="PIL37" s="171"/>
      <c r="PIM37" s="171"/>
      <c r="PIN37" s="171"/>
      <c r="PIO37" s="171"/>
      <c r="PIP37" s="171"/>
      <c r="PIQ37" s="171"/>
      <c r="PIR37" s="171"/>
      <c r="PIS37" s="171"/>
      <c r="PIT37" s="171"/>
      <c r="PIU37" s="171"/>
      <c r="PIV37" s="171"/>
      <c r="PIW37" s="171"/>
      <c r="PIX37" s="171"/>
      <c r="PIY37" s="171"/>
      <c r="PIZ37" s="171"/>
      <c r="PJA37" s="171"/>
      <c r="PJB37" s="171"/>
      <c r="PJC37" s="171"/>
      <c r="PJD37" s="171"/>
      <c r="PJE37" s="171"/>
      <c r="PJF37" s="171"/>
      <c r="PJG37" s="171"/>
      <c r="PJH37" s="171"/>
      <c r="PJI37" s="171"/>
      <c r="PJJ37" s="171"/>
      <c r="PJK37" s="171"/>
      <c r="PJL37" s="171"/>
      <c r="PJM37" s="171"/>
      <c r="PJN37" s="171"/>
      <c r="PJO37" s="171"/>
      <c r="PJP37" s="171"/>
      <c r="PJQ37" s="171"/>
      <c r="PJR37" s="171"/>
      <c r="PJS37" s="171"/>
      <c r="PJT37" s="171"/>
      <c r="PJU37" s="171"/>
      <c r="PJV37" s="171"/>
      <c r="PJW37" s="171"/>
      <c r="PJX37" s="171"/>
      <c r="PJY37" s="171"/>
      <c r="PJZ37" s="171"/>
      <c r="PKA37" s="171"/>
      <c r="PKB37" s="171"/>
      <c r="PKC37" s="171"/>
      <c r="PKD37" s="171"/>
      <c r="PKE37" s="171"/>
      <c r="PKF37" s="171"/>
      <c r="PKG37" s="171"/>
      <c r="PKH37" s="171"/>
      <c r="PKI37" s="171"/>
      <c r="PKJ37" s="171"/>
      <c r="PKK37" s="171"/>
      <c r="PKL37" s="171"/>
      <c r="PKM37" s="171"/>
      <c r="PKN37" s="171"/>
      <c r="PKO37" s="171"/>
      <c r="PKP37" s="171"/>
      <c r="PKQ37" s="171"/>
      <c r="PKR37" s="171"/>
      <c r="PKS37" s="171"/>
      <c r="PKT37" s="171"/>
      <c r="PKU37" s="171"/>
      <c r="PKV37" s="171"/>
      <c r="PKW37" s="171"/>
      <c r="PKX37" s="171"/>
      <c r="PKY37" s="171"/>
      <c r="PKZ37" s="171"/>
      <c r="PLA37" s="171"/>
      <c r="PLB37" s="171"/>
      <c r="PLC37" s="171"/>
      <c r="PLD37" s="171"/>
      <c r="PLE37" s="171"/>
      <c r="PLF37" s="171"/>
      <c r="PLG37" s="171"/>
      <c r="PLH37" s="171"/>
      <c r="PLI37" s="171"/>
      <c r="PLJ37" s="171"/>
      <c r="PLK37" s="171"/>
      <c r="PLL37" s="171"/>
      <c r="PLM37" s="171"/>
      <c r="PLN37" s="171"/>
      <c r="PLO37" s="171"/>
      <c r="PLP37" s="171"/>
      <c r="PLQ37" s="171"/>
      <c r="PLR37" s="171"/>
      <c r="PLS37" s="171"/>
      <c r="PLT37" s="171"/>
      <c r="PLU37" s="171"/>
      <c r="PLV37" s="171"/>
      <c r="PLW37" s="171"/>
      <c r="PLX37" s="171"/>
      <c r="PLY37" s="171"/>
      <c r="PLZ37" s="171"/>
      <c r="PMA37" s="171"/>
      <c r="PMB37" s="171"/>
      <c r="PMC37" s="171"/>
      <c r="PMD37" s="171"/>
      <c r="PME37" s="171"/>
      <c r="PMF37" s="171"/>
      <c r="PMG37" s="171"/>
      <c r="PMH37" s="171"/>
      <c r="PMI37" s="171"/>
      <c r="PMJ37" s="171"/>
      <c r="PMK37" s="171"/>
      <c r="PML37" s="171"/>
      <c r="PMM37" s="171"/>
      <c r="PMN37" s="171"/>
      <c r="PMO37" s="171"/>
      <c r="PMP37" s="171"/>
      <c r="PMQ37" s="171"/>
      <c r="PMR37" s="171"/>
      <c r="PMS37" s="171"/>
      <c r="PMT37" s="171"/>
      <c r="PMU37" s="171"/>
      <c r="PMV37" s="171"/>
      <c r="PMW37" s="171"/>
      <c r="PMX37" s="171"/>
      <c r="PMY37" s="171"/>
      <c r="PMZ37" s="171"/>
      <c r="PNA37" s="171"/>
      <c r="PNB37" s="171"/>
      <c r="PNC37" s="171"/>
      <c r="PND37" s="171"/>
      <c r="PNE37" s="171"/>
      <c r="PNF37" s="171"/>
      <c r="PNG37" s="171"/>
      <c r="PNH37" s="171"/>
      <c r="PNI37" s="171"/>
      <c r="PNJ37" s="171"/>
      <c r="PNK37" s="171"/>
      <c r="PNL37" s="171"/>
      <c r="PNM37" s="171"/>
      <c r="PNN37" s="171"/>
      <c r="PNO37" s="171"/>
      <c r="PNP37" s="171"/>
      <c r="PNQ37" s="171"/>
      <c r="PNR37" s="171"/>
      <c r="PNS37" s="171"/>
      <c r="PNT37" s="171"/>
      <c r="PNU37" s="171"/>
      <c r="PNV37" s="171"/>
      <c r="PNW37" s="171"/>
      <c r="PNX37" s="171"/>
      <c r="PNY37" s="171"/>
      <c r="PNZ37" s="171"/>
      <c r="POA37" s="171"/>
      <c r="POB37" s="171"/>
      <c r="POC37" s="171"/>
      <c r="POD37" s="171"/>
      <c r="POE37" s="171"/>
      <c r="POF37" s="171"/>
      <c r="POG37" s="171"/>
      <c r="POH37" s="171"/>
      <c r="POI37" s="171"/>
      <c r="POJ37" s="171"/>
      <c r="POK37" s="171"/>
      <c r="POL37" s="171"/>
      <c r="POM37" s="171"/>
      <c r="PON37" s="171"/>
      <c r="POO37" s="171"/>
      <c r="POP37" s="171"/>
      <c r="POQ37" s="171"/>
      <c r="POR37" s="171"/>
      <c r="POS37" s="171"/>
      <c r="POT37" s="171"/>
      <c r="POU37" s="171"/>
      <c r="POV37" s="171"/>
      <c r="POW37" s="171"/>
      <c r="POX37" s="171"/>
      <c r="POY37" s="171"/>
      <c r="POZ37" s="171"/>
      <c r="PPA37" s="171"/>
      <c r="PPB37" s="171"/>
      <c r="PPC37" s="171"/>
      <c r="PPD37" s="171"/>
      <c r="PPE37" s="171"/>
      <c r="PPF37" s="171"/>
      <c r="PPG37" s="171"/>
      <c r="PPH37" s="171"/>
      <c r="PPI37" s="171"/>
      <c r="PPJ37" s="171"/>
      <c r="PPK37" s="171"/>
      <c r="PPL37" s="171"/>
      <c r="PPM37" s="171"/>
      <c r="PPN37" s="171"/>
      <c r="PPO37" s="171"/>
      <c r="PPP37" s="171"/>
      <c r="PPQ37" s="171"/>
      <c r="PPR37" s="171"/>
      <c r="PPS37" s="171"/>
      <c r="PPT37" s="171"/>
      <c r="PPU37" s="171"/>
      <c r="PPV37" s="171"/>
      <c r="PPW37" s="171"/>
      <c r="PPX37" s="171"/>
      <c r="PPY37" s="171"/>
      <c r="PPZ37" s="171"/>
      <c r="PQA37" s="171"/>
      <c r="PQB37" s="171"/>
      <c r="PQC37" s="171"/>
      <c r="PQD37" s="171"/>
      <c r="PQE37" s="171"/>
      <c r="PQF37" s="171"/>
      <c r="PQG37" s="171"/>
      <c r="PQH37" s="171"/>
      <c r="PQI37" s="171"/>
      <c r="PQJ37" s="171"/>
      <c r="PQK37" s="171"/>
      <c r="PQL37" s="171"/>
      <c r="PQM37" s="171"/>
      <c r="PQN37" s="171"/>
      <c r="PQO37" s="171"/>
      <c r="PQP37" s="171"/>
      <c r="PQQ37" s="171"/>
      <c r="PQR37" s="171"/>
      <c r="PQS37" s="171"/>
      <c r="PQT37" s="171"/>
      <c r="PQU37" s="171"/>
      <c r="PQV37" s="171"/>
      <c r="PQW37" s="171"/>
      <c r="PQX37" s="171"/>
      <c r="PQY37" s="171"/>
      <c r="PQZ37" s="171"/>
      <c r="PRA37" s="171"/>
      <c r="PRB37" s="171"/>
      <c r="PRC37" s="171"/>
      <c r="PRD37" s="171"/>
      <c r="PRE37" s="171"/>
      <c r="PRF37" s="171"/>
      <c r="PRG37" s="171"/>
      <c r="PRH37" s="171"/>
      <c r="PRI37" s="171"/>
      <c r="PRJ37" s="171"/>
      <c r="PRK37" s="171"/>
      <c r="PRL37" s="171"/>
      <c r="PRM37" s="171"/>
      <c r="PRN37" s="171"/>
      <c r="PRO37" s="171"/>
      <c r="PRP37" s="171"/>
      <c r="PRQ37" s="171"/>
      <c r="PRR37" s="171"/>
      <c r="PRS37" s="171"/>
      <c r="PRT37" s="171"/>
      <c r="PRU37" s="171"/>
      <c r="PRV37" s="171"/>
      <c r="PRW37" s="171"/>
      <c r="PRX37" s="171"/>
      <c r="PRY37" s="171"/>
      <c r="PRZ37" s="171"/>
      <c r="PSA37" s="171"/>
      <c r="PSB37" s="171"/>
      <c r="PSC37" s="171"/>
      <c r="PSD37" s="171"/>
      <c r="PSE37" s="171"/>
      <c r="PSF37" s="171"/>
      <c r="PSG37" s="171"/>
      <c r="PSH37" s="171"/>
      <c r="PSI37" s="171"/>
      <c r="PSJ37" s="171"/>
      <c r="PSK37" s="171"/>
      <c r="PSL37" s="171"/>
      <c r="PSM37" s="171"/>
      <c r="PSN37" s="171"/>
      <c r="PSO37" s="171"/>
      <c r="PSP37" s="171"/>
      <c r="PSQ37" s="171"/>
      <c r="PSR37" s="171"/>
      <c r="PSS37" s="171"/>
      <c r="PST37" s="171"/>
      <c r="PSU37" s="171"/>
      <c r="PSV37" s="171"/>
      <c r="PSW37" s="171"/>
      <c r="PSX37" s="171"/>
      <c r="PSY37" s="171"/>
      <c r="PSZ37" s="171"/>
      <c r="PTA37" s="171"/>
      <c r="PTB37" s="171"/>
      <c r="PTC37" s="171"/>
      <c r="PTD37" s="171"/>
      <c r="PTE37" s="171"/>
      <c r="PTF37" s="171"/>
      <c r="PTG37" s="171"/>
      <c r="PTH37" s="171"/>
      <c r="PTI37" s="171"/>
      <c r="PTJ37" s="171"/>
      <c r="PTK37" s="171"/>
      <c r="PTL37" s="171"/>
      <c r="PTM37" s="171"/>
      <c r="PTN37" s="171"/>
      <c r="PTO37" s="171"/>
      <c r="PTP37" s="171"/>
      <c r="PTQ37" s="171"/>
      <c r="PTR37" s="171"/>
      <c r="PTS37" s="171"/>
      <c r="PTT37" s="171"/>
      <c r="PTU37" s="171"/>
      <c r="PTV37" s="171"/>
      <c r="PTW37" s="171"/>
      <c r="PTX37" s="171"/>
      <c r="PTY37" s="171"/>
      <c r="PTZ37" s="171"/>
      <c r="PUA37" s="171"/>
      <c r="PUB37" s="171"/>
      <c r="PUC37" s="171"/>
      <c r="PUD37" s="171"/>
      <c r="PUE37" s="171"/>
      <c r="PUF37" s="171"/>
      <c r="PUG37" s="171"/>
      <c r="PUH37" s="171"/>
      <c r="PUI37" s="171"/>
      <c r="PUJ37" s="171"/>
      <c r="PUK37" s="171"/>
      <c r="PUL37" s="171"/>
      <c r="PUM37" s="171"/>
      <c r="PUN37" s="171"/>
      <c r="PUO37" s="171"/>
      <c r="PUP37" s="171"/>
      <c r="PUQ37" s="171"/>
      <c r="PUR37" s="171"/>
      <c r="PUS37" s="171"/>
      <c r="PUT37" s="171"/>
      <c r="PUU37" s="171"/>
      <c r="PUV37" s="171"/>
      <c r="PUW37" s="171"/>
      <c r="PUX37" s="171"/>
      <c r="PUY37" s="171"/>
      <c r="PUZ37" s="171"/>
      <c r="PVA37" s="171"/>
      <c r="PVB37" s="171"/>
      <c r="PVC37" s="171"/>
      <c r="PVD37" s="171"/>
      <c r="PVE37" s="171"/>
      <c r="PVF37" s="171"/>
      <c r="PVG37" s="171"/>
      <c r="PVH37" s="171"/>
      <c r="PVI37" s="171"/>
      <c r="PVJ37" s="171"/>
      <c r="PVK37" s="171"/>
      <c r="PVL37" s="171"/>
      <c r="PVM37" s="171"/>
      <c r="PVN37" s="171"/>
      <c r="PVO37" s="171"/>
      <c r="PVP37" s="171"/>
      <c r="PVQ37" s="171"/>
      <c r="PVR37" s="171"/>
      <c r="PVS37" s="171"/>
      <c r="PVT37" s="171"/>
      <c r="PVU37" s="171"/>
      <c r="PVV37" s="171"/>
      <c r="PVW37" s="171"/>
      <c r="PVX37" s="171"/>
      <c r="PVY37" s="171"/>
      <c r="PVZ37" s="171"/>
      <c r="PWA37" s="171"/>
      <c r="PWB37" s="171"/>
      <c r="PWC37" s="171"/>
      <c r="PWD37" s="171"/>
      <c r="PWE37" s="171"/>
      <c r="PWF37" s="171"/>
      <c r="PWG37" s="171"/>
      <c r="PWH37" s="171"/>
      <c r="PWI37" s="171"/>
      <c r="PWJ37" s="171"/>
      <c r="PWK37" s="171"/>
      <c r="PWL37" s="171"/>
      <c r="PWM37" s="171"/>
      <c r="PWN37" s="171"/>
      <c r="PWO37" s="171"/>
      <c r="PWP37" s="171"/>
      <c r="PWQ37" s="171"/>
      <c r="PWR37" s="171"/>
      <c r="PWS37" s="171"/>
      <c r="PWT37" s="171"/>
      <c r="PWU37" s="171"/>
      <c r="PWV37" s="171"/>
      <c r="PWW37" s="171"/>
      <c r="PWX37" s="171"/>
      <c r="PWY37" s="171"/>
      <c r="PWZ37" s="171"/>
      <c r="PXA37" s="171"/>
      <c r="PXB37" s="171"/>
      <c r="PXC37" s="171"/>
      <c r="PXD37" s="171"/>
      <c r="PXE37" s="171"/>
      <c r="PXF37" s="171"/>
      <c r="PXG37" s="171"/>
      <c r="PXH37" s="171"/>
      <c r="PXI37" s="171"/>
      <c r="PXJ37" s="171"/>
      <c r="PXK37" s="171"/>
      <c r="PXL37" s="171"/>
      <c r="PXM37" s="171"/>
      <c r="PXN37" s="171"/>
      <c r="PXO37" s="171"/>
      <c r="PXP37" s="171"/>
      <c r="PXQ37" s="171"/>
      <c r="PXR37" s="171"/>
      <c r="PXS37" s="171"/>
      <c r="PXT37" s="171"/>
      <c r="PXU37" s="171"/>
      <c r="PXV37" s="171"/>
      <c r="PXW37" s="171"/>
      <c r="PXX37" s="171"/>
      <c r="PXY37" s="171"/>
      <c r="PXZ37" s="171"/>
      <c r="PYA37" s="171"/>
      <c r="PYB37" s="171"/>
      <c r="PYC37" s="171"/>
      <c r="PYD37" s="171"/>
      <c r="PYE37" s="171"/>
      <c r="PYF37" s="171"/>
      <c r="PYG37" s="171"/>
      <c r="PYH37" s="171"/>
      <c r="PYI37" s="171"/>
      <c r="PYJ37" s="171"/>
      <c r="PYK37" s="171"/>
      <c r="PYL37" s="171"/>
      <c r="PYM37" s="171"/>
      <c r="PYN37" s="171"/>
      <c r="PYO37" s="171"/>
      <c r="PYP37" s="171"/>
      <c r="PYQ37" s="171"/>
      <c r="PYR37" s="171"/>
      <c r="PYS37" s="171"/>
      <c r="PYT37" s="171"/>
      <c r="PYU37" s="171"/>
      <c r="PYV37" s="171"/>
      <c r="PYW37" s="171"/>
      <c r="PYX37" s="171"/>
      <c r="PYY37" s="171"/>
      <c r="PYZ37" s="171"/>
      <c r="PZA37" s="171"/>
      <c r="PZB37" s="171"/>
      <c r="PZC37" s="171"/>
      <c r="PZD37" s="171"/>
      <c r="PZE37" s="171"/>
      <c r="PZF37" s="171"/>
      <c r="PZG37" s="171"/>
      <c r="PZH37" s="171"/>
      <c r="PZI37" s="171"/>
      <c r="PZJ37" s="171"/>
      <c r="PZK37" s="171"/>
      <c r="PZL37" s="171"/>
      <c r="PZM37" s="171"/>
      <c r="PZN37" s="171"/>
      <c r="PZO37" s="171"/>
      <c r="PZP37" s="171"/>
      <c r="PZQ37" s="171"/>
      <c r="PZR37" s="171"/>
      <c r="PZS37" s="171"/>
      <c r="PZT37" s="171"/>
      <c r="PZU37" s="171"/>
      <c r="PZV37" s="171"/>
      <c r="PZW37" s="171"/>
      <c r="PZX37" s="171"/>
      <c r="PZY37" s="171"/>
      <c r="PZZ37" s="171"/>
      <c r="QAA37" s="171"/>
      <c r="QAB37" s="171"/>
      <c r="QAC37" s="171"/>
      <c r="QAD37" s="171"/>
      <c r="QAE37" s="171"/>
      <c r="QAF37" s="171"/>
      <c r="QAG37" s="171"/>
      <c r="QAH37" s="171"/>
      <c r="QAI37" s="171"/>
      <c r="QAJ37" s="171"/>
      <c r="QAK37" s="171"/>
      <c r="QAL37" s="171"/>
      <c r="QAM37" s="171"/>
      <c r="QAN37" s="171"/>
      <c r="QAO37" s="171"/>
      <c r="QAP37" s="171"/>
      <c r="QAQ37" s="171"/>
      <c r="QAR37" s="171"/>
      <c r="QAS37" s="171"/>
      <c r="QAT37" s="171"/>
      <c r="QAU37" s="171"/>
      <c r="QAV37" s="171"/>
      <c r="QAW37" s="171"/>
      <c r="QAX37" s="171"/>
      <c r="QAY37" s="171"/>
      <c r="QAZ37" s="171"/>
      <c r="QBA37" s="171"/>
      <c r="QBB37" s="171"/>
      <c r="QBC37" s="171"/>
      <c r="QBD37" s="171"/>
      <c r="QBE37" s="171"/>
      <c r="QBF37" s="171"/>
      <c r="QBG37" s="171"/>
      <c r="QBH37" s="171"/>
      <c r="QBI37" s="171"/>
      <c r="QBJ37" s="171"/>
      <c r="QBK37" s="171"/>
      <c r="QBL37" s="171"/>
      <c r="QBM37" s="171"/>
      <c r="QBN37" s="171"/>
      <c r="QBO37" s="171"/>
      <c r="QBP37" s="171"/>
      <c r="QBQ37" s="171"/>
      <c r="QBR37" s="171"/>
      <c r="QBS37" s="171"/>
      <c r="QBT37" s="171"/>
      <c r="QBU37" s="171"/>
      <c r="QBV37" s="171"/>
      <c r="QBW37" s="171"/>
      <c r="QBX37" s="171"/>
      <c r="QBY37" s="171"/>
      <c r="QBZ37" s="171"/>
      <c r="QCA37" s="171"/>
      <c r="QCB37" s="171"/>
      <c r="QCC37" s="171"/>
      <c r="QCD37" s="171"/>
      <c r="QCE37" s="171"/>
      <c r="QCF37" s="171"/>
      <c r="QCG37" s="171"/>
      <c r="QCH37" s="171"/>
      <c r="QCI37" s="171"/>
      <c r="QCJ37" s="171"/>
      <c r="QCK37" s="171"/>
      <c r="QCL37" s="171"/>
      <c r="QCM37" s="171"/>
      <c r="QCN37" s="171"/>
      <c r="QCO37" s="171"/>
      <c r="QCP37" s="171"/>
      <c r="QCQ37" s="171"/>
      <c r="QCR37" s="171"/>
      <c r="QCS37" s="171"/>
      <c r="QCT37" s="171"/>
      <c r="QCU37" s="171"/>
      <c r="QCV37" s="171"/>
      <c r="QCW37" s="171"/>
      <c r="QCX37" s="171"/>
      <c r="QCY37" s="171"/>
      <c r="QCZ37" s="171"/>
      <c r="QDA37" s="171"/>
      <c r="QDB37" s="171"/>
      <c r="QDC37" s="171"/>
      <c r="QDD37" s="171"/>
      <c r="QDE37" s="171"/>
      <c r="QDF37" s="171"/>
      <c r="QDG37" s="171"/>
      <c r="QDH37" s="171"/>
      <c r="QDI37" s="171"/>
      <c r="QDJ37" s="171"/>
      <c r="QDK37" s="171"/>
      <c r="QDL37" s="171"/>
      <c r="QDM37" s="171"/>
      <c r="QDN37" s="171"/>
      <c r="QDO37" s="171"/>
      <c r="QDP37" s="171"/>
      <c r="QDQ37" s="171"/>
      <c r="QDR37" s="171"/>
      <c r="QDS37" s="171"/>
      <c r="QDT37" s="171"/>
      <c r="QDU37" s="171"/>
      <c r="QDV37" s="171"/>
      <c r="QDW37" s="171"/>
      <c r="QDX37" s="171"/>
      <c r="QDY37" s="171"/>
      <c r="QDZ37" s="171"/>
      <c r="QEA37" s="171"/>
      <c r="QEB37" s="171"/>
      <c r="QEC37" s="171"/>
      <c r="QED37" s="171"/>
      <c r="QEE37" s="171"/>
      <c r="QEF37" s="171"/>
      <c r="QEG37" s="171"/>
      <c r="QEH37" s="171"/>
      <c r="QEI37" s="171"/>
      <c r="QEJ37" s="171"/>
      <c r="QEK37" s="171"/>
      <c r="QEL37" s="171"/>
      <c r="QEM37" s="171"/>
      <c r="QEN37" s="171"/>
      <c r="QEO37" s="171"/>
      <c r="QEP37" s="171"/>
      <c r="QEQ37" s="171"/>
      <c r="QER37" s="171"/>
      <c r="QES37" s="171"/>
      <c r="QET37" s="171"/>
      <c r="QEU37" s="171"/>
      <c r="QEV37" s="171"/>
      <c r="QEW37" s="171"/>
      <c r="QEX37" s="171"/>
      <c r="QEY37" s="171"/>
      <c r="QEZ37" s="171"/>
      <c r="QFA37" s="171"/>
      <c r="QFB37" s="171"/>
      <c r="QFC37" s="171"/>
      <c r="QFD37" s="171"/>
      <c r="QFE37" s="171"/>
      <c r="QFF37" s="171"/>
      <c r="QFG37" s="171"/>
      <c r="QFH37" s="171"/>
      <c r="QFI37" s="171"/>
      <c r="QFJ37" s="171"/>
      <c r="QFK37" s="171"/>
      <c r="QFL37" s="171"/>
      <c r="QFM37" s="171"/>
      <c r="QFN37" s="171"/>
      <c r="QFO37" s="171"/>
      <c r="QFP37" s="171"/>
      <c r="QFQ37" s="171"/>
      <c r="QFR37" s="171"/>
      <c r="QFS37" s="171"/>
      <c r="QFT37" s="171"/>
      <c r="QFU37" s="171"/>
      <c r="QFV37" s="171"/>
      <c r="QFW37" s="171"/>
      <c r="QFX37" s="171"/>
      <c r="QFY37" s="171"/>
      <c r="QFZ37" s="171"/>
      <c r="QGA37" s="171"/>
      <c r="QGB37" s="171"/>
      <c r="QGC37" s="171"/>
      <c r="QGD37" s="171"/>
      <c r="QGE37" s="171"/>
      <c r="QGF37" s="171"/>
      <c r="QGG37" s="171"/>
      <c r="QGH37" s="171"/>
      <c r="QGI37" s="171"/>
      <c r="QGJ37" s="171"/>
      <c r="QGK37" s="171"/>
      <c r="QGL37" s="171"/>
      <c r="QGM37" s="171"/>
      <c r="QGN37" s="171"/>
      <c r="QGO37" s="171"/>
      <c r="QGP37" s="171"/>
      <c r="QGQ37" s="171"/>
      <c r="QGR37" s="171"/>
      <c r="QGS37" s="171"/>
      <c r="QGT37" s="171"/>
      <c r="QGU37" s="171"/>
      <c r="QGV37" s="171"/>
      <c r="QGW37" s="171"/>
      <c r="QGX37" s="171"/>
      <c r="QGY37" s="171"/>
      <c r="QGZ37" s="171"/>
      <c r="QHA37" s="171"/>
      <c r="QHB37" s="171"/>
      <c r="QHC37" s="171"/>
      <c r="QHD37" s="171"/>
      <c r="QHE37" s="171"/>
      <c r="QHF37" s="171"/>
      <c r="QHG37" s="171"/>
      <c r="QHH37" s="171"/>
      <c r="QHI37" s="171"/>
      <c r="QHJ37" s="171"/>
      <c r="QHK37" s="171"/>
      <c r="QHL37" s="171"/>
      <c r="QHM37" s="171"/>
      <c r="QHN37" s="171"/>
      <c r="QHO37" s="171"/>
      <c r="QHP37" s="171"/>
      <c r="QHQ37" s="171"/>
      <c r="QHR37" s="171"/>
      <c r="QHS37" s="171"/>
      <c r="QHT37" s="171"/>
      <c r="QHU37" s="171"/>
      <c r="QHV37" s="171"/>
      <c r="QHW37" s="171"/>
      <c r="QHX37" s="171"/>
      <c r="QHY37" s="171"/>
      <c r="QHZ37" s="171"/>
      <c r="QIA37" s="171"/>
      <c r="QIB37" s="171"/>
      <c r="QIC37" s="171"/>
      <c r="QID37" s="171"/>
      <c r="QIE37" s="171"/>
      <c r="QIF37" s="171"/>
      <c r="QIG37" s="171"/>
      <c r="QIH37" s="171"/>
      <c r="QII37" s="171"/>
      <c r="QIJ37" s="171"/>
      <c r="QIK37" s="171"/>
      <c r="QIL37" s="171"/>
      <c r="QIM37" s="171"/>
      <c r="QIN37" s="171"/>
      <c r="QIO37" s="171"/>
      <c r="QIP37" s="171"/>
      <c r="QIQ37" s="171"/>
      <c r="QIR37" s="171"/>
      <c r="QIS37" s="171"/>
      <c r="QIT37" s="171"/>
      <c r="QIU37" s="171"/>
      <c r="QIV37" s="171"/>
      <c r="QIW37" s="171"/>
      <c r="QIX37" s="171"/>
      <c r="QIY37" s="171"/>
      <c r="QIZ37" s="171"/>
      <c r="QJA37" s="171"/>
      <c r="QJB37" s="171"/>
      <c r="QJC37" s="171"/>
      <c r="QJD37" s="171"/>
      <c r="QJE37" s="171"/>
      <c r="QJF37" s="171"/>
      <c r="QJG37" s="171"/>
      <c r="QJH37" s="171"/>
      <c r="QJI37" s="171"/>
      <c r="QJJ37" s="171"/>
      <c r="QJK37" s="171"/>
      <c r="QJL37" s="171"/>
      <c r="QJM37" s="171"/>
      <c r="QJN37" s="171"/>
      <c r="QJO37" s="171"/>
      <c r="QJP37" s="171"/>
      <c r="QJQ37" s="171"/>
      <c r="QJR37" s="171"/>
      <c r="QJS37" s="171"/>
      <c r="QJT37" s="171"/>
      <c r="QJU37" s="171"/>
      <c r="QJV37" s="171"/>
      <c r="QJW37" s="171"/>
      <c r="QJX37" s="171"/>
      <c r="QJY37" s="171"/>
      <c r="QJZ37" s="171"/>
      <c r="QKA37" s="171"/>
      <c r="QKB37" s="171"/>
      <c r="QKC37" s="171"/>
      <c r="QKD37" s="171"/>
      <c r="QKE37" s="171"/>
      <c r="QKF37" s="171"/>
      <c r="QKG37" s="171"/>
      <c r="QKH37" s="171"/>
      <c r="QKI37" s="171"/>
      <c r="QKJ37" s="171"/>
      <c r="QKK37" s="171"/>
      <c r="QKL37" s="171"/>
      <c r="QKM37" s="171"/>
      <c r="QKN37" s="171"/>
      <c r="QKO37" s="171"/>
      <c r="QKP37" s="171"/>
      <c r="QKQ37" s="171"/>
      <c r="QKR37" s="171"/>
      <c r="QKS37" s="171"/>
      <c r="QKT37" s="171"/>
      <c r="QKU37" s="171"/>
      <c r="QKV37" s="171"/>
      <c r="QKW37" s="171"/>
      <c r="QKX37" s="171"/>
      <c r="QKY37" s="171"/>
      <c r="QKZ37" s="171"/>
      <c r="QLA37" s="171"/>
      <c r="QLB37" s="171"/>
      <c r="QLC37" s="171"/>
      <c r="QLD37" s="171"/>
      <c r="QLE37" s="171"/>
      <c r="QLF37" s="171"/>
      <c r="QLG37" s="171"/>
      <c r="QLH37" s="171"/>
      <c r="QLI37" s="171"/>
      <c r="QLJ37" s="171"/>
      <c r="QLK37" s="171"/>
      <c r="QLL37" s="171"/>
      <c r="QLM37" s="171"/>
      <c r="QLN37" s="171"/>
      <c r="QLO37" s="171"/>
      <c r="QLP37" s="171"/>
      <c r="QLQ37" s="171"/>
      <c r="QLR37" s="171"/>
      <c r="QLS37" s="171"/>
      <c r="QLT37" s="171"/>
      <c r="QLU37" s="171"/>
      <c r="QLV37" s="171"/>
      <c r="QLW37" s="171"/>
      <c r="QLX37" s="171"/>
      <c r="QLY37" s="171"/>
      <c r="QLZ37" s="171"/>
      <c r="QMA37" s="171"/>
      <c r="QMB37" s="171"/>
      <c r="QMC37" s="171"/>
      <c r="QMD37" s="171"/>
      <c r="QME37" s="171"/>
      <c r="QMF37" s="171"/>
      <c r="QMG37" s="171"/>
      <c r="QMH37" s="171"/>
      <c r="QMI37" s="171"/>
      <c r="QMJ37" s="171"/>
      <c r="QMK37" s="171"/>
      <c r="QML37" s="171"/>
      <c r="QMM37" s="171"/>
      <c r="QMN37" s="171"/>
      <c r="QMO37" s="171"/>
      <c r="QMP37" s="171"/>
      <c r="QMQ37" s="171"/>
      <c r="QMR37" s="171"/>
      <c r="QMS37" s="171"/>
      <c r="QMT37" s="171"/>
      <c r="QMU37" s="171"/>
      <c r="QMV37" s="171"/>
      <c r="QMW37" s="171"/>
      <c r="QMX37" s="171"/>
      <c r="QMY37" s="171"/>
      <c r="QMZ37" s="171"/>
      <c r="QNA37" s="171"/>
      <c r="QNB37" s="171"/>
      <c r="QNC37" s="171"/>
      <c r="QND37" s="171"/>
      <c r="QNE37" s="171"/>
      <c r="QNF37" s="171"/>
      <c r="QNG37" s="171"/>
      <c r="QNH37" s="171"/>
      <c r="QNI37" s="171"/>
      <c r="QNJ37" s="171"/>
      <c r="QNK37" s="171"/>
      <c r="QNL37" s="171"/>
      <c r="QNM37" s="171"/>
      <c r="QNN37" s="171"/>
      <c r="QNO37" s="171"/>
      <c r="QNP37" s="171"/>
      <c r="QNQ37" s="171"/>
      <c r="QNR37" s="171"/>
      <c r="QNS37" s="171"/>
      <c r="QNT37" s="171"/>
      <c r="QNU37" s="171"/>
      <c r="QNV37" s="171"/>
      <c r="QNW37" s="171"/>
      <c r="QNX37" s="171"/>
      <c r="QNY37" s="171"/>
      <c r="QNZ37" s="171"/>
      <c r="QOA37" s="171"/>
      <c r="QOB37" s="171"/>
      <c r="QOC37" s="171"/>
      <c r="QOD37" s="171"/>
      <c r="QOE37" s="171"/>
      <c r="QOF37" s="171"/>
      <c r="QOG37" s="171"/>
      <c r="QOH37" s="171"/>
      <c r="QOI37" s="171"/>
      <c r="QOJ37" s="171"/>
      <c r="QOK37" s="171"/>
      <c r="QOL37" s="171"/>
      <c r="QOM37" s="171"/>
      <c r="QON37" s="171"/>
      <c r="QOO37" s="171"/>
      <c r="QOP37" s="171"/>
      <c r="QOQ37" s="171"/>
      <c r="QOR37" s="171"/>
      <c r="QOS37" s="171"/>
      <c r="QOT37" s="171"/>
      <c r="QOU37" s="171"/>
      <c r="QOV37" s="171"/>
      <c r="QOW37" s="171"/>
      <c r="QOX37" s="171"/>
      <c r="QOY37" s="171"/>
      <c r="QOZ37" s="171"/>
      <c r="QPA37" s="171"/>
      <c r="QPB37" s="171"/>
      <c r="QPC37" s="171"/>
      <c r="QPD37" s="171"/>
      <c r="QPE37" s="171"/>
      <c r="QPF37" s="171"/>
      <c r="QPG37" s="171"/>
      <c r="QPH37" s="171"/>
      <c r="QPI37" s="171"/>
      <c r="QPJ37" s="171"/>
      <c r="QPK37" s="171"/>
      <c r="QPL37" s="171"/>
      <c r="QPM37" s="171"/>
      <c r="QPN37" s="171"/>
      <c r="QPO37" s="171"/>
      <c r="QPP37" s="171"/>
      <c r="QPQ37" s="171"/>
      <c r="QPR37" s="171"/>
      <c r="QPS37" s="171"/>
      <c r="QPT37" s="171"/>
      <c r="QPU37" s="171"/>
      <c r="QPV37" s="171"/>
      <c r="QPW37" s="171"/>
      <c r="QPX37" s="171"/>
      <c r="QPY37" s="171"/>
      <c r="QPZ37" s="171"/>
      <c r="QQA37" s="171"/>
      <c r="QQB37" s="171"/>
      <c r="QQC37" s="171"/>
      <c r="QQD37" s="171"/>
      <c r="QQE37" s="171"/>
      <c r="QQF37" s="171"/>
      <c r="QQG37" s="171"/>
      <c r="QQH37" s="171"/>
      <c r="QQI37" s="171"/>
      <c r="QQJ37" s="171"/>
      <c r="QQK37" s="171"/>
      <c r="QQL37" s="171"/>
      <c r="QQM37" s="171"/>
      <c r="QQN37" s="171"/>
      <c r="QQO37" s="171"/>
      <c r="QQP37" s="171"/>
      <c r="QQQ37" s="171"/>
      <c r="QQR37" s="171"/>
      <c r="QQS37" s="171"/>
      <c r="QQT37" s="171"/>
      <c r="QQU37" s="171"/>
      <c r="QQV37" s="171"/>
      <c r="QQW37" s="171"/>
      <c r="QQX37" s="171"/>
      <c r="QQY37" s="171"/>
      <c r="QQZ37" s="171"/>
      <c r="QRA37" s="171"/>
      <c r="QRB37" s="171"/>
      <c r="QRC37" s="171"/>
      <c r="QRD37" s="171"/>
      <c r="QRE37" s="171"/>
      <c r="QRF37" s="171"/>
      <c r="QRG37" s="171"/>
      <c r="QRH37" s="171"/>
      <c r="QRI37" s="171"/>
      <c r="QRJ37" s="171"/>
      <c r="QRK37" s="171"/>
      <c r="QRL37" s="171"/>
      <c r="QRM37" s="171"/>
      <c r="QRN37" s="171"/>
      <c r="QRO37" s="171"/>
      <c r="QRP37" s="171"/>
      <c r="QRQ37" s="171"/>
      <c r="QRR37" s="171"/>
      <c r="QRS37" s="171"/>
      <c r="QRT37" s="171"/>
      <c r="QRU37" s="171"/>
      <c r="QRV37" s="171"/>
      <c r="QRW37" s="171"/>
      <c r="QRX37" s="171"/>
      <c r="QRY37" s="171"/>
      <c r="QRZ37" s="171"/>
      <c r="QSA37" s="171"/>
      <c r="QSB37" s="171"/>
      <c r="QSC37" s="171"/>
      <c r="QSD37" s="171"/>
      <c r="QSE37" s="171"/>
      <c r="QSF37" s="171"/>
      <c r="QSG37" s="171"/>
      <c r="QSH37" s="171"/>
      <c r="QSI37" s="171"/>
      <c r="QSJ37" s="171"/>
      <c r="QSK37" s="171"/>
      <c r="QSL37" s="171"/>
      <c r="QSM37" s="171"/>
      <c r="QSN37" s="171"/>
      <c r="QSO37" s="171"/>
      <c r="QSP37" s="171"/>
      <c r="QSQ37" s="171"/>
      <c r="QSR37" s="171"/>
      <c r="QSS37" s="171"/>
      <c r="QST37" s="171"/>
      <c r="QSU37" s="171"/>
      <c r="QSV37" s="171"/>
      <c r="QSW37" s="171"/>
      <c r="QSX37" s="171"/>
      <c r="QSY37" s="171"/>
      <c r="QSZ37" s="171"/>
      <c r="QTA37" s="171"/>
      <c r="QTB37" s="171"/>
      <c r="QTC37" s="171"/>
      <c r="QTD37" s="171"/>
      <c r="QTE37" s="171"/>
      <c r="QTF37" s="171"/>
      <c r="QTG37" s="171"/>
      <c r="QTH37" s="171"/>
      <c r="QTI37" s="171"/>
      <c r="QTJ37" s="171"/>
      <c r="QTK37" s="171"/>
      <c r="QTL37" s="171"/>
      <c r="QTM37" s="171"/>
      <c r="QTN37" s="171"/>
      <c r="QTO37" s="171"/>
      <c r="QTP37" s="171"/>
      <c r="QTQ37" s="171"/>
      <c r="QTR37" s="171"/>
      <c r="QTS37" s="171"/>
      <c r="QTT37" s="171"/>
      <c r="QTU37" s="171"/>
      <c r="QTV37" s="171"/>
      <c r="QTW37" s="171"/>
      <c r="QTX37" s="171"/>
      <c r="QTY37" s="171"/>
      <c r="QTZ37" s="171"/>
      <c r="QUA37" s="171"/>
      <c r="QUB37" s="171"/>
      <c r="QUC37" s="171"/>
      <c r="QUD37" s="171"/>
      <c r="QUE37" s="171"/>
      <c r="QUF37" s="171"/>
      <c r="QUG37" s="171"/>
      <c r="QUH37" s="171"/>
      <c r="QUI37" s="171"/>
      <c r="QUJ37" s="171"/>
      <c r="QUK37" s="171"/>
      <c r="QUL37" s="171"/>
      <c r="QUM37" s="171"/>
      <c r="QUN37" s="171"/>
      <c r="QUO37" s="171"/>
      <c r="QUP37" s="171"/>
      <c r="QUQ37" s="171"/>
      <c r="QUR37" s="171"/>
      <c r="QUS37" s="171"/>
      <c r="QUT37" s="171"/>
      <c r="QUU37" s="171"/>
      <c r="QUV37" s="171"/>
      <c r="QUW37" s="171"/>
      <c r="QUX37" s="171"/>
      <c r="QUY37" s="171"/>
      <c r="QUZ37" s="171"/>
      <c r="QVA37" s="171"/>
      <c r="QVB37" s="171"/>
      <c r="QVC37" s="171"/>
      <c r="QVD37" s="171"/>
      <c r="QVE37" s="171"/>
      <c r="QVF37" s="171"/>
      <c r="QVG37" s="171"/>
      <c r="QVH37" s="171"/>
      <c r="QVI37" s="171"/>
      <c r="QVJ37" s="171"/>
      <c r="QVK37" s="171"/>
      <c r="QVL37" s="171"/>
      <c r="QVM37" s="171"/>
      <c r="QVN37" s="171"/>
      <c r="QVO37" s="171"/>
      <c r="QVP37" s="171"/>
      <c r="QVQ37" s="171"/>
      <c r="QVR37" s="171"/>
      <c r="QVS37" s="171"/>
      <c r="QVT37" s="171"/>
      <c r="QVU37" s="171"/>
      <c r="QVV37" s="171"/>
      <c r="QVW37" s="171"/>
      <c r="QVX37" s="171"/>
      <c r="QVY37" s="171"/>
      <c r="QVZ37" s="171"/>
      <c r="QWA37" s="171"/>
      <c r="QWB37" s="171"/>
      <c r="QWC37" s="171"/>
      <c r="QWD37" s="171"/>
      <c r="QWE37" s="171"/>
      <c r="QWF37" s="171"/>
      <c r="QWG37" s="171"/>
      <c r="QWH37" s="171"/>
      <c r="QWI37" s="171"/>
      <c r="QWJ37" s="171"/>
      <c r="QWK37" s="171"/>
      <c r="QWL37" s="171"/>
      <c r="QWM37" s="171"/>
      <c r="QWN37" s="171"/>
      <c r="QWO37" s="171"/>
      <c r="QWP37" s="171"/>
      <c r="QWQ37" s="171"/>
      <c r="QWR37" s="171"/>
      <c r="QWS37" s="171"/>
      <c r="QWT37" s="171"/>
      <c r="QWU37" s="171"/>
      <c r="QWV37" s="171"/>
      <c r="QWW37" s="171"/>
      <c r="QWX37" s="171"/>
      <c r="QWY37" s="171"/>
      <c r="QWZ37" s="171"/>
      <c r="QXA37" s="171"/>
      <c r="QXB37" s="171"/>
      <c r="QXC37" s="171"/>
      <c r="QXD37" s="171"/>
      <c r="QXE37" s="171"/>
      <c r="QXF37" s="171"/>
      <c r="QXG37" s="171"/>
      <c r="QXH37" s="171"/>
      <c r="QXI37" s="171"/>
      <c r="QXJ37" s="171"/>
      <c r="QXK37" s="171"/>
      <c r="QXL37" s="171"/>
      <c r="QXM37" s="171"/>
      <c r="QXN37" s="171"/>
      <c r="QXO37" s="171"/>
      <c r="QXP37" s="171"/>
      <c r="QXQ37" s="171"/>
      <c r="QXR37" s="171"/>
      <c r="QXS37" s="171"/>
      <c r="QXT37" s="171"/>
      <c r="QXU37" s="171"/>
      <c r="QXV37" s="171"/>
      <c r="QXW37" s="171"/>
      <c r="QXX37" s="171"/>
      <c r="QXY37" s="171"/>
      <c r="QXZ37" s="171"/>
      <c r="QYA37" s="171"/>
      <c r="QYB37" s="171"/>
      <c r="QYC37" s="171"/>
      <c r="QYD37" s="171"/>
      <c r="QYE37" s="171"/>
      <c r="QYF37" s="171"/>
      <c r="QYG37" s="171"/>
      <c r="QYH37" s="171"/>
      <c r="QYI37" s="171"/>
      <c r="QYJ37" s="171"/>
      <c r="QYK37" s="171"/>
      <c r="QYL37" s="171"/>
      <c r="QYM37" s="171"/>
      <c r="QYN37" s="171"/>
      <c r="QYO37" s="171"/>
      <c r="QYP37" s="171"/>
      <c r="QYQ37" s="171"/>
      <c r="QYR37" s="171"/>
      <c r="QYS37" s="171"/>
      <c r="QYT37" s="171"/>
      <c r="QYU37" s="171"/>
      <c r="QYV37" s="171"/>
      <c r="QYW37" s="171"/>
      <c r="QYX37" s="171"/>
      <c r="QYY37" s="171"/>
      <c r="QYZ37" s="171"/>
      <c r="QZA37" s="171"/>
      <c r="QZB37" s="171"/>
      <c r="QZC37" s="171"/>
      <c r="QZD37" s="171"/>
      <c r="QZE37" s="171"/>
      <c r="QZF37" s="171"/>
      <c r="QZG37" s="171"/>
      <c r="QZH37" s="171"/>
      <c r="QZI37" s="171"/>
      <c r="QZJ37" s="171"/>
      <c r="QZK37" s="171"/>
      <c r="QZL37" s="171"/>
      <c r="QZM37" s="171"/>
      <c r="QZN37" s="171"/>
      <c r="QZO37" s="171"/>
      <c r="QZP37" s="171"/>
      <c r="QZQ37" s="171"/>
      <c r="QZR37" s="171"/>
      <c r="QZS37" s="171"/>
      <c r="QZT37" s="171"/>
      <c r="QZU37" s="171"/>
      <c r="QZV37" s="171"/>
      <c r="QZW37" s="171"/>
      <c r="QZX37" s="171"/>
      <c r="QZY37" s="171"/>
      <c r="QZZ37" s="171"/>
      <c r="RAA37" s="171"/>
      <c r="RAB37" s="171"/>
      <c r="RAC37" s="171"/>
      <c r="RAD37" s="171"/>
      <c r="RAE37" s="171"/>
      <c r="RAF37" s="171"/>
      <c r="RAG37" s="171"/>
      <c r="RAH37" s="171"/>
      <c r="RAI37" s="171"/>
      <c r="RAJ37" s="171"/>
      <c r="RAK37" s="171"/>
      <c r="RAL37" s="171"/>
      <c r="RAM37" s="171"/>
      <c r="RAN37" s="171"/>
      <c r="RAO37" s="171"/>
      <c r="RAP37" s="171"/>
      <c r="RAQ37" s="171"/>
      <c r="RAR37" s="171"/>
      <c r="RAS37" s="171"/>
      <c r="RAT37" s="171"/>
      <c r="RAU37" s="171"/>
      <c r="RAV37" s="171"/>
      <c r="RAW37" s="171"/>
      <c r="RAX37" s="171"/>
      <c r="RAY37" s="171"/>
      <c r="RAZ37" s="171"/>
      <c r="RBA37" s="171"/>
      <c r="RBB37" s="171"/>
      <c r="RBC37" s="171"/>
      <c r="RBD37" s="171"/>
      <c r="RBE37" s="171"/>
      <c r="RBF37" s="171"/>
      <c r="RBG37" s="171"/>
      <c r="RBH37" s="171"/>
      <c r="RBI37" s="171"/>
      <c r="RBJ37" s="171"/>
      <c r="RBK37" s="171"/>
      <c r="RBL37" s="171"/>
      <c r="RBM37" s="171"/>
      <c r="RBN37" s="171"/>
      <c r="RBO37" s="171"/>
      <c r="RBP37" s="171"/>
      <c r="RBQ37" s="171"/>
      <c r="RBR37" s="171"/>
      <c r="RBS37" s="171"/>
      <c r="RBT37" s="171"/>
      <c r="RBU37" s="171"/>
      <c r="RBV37" s="171"/>
      <c r="RBW37" s="171"/>
      <c r="RBX37" s="171"/>
      <c r="RBY37" s="171"/>
      <c r="RBZ37" s="171"/>
      <c r="RCA37" s="171"/>
      <c r="RCB37" s="171"/>
      <c r="RCC37" s="171"/>
      <c r="RCD37" s="171"/>
      <c r="RCE37" s="171"/>
      <c r="RCF37" s="171"/>
      <c r="RCG37" s="171"/>
      <c r="RCH37" s="171"/>
      <c r="RCI37" s="171"/>
      <c r="RCJ37" s="171"/>
      <c r="RCK37" s="171"/>
      <c r="RCL37" s="171"/>
      <c r="RCM37" s="171"/>
      <c r="RCN37" s="171"/>
      <c r="RCO37" s="171"/>
      <c r="RCP37" s="171"/>
      <c r="RCQ37" s="171"/>
      <c r="RCR37" s="171"/>
      <c r="RCS37" s="171"/>
      <c r="RCT37" s="171"/>
      <c r="RCU37" s="171"/>
      <c r="RCV37" s="171"/>
      <c r="RCW37" s="171"/>
      <c r="RCX37" s="171"/>
      <c r="RCY37" s="171"/>
      <c r="RCZ37" s="171"/>
      <c r="RDA37" s="171"/>
      <c r="RDB37" s="171"/>
      <c r="RDC37" s="171"/>
      <c r="RDD37" s="171"/>
      <c r="RDE37" s="171"/>
      <c r="RDF37" s="171"/>
      <c r="RDG37" s="171"/>
      <c r="RDH37" s="171"/>
      <c r="RDI37" s="171"/>
      <c r="RDJ37" s="171"/>
      <c r="RDK37" s="171"/>
      <c r="RDL37" s="171"/>
      <c r="RDM37" s="171"/>
      <c r="RDN37" s="171"/>
      <c r="RDO37" s="171"/>
      <c r="RDP37" s="171"/>
      <c r="RDQ37" s="171"/>
      <c r="RDR37" s="171"/>
      <c r="RDS37" s="171"/>
      <c r="RDT37" s="171"/>
      <c r="RDU37" s="171"/>
      <c r="RDV37" s="171"/>
      <c r="RDW37" s="171"/>
      <c r="RDX37" s="171"/>
      <c r="RDY37" s="171"/>
      <c r="RDZ37" s="171"/>
      <c r="REA37" s="171"/>
      <c r="REB37" s="171"/>
      <c r="REC37" s="171"/>
      <c r="RED37" s="171"/>
      <c r="REE37" s="171"/>
      <c r="REF37" s="171"/>
      <c r="REG37" s="171"/>
      <c r="REH37" s="171"/>
      <c r="REI37" s="171"/>
      <c r="REJ37" s="171"/>
      <c r="REK37" s="171"/>
      <c r="REL37" s="171"/>
      <c r="REM37" s="171"/>
      <c r="REN37" s="171"/>
      <c r="REO37" s="171"/>
      <c r="REP37" s="171"/>
      <c r="REQ37" s="171"/>
      <c r="RER37" s="171"/>
      <c r="RES37" s="171"/>
      <c r="RET37" s="171"/>
      <c r="REU37" s="171"/>
      <c r="REV37" s="171"/>
      <c r="REW37" s="171"/>
      <c r="REX37" s="171"/>
      <c r="REY37" s="171"/>
      <c r="REZ37" s="171"/>
      <c r="RFA37" s="171"/>
      <c r="RFB37" s="171"/>
      <c r="RFC37" s="171"/>
      <c r="RFD37" s="171"/>
      <c r="RFE37" s="171"/>
      <c r="RFF37" s="171"/>
      <c r="RFG37" s="171"/>
      <c r="RFH37" s="171"/>
      <c r="RFI37" s="171"/>
      <c r="RFJ37" s="171"/>
      <c r="RFK37" s="171"/>
      <c r="RFL37" s="171"/>
      <c r="RFM37" s="171"/>
      <c r="RFN37" s="171"/>
      <c r="RFO37" s="171"/>
      <c r="RFP37" s="171"/>
      <c r="RFQ37" s="171"/>
      <c r="RFR37" s="171"/>
      <c r="RFS37" s="171"/>
      <c r="RFT37" s="171"/>
      <c r="RFU37" s="171"/>
      <c r="RFV37" s="171"/>
      <c r="RFW37" s="171"/>
      <c r="RFX37" s="171"/>
      <c r="RFY37" s="171"/>
      <c r="RFZ37" s="171"/>
      <c r="RGA37" s="171"/>
      <c r="RGB37" s="171"/>
      <c r="RGC37" s="171"/>
      <c r="RGD37" s="171"/>
      <c r="RGE37" s="171"/>
      <c r="RGF37" s="171"/>
      <c r="RGG37" s="171"/>
      <c r="RGH37" s="171"/>
      <c r="RGI37" s="171"/>
      <c r="RGJ37" s="171"/>
      <c r="RGK37" s="171"/>
      <c r="RGL37" s="171"/>
      <c r="RGM37" s="171"/>
      <c r="RGN37" s="171"/>
      <c r="RGO37" s="171"/>
      <c r="RGP37" s="171"/>
      <c r="RGQ37" s="171"/>
      <c r="RGR37" s="171"/>
      <c r="RGS37" s="171"/>
      <c r="RGT37" s="171"/>
      <c r="RGU37" s="171"/>
      <c r="RGV37" s="171"/>
      <c r="RGW37" s="171"/>
      <c r="RGX37" s="171"/>
      <c r="RGY37" s="171"/>
      <c r="RGZ37" s="171"/>
      <c r="RHA37" s="171"/>
      <c r="RHB37" s="171"/>
      <c r="RHC37" s="171"/>
      <c r="RHD37" s="171"/>
      <c r="RHE37" s="171"/>
      <c r="RHF37" s="171"/>
      <c r="RHG37" s="171"/>
      <c r="RHH37" s="171"/>
      <c r="RHI37" s="171"/>
      <c r="RHJ37" s="171"/>
      <c r="RHK37" s="171"/>
      <c r="RHL37" s="171"/>
      <c r="RHM37" s="171"/>
      <c r="RHN37" s="171"/>
      <c r="RHO37" s="171"/>
      <c r="RHP37" s="171"/>
      <c r="RHQ37" s="171"/>
      <c r="RHR37" s="171"/>
      <c r="RHS37" s="171"/>
      <c r="RHT37" s="171"/>
      <c r="RHU37" s="171"/>
      <c r="RHV37" s="171"/>
      <c r="RHW37" s="171"/>
      <c r="RHX37" s="171"/>
      <c r="RHY37" s="171"/>
      <c r="RHZ37" s="171"/>
      <c r="RIA37" s="171"/>
      <c r="RIB37" s="171"/>
      <c r="RIC37" s="171"/>
      <c r="RID37" s="171"/>
      <c r="RIE37" s="171"/>
      <c r="RIF37" s="171"/>
      <c r="RIG37" s="171"/>
      <c r="RIH37" s="171"/>
      <c r="RII37" s="171"/>
      <c r="RIJ37" s="171"/>
      <c r="RIK37" s="171"/>
      <c r="RIL37" s="171"/>
      <c r="RIM37" s="171"/>
      <c r="RIN37" s="171"/>
      <c r="RIO37" s="171"/>
      <c r="RIP37" s="171"/>
      <c r="RIQ37" s="171"/>
      <c r="RIR37" s="171"/>
      <c r="RIS37" s="171"/>
      <c r="RIT37" s="171"/>
      <c r="RIU37" s="171"/>
      <c r="RIV37" s="171"/>
      <c r="RIW37" s="171"/>
      <c r="RIX37" s="171"/>
      <c r="RIY37" s="171"/>
      <c r="RIZ37" s="171"/>
      <c r="RJA37" s="171"/>
      <c r="RJB37" s="171"/>
      <c r="RJC37" s="171"/>
      <c r="RJD37" s="171"/>
      <c r="RJE37" s="171"/>
      <c r="RJF37" s="171"/>
      <c r="RJG37" s="171"/>
      <c r="RJH37" s="171"/>
      <c r="RJI37" s="171"/>
      <c r="RJJ37" s="171"/>
      <c r="RJK37" s="171"/>
      <c r="RJL37" s="171"/>
      <c r="RJM37" s="171"/>
      <c r="RJN37" s="171"/>
      <c r="RJO37" s="171"/>
      <c r="RJP37" s="171"/>
      <c r="RJQ37" s="171"/>
      <c r="RJR37" s="171"/>
      <c r="RJS37" s="171"/>
      <c r="RJT37" s="171"/>
      <c r="RJU37" s="171"/>
      <c r="RJV37" s="171"/>
      <c r="RJW37" s="171"/>
      <c r="RJX37" s="171"/>
      <c r="RJY37" s="171"/>
      <c r="RJZ37" s="171"/>
      <c r="RKA37" s="171"/>
      <c r="RKB37" s="171"/>
      <c r="RKC37" s="171"/>
      <c r="RKD37" s="171"/>
      <c r="RKE37" s="171"/>
      <c r="RKF37" s="171"/>
      <c r="RKG37" s="171"/>
      <c r="RKH37" s="171"/>
      <c r="RKI37" s="171"/>
      <c r="RKJ37" s="171"/>
      <c r="RKK37" s="171"/>
      <c r="RKL37" s="171"/>
      <c r="RKM37" s="171"/>
      <c r="RKN37" s="171"/>
      <c r="RKO37" s="171"/>
      <c r="RKP37" s="171"/>
      <c r="RKQ37" s="171"/>
      <c r="RKR37" s="171"/>
      <c r="RKS37" s="171"/>
      <c r="RKT37" s="171"/>
      <c r="RKU37" s="171"/>
      <c r="RKV37" s="171"/>
      <c r="RKW37" s="171"/>
      <c r="RKX37" s="171"/>
      <c r="RKY37" s="171"/>
      <c r="RKZ37" s="171"/>
      <c r="RLA37" s="171"/>
      <c r="RLB37" s="171"/>
      <c r="RLC37" s="171"/>
      <c r="RLD37" s="171"/>
      <c r="RLE37" s="171"/>
      <c r="RLF37" s="171"/>
      <c r="RLG37" s="171"/>
      <c r="RLH37" s="171"/>
      <c r="RLI37" s="171"/>
      <c r="RLJ37" s="171"/>
      <c r="RLK37" s="171"/>
      <c r="RLL37" s="171"/>
      <c r="RLM37" s="171"/>
      <c r="RLN37" s="171"/>
      <c r="RLO37" s="171"/>
      <c r="RLP37" s="171"/>
      <c r="RLQ37" s="171"/>
      <c r="RLR37" s="171"/>
      <c r="RLS37" s="171"/>
      <c r="RLT37" s="171"/>
      <c r="RLU37" s="171"/>
      <c r="RLV37" s="171"/>
      <c r="RLW37" s="171"/>
      <c r="RLX37" s="171"/>
      <c r="RLY37" s="171"/>
      <c r="RLZ37" s="171"/>
      <c r="RMA37" s="171"/>
      <c r="RMB37" s="171"/>
      <c r="RMC37" s="171"/>
      <c r="RMD37" s="171"/>
      <c r="RME37" s="171"/>
      <c r="RMF37" s="171"/>
      <c r="RMG37" s="171"/>
      <c r="RMH37" s="171"/>
      <c r="RMI37" s="171"/>
      <c r="RMJ37" s="171"/>
      <c r="RMK37" s="171"/>
      <c r="RML37" s="171"/>
      <c r="RMM37" s="171"/>
      <c r="RMN37" s="171"/>
      <c r="RMO37" s="171"/>
      <c r="RMP37" s="171"/>
      <c r="RMQ37" s="171"/>
      <c r="RMR37" s="171"/>
      <c r="RMS37" s="171"/>
      <c r="RMT37" s="171"/>
      <c r="RMU37" s="171"/>
      <c r="RMV37" s="171"/>
      <c r="RMW37" s="171"/>
      <c r="RMX37" s="171"/>
      <c r="RMY37" s="171"/>
      <c r="RMZ37" s="171"/>
      <c r="RNA37" s="171"/>
      <c r="RNB37" s="171"/>
      <c r="RNC37" s="171"/>
      <c r="RND37" s="171"/>
      <c r="RNE37" s="171"/>
      <c r="RNF37" s="171"/>
      <c r="RNG37" s="171"/>
      <c r="RNH37" s="171"/>
      <c r="RNI37" s="171"/>
      <c r="RNJ37" s="171"/>
      <c r="RNK37" s="171"/>
      <c r="RNL37" s="171"/>
      <c r="RNM37" s="171"/>
      <c r="RNN37" s="171"/>
      <c r="RNO37" s="171"/>
      <c r="RNP37" s="171"/>
      <c r="RNQ37" s="171"/>
      <c r="RNR37" s="171"/>
      <c r="RNS37" s="171"/>
      <c r="RNT37" s="171"/>
      <c r="RNU37" s="171"/>
      <c r="RNV37" s="171"/>
      <c r="RNW37" s="171"/>
      <c r="RNX37" s="171"/>
      <c r="RNY37" s="171"/>
      <c r="RNZ37" s="171"/>
      <c r="ROA37" s="171"/>
      <c r="ROB37" s="171"/>
      <c r="ROC37" s="171"/>
      <c r="ROD37" s="171"/>
      <c r="ROE37" s="171"/>
      <c r="ROF37" s="171"/>
      <c r="ROG37" s="171"/>
      <c r="ROH37" s="171"/>
      <c r="ROI37" s="171"/>
      <c r="ROJ37" s="171"/>
      <c r="ROK37" s="171"/>
      <c r="ROL37" s="171"/>
      <c r="ROM37" s="171"/>
      <c r="RON37" s="171"/>
      <c r="ROO37" s="171"/>
      <c r="ROP37" s="171"/>
      <c r="ROQ37" s="171"/>
      <c r="ROR37" s="171"/>
      <c r="ROS37" s="171"/>
      <c r="ROT37" s="171"/>
      <c r="ROU37" s="171"/>
      <c r="ROV37" s="171"/>
      <c r="ROW37" s="171"/>
      <c r="ROX37" s="171"/>
      <c r="ROY37" s="171"/>
      <c r="ROZ37" s="171"/>
      <c r="RPA37" s="171"/>
      <c r="RPB37" s="171"/>
      <c r="RPC37" s="171"/>
      <c r="RPD37" s="171"/>
      <c r="RPE37" s="171"/>
      <c r="RPF37" s="171"/>
      <c r="RPG37" s="171"/>
      <c r="RPH37" s="171"/>
      <c r="RPI37" s="171"/>
      <c r="RPJ37" s="171"/>
      <c r="RPK37" s="171"/>
      <c r="RPL37" s="171"/>
      <c r="RPM37" s="171"/>
      <c r="RPN37" s="171"/>
      <c r="RPO37" s="171"/>
      <c r="RPP37" s="171"/>
      <c r="RPQ37" s="171"/>
      <c r="RPR37" s="171"/>
      <c r="RPS37" s="171"/>
      <c r="RPT37" s="171"/>
      <c r="RPU37" s="171"/>
      <c r="RPV37" s="171"/>
      <c r="RPW37" s="171"/>
      <c r="RPX37" s="171"/>
      <c r="RPY37" s="171"/>
      <c r="RPZ37" s="171"/>
      <c r="RQA37" s="171"/>
      <c r="RQB37" s="171"/>
      <c r="RQC37" s="171"/>
      <c r="RQD37" s="171"/>
      <c r="RQE37" s="171"/>
      <c r="RQF37" s="171"/>
      <c r="RQG37" s="171"/>
      <c r="RQH37" s="171"/>
      <c r="RQI37" s="171"/>
      <c r="RQJ37" s="171"/>
      <c r="RQK37" s="171"/>
      <c r="RQL37" s="171"/>
      <c r="RQM37" s="171"/>
      <c r="RQN37" s="171"/>
      <c r="RQO37" s="171"/>
      <c r="RQP37" s="171"/>
      <c r="RQQ37" s="171"/>
      <c r="RQR37" s="171"/>
      <c r="RQS37" s="171"/>
      <c r="RQT37" s="171"/>
      <c r="RQU37" s="171"/>
      <c r="RQV37" s="171"/>
      <c r="RQW37" s="171"/>
      <c r="RQX37" s="171"/>
      <c r="RQY37" s="171"/>
      <c r="RQZ37" s="171"/>
      <c r="RRA37" s="171"/>
      <c r="RRB37" s="171"/>
      <c r="RRC37" s="171"/>
      <c r="RRD37" s="171"/>
      <c r="RRE37" s="171"/>
      <c r="RRF37" s="171"/>
      <c r="RRG37" s="171"/>
      <c r="RRH37" s="171"/>
      <c r="RRI37" s="171"/>
      <c r="RRJ37" s="171"/>
      <c r="RRK37" s="171"/>
      <c r="RRL37" s="171"/>
      <c r="RRM37" s="171"/>
      <c r="RRN37" s="171"/>
      <c r="RRO37" s="171"/>
      <c r="RRP37" s="171"/>
      <c r="RRQ37" s="171"/>
      <c r="RRR37" s="171"/>
      <c r="RRS37" s="171"/>
      <c r="RRT37" s="171"/>
      <c r="RRU37" s="171"/>
      <c r="RRV37" s="171"/>
      <c r="RRW37" s="171"/>
      <c r="RRX37" s="171"/>
      <c r="RRY37" s="171"/>
      <c r="RRZ37" s="171"/>
      <c r="RSA37" s="171"/>
      <c r="RSB37" s="171"/>
      <c r="RSC37" s="171"/>
      <c r="RSD37" s="171"/>
      <c r="RSE37" s="171"/>
      <c r="RSF37" s="171"/>
      <c r="RSG37" s="171"/>
      <c r="RSH37" s="171"/>
      <c r="RSI37" s="171"/>
      <c r="RSJ37" s="171"/>
      <c r="RSK37" s="171"/>
      <c r="RSL37" s="171"/>
      <c r="RSM37" s="171"/>
      <c r="RSN37" s="171"/>
      <c r="RSO37" s="171"/>
      <c r="RSP37" s="171"/>
      <c r="RSQ37" s="171"/>
      <c r="RSR37" s="171"/>
      <c r="RSS37" s="171"/>
      <c r="RST37" s="171"/>
      <c r="RSU37" s="171"/>
      <c r="RSV37" s="171"/>
      <c r="RSW37" s="171"/>
      <c r="RSX37" s="171"/>
      <c r="RSY37" s="171"/>
      <c r="RSZ37" s="171"/>
      <c r="RTA37" s="171"/>
      <c r="RTB37" s="171"/>
      <c r="RTC37" s="171"/>
      <c r="RTD37" s="171"/>
      <c r="RTE37" s="171"/>
      <c r="RTF37" s="171"/>
      <c r="RTG37" s="171"/>
      <c r="RTH37" s="171"/>
      <c r="RTI37" s="171"/>
      <c r="RTJ37" s="171"/>
      <c r="RTK37" s="171"/>
      <c r="RTL37" s="171"/>
      <c r="RTM37" s="171"/>
      <c r="RTN37" s="171"/>
      <c r="RTO37" s="171"/>
      <c r="RTP37" s="171"/>
      <c r="RTQ37" s="171"/>
      <c r="RTR37" s="171"/>
      <c r="RTS37" s="171"/>
      <c r="RTT37" s="171"/>
      <c r="RTU37" s="171"/>
      <c r="RTV37" s="171"/>
      <c r="RTW37" s="171"/>
      <c r="RTX37" s="171"/>
      <c r="RTY37" s="171"/>
      <c r="RTZ37" s="171"/>
      <c r="RUA37" s="171"/>
      <c r="RUB37" s="171"/>
      <c r="RUC37" s="171"/>
      <c r="RUD37" s="171"/>
      <c r="RUE37" s="171"/>
      <c r="RUF37" s="171"/>
      <c r="RUG37" s="171"/>
      <c r="RUH37" s="171"/>
      <c r="RUI37" s="171"/>
      <c r="RUJ37" s="171"/>
      <c r="RUK37" s="171"/>
      <c r="RUL37" s="171"/>
      <c r="RUM37" s="171"/>
      <c r="RUN37" s="171"/>
      <c r="RUO37" s="171"/>
      <c r="RUP37" s="171"/>
      <c r="RUQ37" s="171"/>
      <c r="RUR37" s="171"/>
      <c r="RUS37" s="171"/>
      <c r="RUT37" s="171"/>
      <c r="RUU37" s="171"/>
      <c r="RUV37" s="171"/>
      <c r="RUW37" s="171"/>
      <c r="RUX37" s="171"/>
      <c r="RUY37" s="171"/>
      <c r="RUZ37" s="171"/>
      <c r="RVA37" s="171"/>
      <c r="RVB37" s="171"/>
      <c r="RVC37" s="171"/>
      <c r="RVD37" s="171"/>
      <c r="RVE37" s="171"/>
      <c r="RVF37" s="171"/>
      <c r="RVG37" s="171"/>
      <c r="RVH37" s="171"/>
      <c r="RVI37" s="171"/>
      <c r="RVJ37" s="171"/>
      <c r="RVK37" s="171"/>
      <c r="RVL37" s="171"/>
      <c r="RVM37" s="171"/>
      <c r="RVN37" s="171"/>
      <c r="RVO37" s="171"/>
      <c r="RVP37" s="171"/>
      <c r="RVQ37" s="171"/>
      <c r="RVR37" s="171"/>
      <c r="RVS37" s="171"/>
      <c r="RVT37" s="171"/>
      <c r="RVU37" s="171"/>
      <c r="RVV37" s="171"/>
      <c r="RVW37" s="171"/>
      <c r="RVX37" s="171"/>
      <c r="RVY37" s="171"/>
      <c r="RVZ37" s="171"/>
      <c r="RWA37" s="171"/>
      <c r="RWB37" s="171"/>
      <c r="RWC37" s="171"/>
      <c r="RWD37" s="171"/>
      <c r="RWE37" s="171"/>
      <c r="RWF37" s="171"/>
      <c r="RWG37" s="171"/>
      <c r="RWH37" s="171"/>
      <c r="RWI37" s="171"/>
      <c r="RWJ37" s="171"/>
      <c r="RWK37" s="171"/>
      <c r="RWL37" s="171"/>
      <c r="RWM37" s="171"/>
      <c r="RWN37" s="171"/>
      <c r="RWO37" s="171"/>
      <c r="RWP37" s="171"/>
      <c r="RWQ37" s="171"/>
      <c r="RWR37" s="171"/>
      <c r="RWS37" s="171"/>
      <c r="RWT37" s="171"/>
      <c r="RWU37" s="171"/>
      <c r="RWV37" s="171"/>
      <c r="RWW37" s="171"/>
      <c r="RWX37" s="171"/>
      <c r="RWY37" s="171"/>
      <c r="RWZ37" s="171"/>
      <c r="RXA37" s="171"/>
      <c r="RXB37" s="171"/>
      <c r="RXC37" s="171"/>
      <c r="RXD37" s="171"/>
      <c r="RXE37" s="171"/>
      <c r="RXF37" s="171"/>
      <c r="RXG37" s="171"/>
      <c r="RXH37" s="171"/>
      <c r="RXI37" s="171"/>
      <c r="RXJ37" s="171"/>
      <c r="RXK37" s="171"/>
      <c r="RXL37" s="171"/>
      <c r="RXM37" s="171"/>
      <c r="RXN37" s="171"/>
      <c r="RXO37" s="171"/>
      <c r="RXP37" s="171"/>
      <c r="RXQ37" s="171"/>
      <c r="RXR37" s="171"/>
      <c r="RXS37" s="171"/>
      <c r="RXT37" s="171"/>
      <c r="RXU37" s="171"/>
      <c r="RXV37" s="171"/>
      <c r="RXW37" s="171"/>
      <c r="RXX37" s="171"/>
      <c r="RXY37" s="171"/>
      <c r="RXZ37" s="171"/>
      <c r="RYA37" s="171"/>
      <c r="RYB37" s="171"/>
      <c r="RYC37" s="171"/>
      <c r="RYD37" s="171"/>
      <c r="RYE37" s="171"/>
      <c r="RYF37" s="171"/>
      <c r="RYG37" s="171"/>
      <c r="RYH37" s="171"/>
      <c r="RYI37" s="171"/>
      <c r="RYJ37" s="171"/>
      <c r="RYK37" s="171"/>
      <c r="RYL37" s="171"/>
      <c r="RYM37" s="171"/>
      <c r="RYN37" s="171"/>
      <c r="RYO37" s="171"/>
      <c r="RYP37" s="171"/>
      <c r="RYQ37" s="171"/>
      <c r="RYR37" s="171"/>
      <c r="RYS37" s="171"/>
      <c r="RYT37" s="171"/>
      <c r="RYU37" s="171"/>
      <c r="RYV37" s="171"/>
      <c r="RYW37" s="171"/>
      <c r="RYX37" s="171"/>
      <c r="RYY37" s="171"/>
      <c r="RYZ37" s="171"/>
      <c r="RZA37" s="171"/>
      <c r="RZB37" s="171"/>
      <c r="RZC37" s="171"/>
      <c r="RZD37" s="171"/>
      <c r="RZE37" s="171"/>
      <c r="RZF37" s="171"/>
      <c r="RZG37" s="171"/>
      <c r="RZH37" s="171"/>
      <c r="RZI37" s="171"/>
      <c r="RZJ37" s="171"/>
      <c r="RZK37" s="171"/>
      <c r="RZL37" s="171"/>
      <c r="RZM37" s="171"/>
      <c r="RZN37" s="171"/>
      <c r="RZO37" s="171"/>
      <c r="RZP37" s="171"/>
      <c r="RZQ37" s="171"/>
      <c r="RZR37" s="171"/>
      <c r="RZS37" s="171"/>
      <c r="RZT37" s="171"/>
      <c r="RZU37" s="171"/>
      <c r="RZV37" s="171"/>
      <c r="RZW37" s="171"/>
      <c r="RZX37" s="171"/>
      <c r="RZY37" s="171"/>
      <c r="RZZ37" s="171"/>
      <c r="SAA37" s="171"/>
      <c r="SAB37" s="171"/>
      <c r="SAC37" s="171"/>
      <c r="SAD37" s="171"/>
      <c r="SAE37" s="171"/>
      <c r="SAF37" s="171"/>
      <c r="SAG37" s="171"/>
      <c r="SAH37" s="171"/>
      <c r="SAI37" s="171"/>
      <c r="SAJ37" s="171"/>
      <c r="SAK37" s="171"/>
      <c r="SAL37" s="171"/>
      <c r="SAM37" s="171"/>
      <c r="SAN37" s="171"/>
      <c r="SAO37" s="171"/>
      <c r="SAP37" s="171"/>
      <c r="SAQ37" s="171"/>
      <c r="SAR37" s="171"/>
      <c r="SAS37" s="171"/>
      <c r="SAT37" s="171"/>
      <c r="SAU37" s="171"/>
      <c r="SAV37" s="171"/>
      <c r="SAW37" s="171"/>
      <c r="SAX37" s="171"/>
      <c r="SAY37" s="171"/>
      <c r="SAZ37" s="171"/>
      <c r="SBA37" s="171"/>
      <c r="SBB37" s="171"/>
      <c r="SBC37" s="171"/>
      <c r="SBD37" s="171"/>
      <c r="SBE37" s="171"/>
      <c r="SBF37" s="171"/>
      <c r="SBG37" s="171"/>
      <c r="SBH37" s="171"/>
      <c r="SBI37" s="171"/>
      <c r="SBJ37" s="171"/>
      <c r="SBK37" s="171"/>
      <c r="SBL37" s="171"/>
      <c r="SBM37" s="171"/>
      <c r="SBN37" s="171"/>
      <c r="SBO37" s="171"/>
      <c r="SBP37" s="171"/>
      <c r="SBQ37" s="171"/>
      <c r="SBR37" s="171"/>
      <c r="SBS37" s="171"/>
      <c r="SBT37" s="171"/>
      <c r="SBU37" s="171"/>
      <c r="SBV37" s="171"/>
      <c r="SBW37" s="171"/>
      <c r="SBX37" s="171"/>
      <c r="SBY37" s="171"/>
      <c r="SBZ37" s="171"/>
      <c r="SCA37" s="171"/>
      <c r="SCB37" s="171"/>
      <c r="SCC37" s="171"/>
      <c r="SCD37" s="171"/>
      <c r="SCE37" s="171"/>
      <c r="SCF37" s="171"/>
      <c r="SCG37" s="171"/>
      <c r="SCH37" s="171"/>
      <c r="SCI37" s="171"/>
      <c r="SCJ37" s="171"/>
      <c r="SCK37" s="171"/>
      <c r="SCL37" s="171"/>
      <c r="SCM37" s="171"/>
      <c r="SCN37" s="171"/>
      <c r="SCO37" s="171"/>
      <c r="SCP37" s="171"/>
      <c r="SCQ37" s="171"/>
      <c r="SCR37" s="171"/>
      <c r="SCS37" s="171"/>
      <c r="SCT37" s="171"/>
      <c r="SCU37" s="171"/>
      <c r="SCV37" s="171"/>
      <c r="SCW37" s="171"/>
      <c r="SCX37" s="171"/>
      <c r="SCY37" s="171"/>
      <c r="SCZ37" s="171"/>
      <c r="SDA37" s="171"/>
      <c r="SDB37" s="171"/>
      <c r="SDC37" s="171"/>
      <c r="SDD37" s="171"/>
      <c r="SDE37" s="171"/>
      <c r="SDF37" s="171"/>
      <c r="SDG37" s="171"/>
      <c r="SDH37" s="171"/>
      <c r="SDI37" s="171"/>
      <c r="SDJ37" s="171"/>
      <c r="SDK37" s="171"/>
      <c r="SDL37" s="171"/>
      <c r="SDM37" s="171"/>
      <c r="SDN37" s="171"/>
      <c r="SDO37" s="171"/>
      <c r="SDP37" s="171"/>
      <c r="SDQ37" s="171"/>
      <c r="SDR37" s="171"/>
      <c r="SDS37" s="171"/>
      <c r="SDT37" s="171"/>
      <c r="SDU37" s="171"/>
      <c r="SDV37" s="171"/>
      <c r="SDW37" s="171"/>
      <c r="SDX37" s="171"/>
      <c r="SDY37" s="171"/>
      <c r="SDZ37" s="171"/>
      <c r="SEA37" s="171"/>
      <c r="SEB37" s="171"/>
      <c r="SEC37" s="171"/>
      <c r="SED37" s="171"/>
      <c r="SEE37" s="171"/>
      <c r="SEF37" s="171"/>
      <c r="SEG37" s="171"/>
      <c r="SEH37" s="171"/>
      <c r="SEI37" s="171"/>
      <c r="SEJ37" s="171"/>
      <c r="SEK37" s="171"/>
      <c r="SEL37" s="171"/>
      <c r="SEM37" s="171"/>
      <c r="SEN37" s="171"/>
      <c r="SEO37" s="171"/>
      <c r="SEP37" s="171"/>
      <c r="SEQ37" s="171"/>
      <c r="SER37" s="171"/>
      <c r="SES37" s="171"/>
      <c r="SET37" s="171"/>
      <c r="SEU37" s="171"/>
      <c r="SEV37" s="171"/>
      <c r="SEW37" s="171"/>
      <c r="SEX37" s="171"/>
      <c r="SEY37" s="171"/>
      <c r="SEZ37" s="171"/>
      <c r="SFA37" s="171"/>
      <c r="SFB37" s="171"/>
      <c r="SFC37" s="171"/>
      <c r="SFD37" s="171"/>
      <c r="SFE37" s="171"/>
      <c r="SFF37" s="171"/>
      <c r="SFG37" s="171"/>
      <c r="SFH37" s="171"/>
      <c r="SFI37" s="171"/>
      <c r="SFJ37" s="171"/>
      <c r="SFK37" s="171"/>
      <c r="SFL37" s="171"/>
      <c r="SFM37" s="171"/>
      <c r="SFN37" s="171"/>
      <c r="SFO37" s="171"/>
      <c r="SFP37" s="171"/>
      <c r="SFQ37" s="171"/>
      <c r="SFR37" s="171"/>
      <c r="SFS37" s="171"/>
      <c r="SFT37" s="171"/>
      <c r="SFU37" s="171"/>
      <c r="SFV37" s="171"/>
      <c r="SFW37" s="171"/>
      <c r="SFX37" s="171"/>
      <c r="SFY37" s="171"/>
      <c r="SFZ37" s="171"/>
      <c r="SGA37" s="171"/>
      <c r="SGB37" s="171"/>
      <c r="SGC37" s="171"/>
      <c r="SGD37" s="171"/>
      <c r="SGE37" s="171"/>
      <c r="SGF37" s="171"/>
      <c r="SGG37" s="171"/>
      <c r="SGH37" s="171"/>
      <c r="SGI37" s="171"/>
      <c r="SGJ37" s="171"/>
      <c r="SGK37" s="171"/>
      <c r="SGL37" s="171"/>
      <c r="SGM37" s="171"/>
      <c r="SGN37" s="171"/>
      <c r="SGO37" s="171"/>
      <c r="SGP37" s="171"/>
      <c r="SGQ37" s="171"/>
      <c r="SGR37" s="171"/>
      <c r="SGS37" s="171"/>
      <c r="SGT37" s="171"/>
      <c r="SGU37" s="171"/>
      <c r="SGV37" s="171"/>
      <c r="SGW37" s="171"/>
      <c r="SGX37" s="171"/>
      <c r="SGY37" s="171"/>
      <c r="SGZ37" s="171"/>
      <c r="SHA37" s="171"/>
      <c r="SHB37" s="171"/>
      <c r="SHC37" s="171"/>
      <c r="SHD37" s="171"/>
      <c r="SHE37" s="171"/>
      <c r="SHF37" s="171"/>
      <c r="SHG37" s="171"/>
      <c r="SHH37" s="171"/>
      <c r="SHI37" s="171"/>
      <c r="SHJ37" s="171"/>
      <c r="SHK37" s="171"/>
      <c r="SHL37" s="171"/>
      <c r="SHM37" s="171"/>
      <c r="SHN37" s="171"/>
      <c r="SHO37" s="171"/>
      <c r="SHP37" s="171"/>
      <c r="SHQ37" s="171"/>
      <c r="SHR37" s="171"/>
      <c r="SHS37" s="171"/>
      <c r="SHT37" s="171"/>
      <c r="SHU37" s="171"/>
      <c r="SHV37" s="171"/>
      <c r="SHW37" s="171"/>
      <c r="SHX37" s="171"/>
      <c r="SHY37" s="171"/>
      <c r="SHZ37" s="171"/>
      <c r="SIA37" s="171"/>
      <c r="SIB37" s="171"/>
      <c r="SIC37" s="171"/>
      <c r="SID37" s="171"/>
      <c r="SIE37" s="171"/>
      <c r="SIF37" s="171"/>
      <c r="SIG37" s="171"/>
      <c r="SIH37" s="171"/>
      <c r="SII37" s="171"/>
      <c r="SIJ37" s="171"/>
      <c r="SIK37" s="171"/>
      <c r="SIL37" s="171"/>
      <c r="SIM37" s="171"/>
      <c r="SIN37" s="171"/>
      <c r="SIO37" s="171"/>
      <c r="SIP37" s="171"/>
      <c r="SIQ37" s="171"/>
      <c r="SIR37" s="171"/>
      <c r="SIS37" s="171"/>
      <c r="SIT37" s="171"/>
      <c r="SIU37" s="171"/>
      <c r="SIV37" s="171"/>
      <c r="SIW37" s="171"/>
      <c r="SIX37" s="171"/>
      <c r="SIY37" s="171"/>
      <c r="SIZ37" s="171"/>
      <c r="SJA37" s="171"/>
      <c r="SJB37" s="171"/>
      <c r="SJC37" s="171"/>
      <c r="SJD37" s="171"/>
      <c r="SJE37" s="171"/>
      <c r="SJF37" s="171"/>
      <c r="SJG37" s="171"/>
      <c r="SJH37" s="171"/>
      <c r="SJI37" s="171"/>
      <c r="SJJ37" s="171"/>
      <c r="SJK37" s="171"/>
      <c r="SJL37" s="171"/>
      <c r="SJM37" s="171"/>
      <c r="SJN37" s="171"/>
      <c r="SJO37" s="171"/>
      <c r="SJP37" s="171"/>
      <c r="SJQ37" s="171"/>
      <c r="SJR37" s="171"/>
      <c r="SJS37" s="171"/>
      <c r="SJT37" s="171"/>
      <c r="SJU37" s="171"/>
      <c r="SJV37" s="171"/>
      <c r="SJW37" s="171"/>
      <c r="SJX37" s="171"/>
      <c r="SJY37" s="171"/>
      <c r="SJZ37" s="171"/>
      <c r="SKA37" s="171"/>
      <c r="SKB37" s="171"/>
      <c r="SKC37" s="171"/>
      <c r="SKD37" s="171"/>
      <c r="SKE37" s="171"/>
      <c r="SKF37" s="171"/>
      <c r="SKG37" s="171"/>
      <c r="SKH37" s="171"/>
      <c r="SKI37" s="171"/>
      <c r="SKJ37" s="171"/>
      <c r="SKK37" s="171"/>
      <c r="SKL37" s="171"/>
      <c r="SKM37" s="171"/>
      <c r="SKN37" s="171"/>
      <c r="SKO37" s="171"/>
      <c r="SKP37" s="171"/>
      <c r="SKQ37" s="171"/>
      <c r="SKR37" s="171"/>
      <c r="SKS37" s="171"/>
      <c r="SKT37" s="171"/>
      <c r="SKU37" s="171"/>
      <c r="SKV37" s="171"/>
      <c r="SKW37" s="171"/>
      <c r="SKX37" s="171"/>
      <c r="SKY37" s="171"/>
      <c r="SKZ37" s="171"/>
      <c r="SLA37" s="171"/>
      <c r="SLB37" s="171"/>
      <c r="SLC37" s="171"/>
      <c r="SLD37" s="171"/>
      <c r="SLE37" s="171"/>
      <c r="SLF37" s="171"/>
      <c r="SLG37" s="171"/>
      <c r="SLH37" s="171"/>
      <c r="SLI37" s="171"/>
      <c r="SLJ37" s="171"/>
      <c r="SLK37" s="171"/>
      <c r="SLL37" s="171"/>
      <c r="SLM37" s="171"/>
      <c r="SLN37" s="171"/>
      <c r="SLO37" s="171"/>
      <c r="SLP37" s="171"/>
      <c r="SLQ37" s="171"/>
      <c r="SLR37" s="171"/>
      <c r="SLS37" s="171"/>
      <c r="SLT37" s="171"/>
      <c r="SLU37" s="171"/>
      <c r="SLV37" s="171"/>
      <c r="SLW37" s="171"/>
      <c r="SLX37" s="171"/>
      <c r="SLY37" s="171"/>
      <c r="SLZ37" s="171"/>
      <c r="SMA37" s="171"/>
      <c r="SMB37" s="171"/>
      <c r="SMC37" s="171"/>
      <c r="SMD37" s="171"/>
      <c r="SME37" s="171"/>
      <c r="SMF37" s="171"/>
      <c r="SMG37" s="171"/>
      <c r="SMH37" s="171"/>
      <c r="SMI37" s="171"/>
      <c r="SMJ37" s="171"/>
      <c r="SMK37" s="171"/>
      <c r="SML37" s="171"/>
      <c r="SMM37" s="171"/>
      <c r="SMN37" s="171"/>
      <c r="SMO37" s="171"/>
      <c r="SMP37" s="171"/>
      <c r="SMQ37" s="171"/>
      <c r="SMR37" s="171"/>
      <c r="SMS37" s="171"/>
      <c r="SMT37" s="171"/>
      <c r="SMU37" s="171"/>
      <c r="SMV37" s="171"/>
      <c r="SMW37" s="171"/>
      <c r="SMX37" s="171"/>
      <c r="SMY37" s="171"/>
      <c r="SMZ37" s="171"/>
      <c r="SNA37" s="171"/>
      <c r="SNB37" s="171"/>
      <c r="SNC37" s="171"/>
      <c r="SND37" s="171"/>
      <c r="SNE37" s="171"/>
      <c r="SNF37" s="171"/>
      <c r="SNG37" s="171"/>
      <c r="SNH37" s="171"/>
      <c r="SNI37" s="171"/>
      <c r="SNJ37" s="171"/>
      <c r="SNK37" s="171"/>
      <c r="SNL37" s="171"/>
      <c r="SNM37" s="171"/>
      <c r="SNN37" s="171"/>
      <c r="SNO37" s="171"/>
      <c r="SNP37" s="171"/>
      <c r="SNQ37" s="171"/>
      <c r="SNR37" s="171"/>
      <c r="SNS37" s="171"/>
      <c r="SNT37" s="171"/>
      <c r="SNU37" s="171"/>
      <c r="SNV37" s="171"/>
      <c r="SNW37" s="171"/>
      <c r="SNX37" s="171"/>
      <c r="SNY37" s="171"/>
      <c r="SNZ37" s="171"/>
      <c r="SOA37" s="171"/>
      <c r="SOB37" s="171"/>
      <c r="SOC37" s="171"/>
      <c r="SOD37" s="171"/>
      <c r="SOE37" s="171"/>
      <c r="SOF37" s="171"/>
      <c r="SOG37" s="171"/>
      <c r="SOH37" s="171"/>
      <c r="SOI37" s="171"/>
      <c r="SOJ37" s="171"/>
      <c r="SOK37" s="171"/>
      <c r="SOL37" s="171"/>
      <c r="SOM37" s="171"/>
      <c r="SON37" s="171"/>
      <c r="SOO37" s="171"/>
      <c r="SOP37" s="171"/>
      <c r="SOQ37" s="171"/>
      <c r="SOR37" s="171"/>
      <c r="SOS37" s="171"/>
      <c r="SOT37" s="171"/>
      <c r="SOU37" s="171"/>
      <c r="SOV37" s="171"/>
      <c r="SOW37" s="171"/>
      <c r="SOX37" s="171"/>
      <c r="SOY37" s="171"/>
      <c r="SOZ37" s="171"/>
      <c r="SPA37" s="171"/>
      <c r="SPB37" s="171"/>
      <c r="SPC37" s="171"/>
      <c r="SPD37" s="171"/>
      <c r="SPE37" s="171"/>
      <c r="SPF37" s="171"/>
      <c r="SPG37" s="171"/>
      <c r="SPH37" s="171"/>
      <c r="SPI37" s="171"/>
      <c r="SPJ37" s="171"/>
      <c r="SPK37" s="171"/>
      <c r="SPL37" s="171"/>
      <c r="SPM37" s="171"/>
      <c r="SPN37" s="171"/>
      <c r="SPO37" s="171"/>
      <c r="SPP37" s="171"/>
      <c r="SPQ37" s="171"/>
      <c r="SPR37" s="171"/>
      <c r="SPS37" s="171"/>
      <c r="SPT37" s="171"/>
      <c r="SPU37" s="171"/>
      <c r="SPV37" s="171"/>
      <c r="SPW37" s="171"/>
      <c r="SPX37" s="171"/>
      <c r="SPY37" s="171"/>
      <c r="SPZ37" s="171"/>
      <c r="SQA37" s="171"/>
      <c r="SQB37" s="171"/>
      <c r="SQC37" s="171"/>
      <c r="SQD37" s="171"/>
      <c r="SQE37" s="171"/>
      <c r="SQF37" s="171"/>
      <c r="SQG37" s="171"/>
      <c r="SQH37" s="171"/>
      <c r="SQI37" s="171"/>
      <c r="SQJ37" s="171"/>
      <c r="SQK37" s="171"/>
      <c r="SQL37" s="171"/>
      <c r="SQM37" s="171"/>
      <c r="SQN37" s="171"/>
      <c r="SQO37" s="171"/>
      <c r="SQP37" s="171"/>
      <c r="SQQ37" s="171"/>
      <c r="SQR37" s="171"/>
      <c r="SQS37" s="171"/>
      <c r="SQT37" s="171"/>
      <c r="SQU37" s="171"/>
      <c r="SQV37" s="171"/>
      <c r="SQW37" s="171"/>
      <c r="SQX37" s="171"/>
      <c r="SQY37" s="171"/>
      <c r="SQZ37" s="171"/>
      <c r="SRA37" s="171"/>
      <c r="SRB37" s="171"/>
      <c r="SRC37" s="171"/>
      <c r="SRD37" s="171"/>
      <c r="SRE37" s="171"/>
      <c r="SRF37" s="171"/>
      <c r="SRG37" s="171"/>
      <c r="SRH37" s="171"/>
      <c r="SRI37" s="171"/>
      <c r="SRJ37" s="171"/>
      <c r="SRK37" s="171"/>
      <c r="SRL37" s="171"/>
      <c r="SRM37" s="171"/>
      <c r="SRN37" s="171"/>
      <c r="SRO37" s="171"/>
      <c r="SRP37" s="171"/>
      <c r="SRQ37" s="171"/>
      <c r="SRR37" s="171"/>
      <c r="SRS37" s="171"/>
      <c r="SRT37" s="171"/>
      <c r="SRU37" s="171"/>
      <c r="SRV37" s="171"/>
      <c r="SRW37" s="171"/>
      <c r="SRX37" s="171"/>
      <c r="SRY37" s="171"/>
      <c r="SRZ37" s="171"/>
      <c r="SSA37" s="171"/>
      <c r="SSB37" s="171"/>
      <c r="SSC37" s="171"/>
      <c r="SSD37" s="171"/>
      <c r="SSE37" s="171"/>
      <c r="SSF37" s="171"/>
      <c r="SSG37" s="171"/>
      <c r="SSH37" s="171"/>
      <c r="SSI37" s="171"/>
      <c r="SSJ37" s="171"/>
      <c r="SSK37" s="171"/>
      <c r="SSL37" s="171"/>
      <c r="SSM37" s="171"/>
      <c r="SSN37" s="171"/>
      <c r="SSO37" s="171"/>
      <c r="SSP37" s="171"/>
      <c r="SSQ37" s="171"/>
      <c r="SSR37" s="171"/>
      <c r="SSS37" s="171"/>
      <c r="SST37" s="171"/>
      <c r="SSU37" s="171"/>
      <c r="SSV37" s="171"/>
      <c r="SSW37" s="171"/>
      <c r="SSX37" s="171"/>
      <c r="SSY37" s="171"/>
      <c r="SSZ37" s="171"/>
      <c r="STA37" s="171"/>
      <c r="STB37" s="171"/>
      <c r="STC37" s="171"/>
      <c r="STD37" s="171"/>
      <c r="STE37" s="171"/>
      <c r="STF37" s="171"/>
      <c r="STG37" s="171"/>
      <c r="STH37" s="171"/>
      <c r="STI37" s="171"/>
      <c r="STJ37" s="171"/>
      <c r="STK37" s="171"/>
      <c r="STL37" s="171"/>
      <c r="STM37" s="171"/>
      <c r="STN37" s="171"/>
      <c r="STO37" s="171"/>
      <c r="STP37" s="171"/>
      <c r="STQ37" s="171"/>
      <c r="STR37" s="171"/>
      <c r="STS37" s="171"/>
      <c r="STT37" s="171"/>
      <c r="STU37" s="171"/>
      <c r="STV37" s="171"/>
      <c r="STW37" s="171"/>
      <c r="STX37" s="171"/>
      <c r="STY37" s="171"/>
      <c r="STZ37" s="171"/>
      <c r="SUA37" s="171"/>
      <c r="SUB37" s="171"/>
      <c r="SUC37" s="171"/>
      <c r="SUD37" s="171"/>
      <c r="SUE37" s="171"/>
      <c r="SUF37" s="171"/>
      <c r="SUG37" s="171"/>
      <c r="SUH37" s="171"/>
      <c r="SUI37" s="171"/>
      <c r="SUJ37" s="171"/>
      <c r="SUK37" s="171"/>
      <c r="SUL37" s="171"/>
      <c r="SUM37" s="171"/>
      <c r="SUN37" s="171"/>
      <c r="SUO37" s="171"/>
      <c r="SUP37" s="171"/>
      <c r="SUQ37" s="171"/>
      <c r="SUR37" s="171"/>
      <c r="SUS37" s="171"/>
      <c r="SUT37" s="171"/>
      <c r="SUU37" s="171"/>
      <c r="SUV37" s="171"/>
      <c r="SUW37" s="171"/>
      <c r="SUX37" s="171"/>
      <c r="SUY37" s="171"/>
      <c r="SUZ37" s="171"/>
      <c r="SVA37" s="171"/>
      <c r="SVB37" s="171"/>
      <c r="SVC37" s="171"/>
      <c r="SVD37" s="171"/>
      <c r="SVE37" s="171"/>
      <c r="SVF37" s="171"/>
      <c r="SVG37" s="171"/>
      <c r="SVH37" s="171"/>
      <c r="SVI37" s="171"/>
      <c r="SVJ37" s="171"/>
      <c r="SVK37" s="171"/>
      <c r="SVL37" s="171"/>
      <c r="SVM37" s="171"/>
      <c r="SVN37" s="171"/>
      <c r="SVO37" s="171"/>
      <c r="SVP37" s="171"/>
      <c r="SVQ37" s="171"/>
      <c r="SVR37" s="171"/>
      <c r="SVS37" s="171"/>
      <c r="SVT37" s="171"/>
      <c r="SVU37" s="171"/>
      <c r="SVV37" s="171"/>
      <c r="SVW37" s="171"/>
      <c r="SVX37" s="171"/>
      <c r="SVY37" s="171"/>
      <c r="SVZ37" s="171"/>
      <c r="SWA37" s="171"/>
      <c r="SWB37" s="171"/>
      <c r="SWC37" s="171"/>
      <c r="SWD37" s="171"/>
      <c r="SWE37" s="171"/>
      <c r="SWF37" s="171"/>
      <c r="SWG37" s="171"/>
      <c r="SWH37" s="171"/>
      <c r="SWI37" s="171"/>
      <c r="SWJ37" s="171"/>
      <c r="SWK37" s="171"/>
      <c r="SWL37" s="171"/>
      <c r="SWM37" s="171"/>
      <c r="SWN37" s="171"/>
      <c r="SWO37" s="171"/>
      <c r="SWP37" s="171"/>
      <c r="SWQ37" s="171"/>
      <c r="SWR37" s="171"/>
      <c r="SWS37" s="171"/>
      <c r="SWT37" s="171"/>
      <c r="SWU37" s="171"/>
      <c r="SWV37" s="171"/>
      <c r="SWW37" s="171"/>
      <c r="SWX37" s="171"/>
      <c r="SWY37" s="171"/>
      <c r="SWZ37" s="171"/>
      <c r="SXA37" s="171"/>
      <c r="SXB37" s="171"/>
      <c r="SXC37" s="171"/>
      <c r="SXD37" s="171"/>
      <c r="SXE37" s="171"/>
      <c r="SXF37" s="171"/>
      <c r="SXG37" s="171"/>
      <c r="SXH37" s="171"/>
      <c r="SXI37" s="171"/>
      <c r="SXJ37" s="171"/>
      <c r="SXK37" s="171"/>
      <c r="SXL37" s="171"/>
      <c r="SXM37" s="171"/>
      <c r="SXN37" s="171"/>
      <c r="SXO37" s="171"/>
      <c r="SXP37" s="171"/>
      <c r="SXQ37" s="171"/>
      <c r="SXR37" s="171"/>
      <c r="SXS37" s="171"/>
      <c r="SXT37" s="171"/>
      <c r="SXU37" s="171"/>
      <c r="SXV37" s="171"/>
      <c r="SXW37" s="171"/>
      <c r="SXX37" s="171"/>
      <c r="SXY37" s="171"/>
      <c r="SXZ37" s="171"/>
      <c r="SYA37" s="171"/>
      <c r="SYB37" s="171"/>
      <c r="SYC37" s="171"/>
      <c r="SYD37" s="171"/>
      <c r="SYE37" s="171"/>
      <c r="SYF37" s="171"/>
      <c r="SYG37" s="171"/>
      <c r="SYH37" s="171"/>
      <c r="SYI37" s="171"/>
      <c r="SYJ37" s="171"/>
      <c r="SYK37" s="171"/>
      <c r="SYL37" s="171"/>
      <c r="SYM37" s="171"/>
      <c r="SYN37" s="171"/>
      <c r="SYO37" s="171"/>
      <c r="SYP37" s="171"/>
      <c r="SYQ37" s="171"/>
      <c r="SYR37" s="171"/>
      <c r="SYS37" s="171"/>
      <c r="SYT37" s="171"/>
      <c r="SYU37" s="171"/>
      <c r="SYV37" s="171"/>
      <c r="SYW37" s="171"/>
      <c r="SYX37" s="171"/>
      <c r="SYY37" s="171"/>
      <c r="SYZ37" s="171"/>
      <c r="SZA37" s="171"/>
      <c r="SZB37" s="171"/>
      <c r="SZC37" s="171"/>
      <c r="SZD37" s="171"/>
      <c r="SZE37" s="171"/>
      <c r="SZF37" s="171"/>
      <c r="SZG37" s="171"/>
      <c r="SZH37" s="171"/>
      <c r="SZI37" s="171"/>
      <c r="SZJ37" s="171"/>
      <c r="SZK37" s="171"/>
      <c r="SZL37" s="171"/>
      <c r="SZM37" s="171"/>
      <c r="SZN37" s="171"/>
      <c r="SZO37" s="171"/>
      <c r="SZP37" s="171"/>
      <c r="SZQ37" s="171"/>
      <c r="SZR37" s="171"/>
      <c r="SZS37" s="171"/>
      <c r="SZT37" s="171"/>
      <c r="SZU37" s="171"/>
      <c r="SZV37" s="171"/>
      <c r="SZW37" s="171"/>
      <c r="SZX37" s="171"/>
      <c r="SZY37" s="171"/>
      <c r="SZZ37" s="171"/>
      <c r="TAA37" s="171"/>
      <c r="TAB37" s="171"/>
      <c r="TAC37" s="171"/>
      <c r="TAD37" s="171"/>
      <c r="TAE37" s="171"/>
      <c r="TAF37" s="171"/>
      <c r="TAG37" s="171"/>
      <c r="TAH37" s="171"/>
      <c r="TAI37" s="171"/>
      <c r="TAJ37" s="171"/>
      <c r="TAK37" s="171"/>
      <c r="TAL37" s="171"/>
      <c r="TAM37" s="171"/>
      <c r="TAN37" s="171"/>
      <c r="TAO37" s="171"/>
      <c r="TAP37" s="171"/>
      <c r="TAQ37" s="171"/>
      <c r="TAR37" s="171"/>
      <c r="TAS37" s="171"/>
      <c r="TAT37" s="171"/>
      <c r="TAU37" s="171"/>
      <c r="TAV37" s="171"/>
      <c r="TAW37" s="171"/>
      <c r="TAX37" s="171"/>
      <c r="TAY37" s="171"/>
      <c r="TAZ37" s="171"/>
      <c r="TBA37" s="171"/>
      <c r="TBB37" s="171"/>
      <c r="TBC37" s="171"/>
      <c r="TBD37" s="171"/>
      <c r="TBE37" s="171"/>
      <c r="TBF37" s="171"/>
      <c r="TBG37" s="171"/>
      <c r="TBH37" s="171"/>
      <c r="TBI37" s="171"/>
      <c r="TBJ37" s="171"/>
      <c r="TBK37" s="171"/>
      <c r="TBL37" s="171"/>
      <c r="TBM37" s="171"/>
      <c r="TBN37" s="171"/>
      <c r="TBO37" s="171"/>
      <c r="TBP37" s="171"/>
      <c r="TBQ37" s="171"/>
      <c r="TBR37" s="171"/>
      <c r="TBS37" s="171"/>
      <c r="TBT37" s="171"/>
      <c r="TBU37" s="171"/>
      <c r="TBV37" s="171"/>
      <c r="TBW37" s="171"/>
      <c r="TBX37" s="171"/>
      <c r="TBY37" s="171"/>
      <c r="TBZ37" s="171"/>
      <c r="TCA37" s="171"/>
      <c r="TCB37" s="171"/>
      <c r="TCC37" s="171"/>
      <c r="TCD37" s="171"/>
      <c r="TCE37" s="171"/>
      <c r="TCF37" s="171"/>
      <c r="TCG37" s="171"/>
      <c r="TCH37" s="171"/>
      <c r="TCI37" s="171"/>
      <c r="TCJ37" s="171"/>
      <c r="TCK37" s="171"/>
      <c r="TCL37" s="171"/>
      <c r="TCM37" s="171"/>
      <c r="TCN37" s="171"/>
      <c r="TCO37" s="171"/>
      <c r="TCP37" s="171"/>
      <c r="TCQ37" s="171"/>
      <c r="TCR37" s="171"/>
      <c r="TCS37" s="171"/>
      <c r="TCT37" s="171"/>
      <c r="TCU37" s="171"/>
      <c r="TCV37" s="171"/>
      <c r="TCW37" s="171"/>
      <c r="TCX37" s="171"/>
      <c r="TCY37" s="171"/>
      <c r="TCZ37" s="171"/>
      <c r="TDA37" s="171"/>
      <c r="TDB37" s="171"/>
      <c r="TDC37" s="171"/>
      <c r="TDD37" s="171"/>
      <c r="TDE37" s="171"/>
      <c r="TDF37" s="171"/>
      <c r="TDG37" s="171"/>
      <c r="TDH37" s="171"/>
      <c r="TDI37" s="171"/>
      <c r="TDJ37" s="171"/>
      <c r="TDK37" s="171"/>
      <c r="TDL37" s="171"/>
      <c r="TDM37" s="171"/>
      <c r="TDN37" s="171"/>
      <c r="TDO37" s="171"/>
      <c r="TDP37" s="171"/>
      <c r="TDQ37" s="171"/>
      <c r="TDR37" s="171"/>
      <c r="TDS37" s="171"/>
      <c r="TDT37" s="171"/>
      <c r="TDU37" s="171"/>
      <c r="TDV37" s="171"/>
      <c r="TDW37" s="171"/>
      <c r="TDX37" s="171"/>
      <c r="TDY37" s="171"/>
      <c r="TDZ37" s="171"/>
      <c r="TEA37" s="171"/>
      <c r="TEB37" s="171"/>
      <c r="TEC37" s="171"/>
      <c r="TED37" s="171"/>
      <c r="TEE37" s="171"/>
      <c r="TEF37" s="171"/>
      <c r="TEG37" s="171"/>
      <c r="TEH37" s="171"/>
      <c r="TEI37" s="171"/>
      <c r="TEJ37" s="171"/>
      <c r="TEK37" s="171"/>
      <c r="TEL37" s="171"/>
      <c r="TEM37" s="171"/>
      <c r="TEN37" s="171"/>
      <c r="TEO37" s="171"/>
      <c r="TEP37" s="171"/>
      <c r="TEQ37" s="171"/>
      <c r="TER37" s="171"/>
      <c r="TES37" s="171"/>
      <c r="TET37" s="171"/>
      <c r="TEU37" s="171"/>
      <c r="TEV37" s="171"/>
      <c r="TEW37" s="171"/>
      <c r="TEX37" s="171"/>
      <c r="TEY37" s="171"/>
      <c r="TEZ37" s="171"/>
      <c r="TFA37" s="171"/>
      <c r="TFB37" s="171"/>
      <c r="TFC37" s="171"/>
      <c r="TFD37" s="171"/>
      <c r="TFE37" s="171"/>
      <c r="TFF37" s="171"/>
      <c r="TFG37" s="171"/>
      <c r="TFH37" s="171"/>
      <c r="TFI37" s="171"/>
      <c r="TFJ37" s="171"/>
      <c r="TFK37" s="171"/>
      <c r="TFL37" s="171"/>
      <c r="TFM37" s="171"/>
      <c r="TFN37" s="171"/>
      <c r="TFO37" s="171"/>
      <c r="TFP37" s="171"/>
      <c r="TFQ37" s="171"/>
      <c r="TFR37" s="171"/>
      <c r="TFS37" s="171"/>
      <c r="TFT37" s="171"/>
      <c r="TFU37" s="171"/>
      <c r="TFV37" s="171"/>
      <c r="TFW37" s="171"/>
      <c r="TFX37" s="171"/>
      <c r="TFY37" s="171"/>
      <c r="TFZ37" s="171"/>
      <c r="TGA37" s="171"/>
      <c r="TGB37" s="171"/>
      <c r="TGC37" s="171"/>
      <c r="TGD37" s="171"/>
      <c r="TGE37" s="171"/>
      <c r="TGF37" s="171"/>
      <c r="TGG37" s="171"/>
      <c r="TGH37" s="171"/>
      <c r="TGI37" s="171"/>
      <c r="TGJ37" s="171"/>
      <c r="TGK37" s="171"/>
      <c r="TGL37" s="171"/>
      <c r="TGM37" s="171"/>
      <c r="TGN37" s="171"/>
      <c r="TGO37" s="171"/>
      <c r="TGP37" s="171"/>
      <c r="TGQ37" s="171"/>
      <c r="TGR37" s="171"/>
      <c r="TGS37" s="171"/>
      <c r="TGT37" s="171"/>
      <c r="TGU37" s="171"/>
      <c r="TGV37" s="171"/>
      <c r="TGW37" s="171"/>
      <c r="TGX37" s="171"/>
      <c r="TGY37" s="171"/>
      <c r="TGZ37" s="171"/>
      <c r="THA37" s="171"/>
      <c r="THB37" s="171"/>
      <c r="THC37" s="171"/>
      <c r="THD37" s="171"/>
      <c r="THE37" s="171"/>
      <c r="THF37" s="171"/>
      <c r="THG37" s="171"/>
      <c r="THH37" s="171"/>
      <c r="THI37" s="171"/>
      <c r="THJ37" s="171"/>
      <c r="THK37" s="171"/>
      <c r="THL37" s="171"/>
      <c r="THM37" s="171"/>
      <c r="THN37" s="171"/>
      <c r="THO37" s="171"/>
      <c r="THP37" s="171"/>
      <c r="THQ37" s="171"/>
      <c r="THR37" s="171"/>
      <c r="THS37" s="171"/>
      <c r="THT37" s="171"/>
      <c r="THU37" s="171"/>
      <c r="THV37" s="171"/>
      <c r="THW37" s="171"/>
      <c r="THX37" s="171"/>
      <c r="THY37" s="171"/>
      <c r="THZ37" s="171"/>
      <c r="TIA37" s="171"/>
      <c r="TIB37" s="171"/>
      <c r="TIC37" s="171"/>
      <c r="TID37" s="171"/>
      <c r="TIE37" s="171"/>
      <c r="TIF37" s="171"/>
      <c r="TIG37" s="171"/>
      <c r="TIH37" s="171"/>
      <c r="TII37" s="171"/>
      <c r="TIJ37" s="171"/>
      <c r="TIK37" s="171"/>
      <c r="TIL37" s="171"/>
      <c r="TIM37" s="171"/>
      <c r="TIN37" s="171"/>
      <c r="TIO37" s="171"/>
      <c r="TIP37" s="171"/>
      <c r="TIQ37" s="171"/>
      <c r="TIR37" s="171"/>
      <c r="TIS37" s="171"/>
      <c r="TIT37" s="171"/>
      <c r="TIU37" s="171"/>
      <c r="TIV37" s="171"/>
      <c r="TIW37" s="171"/>
      <c r="TIX37" s="171"/>
      <c r="TIY37" s="171"/>
      <c r="TIZ37" s="171"/>
      <c r="TJA37" s="171"/>
      <c r="TJB37" s="171"/>
      <c r="TJC37" s="171"/>
      <c r="TJD37" s="171"/>
      <c r="TJE37" s="171"/>
      <c r="TJF37" s="171"/>
      <c r="TJG37" s="171"/>
      <c r="TJH37" s="171"/>
      <c r="TJI37" s="171"/>
      <c r="TJJ37" s="171"/>
      <c r="TJK37" s="171"/>
      <c r="TJL37" s="171"/>
      <c r="TJM37" s="171"/>
      <c r="TJN37" s="171"/>
      <c r="TJO37" s="171"/>
      <c r="TJP37" s="171"/>
      <c r="TJQ37" s="171"/>
      <c r="TJR37" s="171"/>
      <c r="TJS37" s="171"/>
      <c r="TJT37" s="171"/>
      <c r="TJU37" s="171"/>
      <c r="TJV37" s="171"/>
      <c r="TJW37" s="171"/>
      <c r="TJX37" s="171"/>
      <c r="TJY37" s="171"/>
      <c r="TJZ37" s="171"/>
      <c r="TKA37" s="171"/>
      <c r="TKB37" s="171"/>
      <c r="TKC37" s="171"/>
      <c r="TKD37" s="171"/>
      <c r="TKE37" s="171"/>
      <c r="TKF37" s="171"/>
      <c r="TKG37" s="171"/>
      <c r="TKH37" s="171"/>
      <c r="TKI37" s="171"/>
      <c r="TKJ37" s="171"/>
      <c r="TKK37" s="171"/>
      <c r="TKL37" s="171"/>
      <c r="TKM37" s="171"/>
      <c r="TKN37" s="171"/>
      <c r="TKO37" s="171"/>
      <c r="TKP37" s="171"/>
      <c r="TKQ37" s="171"/>
      <c r="TKR37" s="171"/>
      <c r="TKS37" s="171"/>
      <c r="TKT37" s="171"/>
      <c r="TKU37" s="171"/>
      <c r="TKV37" s="171"/>
      <c r="TKW37" s="171"/>
      <c r="TKX37" s="171"/>
      <c r="TKY37" s="171"/>
      <c r="TKZ37" s="171"/>
      <c r="TLA37" s="171"/>
      <c r="TLB37" s="171"/>
      <c r="TLC37" s="171"/>
      <c r="TLD37" s="171"/>
      <c r="TLE37" s="171"/>
      <c r="TLF37" s="171"/>
      <c r="TLG37" s="171"/>
      <c r="TLH37" s="171"/>
      <c r="TLI37" s="171"/>
      <c r="TLJ37" s="171"/>
      <c r="TLK37" s="171"/>
      <c r="TLL37" s="171"/>
      <c r="TLM37" s="171"/>
      <c r="TLN37" s="171"/>
      <c r="TLO37" s="171"/>
      <c r="TLP37" s="171"/>
      <c r="TLQ37" s="171"/>
      <c r="TLR37" s="171"/>
      <c r="TLS37" s="171"/>
      <c r="TLT37" s="171"/>
      <c r="TLU37" s="171"/>
      <c r="TLV37" s="171"/>
      <c r="TLW37" s="171"/>
      <c r="TLX37" s="171"/>
      <c r="TLY37" s="171"/>
      <c r="TLZ37" s="171"/>
      <c r="TMA37" s="171"/>
      <c r="TMB37" s="171"/>
      <c r="TMC37" s="171"/>
      <c r="TMD37" s="171"/>
      <c r="TME37" s="171"/>
      <c r="TMF37" s="171"/>
      <c r="TMG37" s="171"/>
      <c r="TMH37" s="171"/>
      <c r="TMI37" s="171"/>
      <c r="TMJ37" s="171"/>
      <c r="TMK37" s="171"/>
      <c r="TML37" s="171"/>
      <c r="TMM37" s="171"/>
      <c r="TMN37" s="171"/>
      <c r="TMO37" s="171"/>
      <c r="TMP37" s="171"/>
      <c r="TMQ37" s="171"/>
      <c r="TMR37" s="171"/>
      <c r="TMS37" s="171"/>
      <c r="TMT37" s="171"/>
      <c r="TMU37" s="171"/>
      <c r="TMV37" s="171"/>
      <c r="TMW37" s="171"/>
      <c r="TMX37" s="171"/>
      <c r="TMY37" s="171"/>
      <c r="TMZ37" s="171"/>
      <c r="TNA37" s="171"/>
      <c r="TNB37" s="171"/>
      <c r="TNC37" s="171"/>
      <c r="TND37" s="171"/>
      <c r="TNE37" s="171"/>
      <c r="TNF37" s="171"/>
      <c r="TNG37" s="171"/>
      <c r="TNH37" s="171"/>
      <c r="TNI37" s="171"/>
      <c r="TNJ37" s="171"/>
      <c r="TNK37" s="171"/>
      <c r="TNL37" s="171"/>
      <c r="TNM37" s="171"/>
      <c r="TNN37" s="171"/>
      <c r="TNO37" s="171"/>
      <c r="TNP37" s="171"/>
      <c r="TNQ37" s="171"/>
      <c r="TNR37" s="171"/>
      <c r="TNS37" s="171"/>
      <c r="TNT37" s="171"/>
      <c r="TNU37" s="171"/>
      <c r="TNV37" s="171"/>
      <c r="TNW37" s="171"/>
      <c r="TNX37" s="171"/>
      <c r="TNY37" s="171"/>
      <c r="TNZ37" s="171"/>
      <c r="TOA37" s="171"/>
      <c r="TOB37" s="171"/>
      <c r="TOC37" s="171"/>
      <c r="TOD37" s="171"/>
      <c r="TOE37" s="171"/>
      <c r="TOF37" s="171"/>
      <c r="TOG37" s="171"/>
      <c r="TOH37" s="171"/>
      <c r="TOI37" s="171"/>
      <c r="TOJ37" s="171"/>
      <c r="TOK37" s="171"/>
      <c r="TOL37" s="171"/>
      <c r="TOM37" s="171"/>
      <c r="TON37" s="171"/>
      <c r="TOO37" s="171"/>
      <c r="TOP37" s="171"/>
      <c r="TOQ37" s="171"/>
      <c r="TOR37" s="171"/>
      <c r="TOS37" s="171"/>
      <c r="TOT37" s="171"/>
      <c r="TOU37" s="171"/>
      <c r="TOV37" s="171"/>
      <c r="TOW37" s="171"/>
      <c r="TOX37" s="171"/>
      <c r="TOY37" s="171"/>
      <c r="TOZ37" s="171"/>
      <c r="TPA37" s="171"/>
      <c r="TPB37" s="171"/>
      <c r="TPC37" s="171"/>
      <c r="TPD37" s="171"/>
      <c r="TPE37" s="171"/>
      <c r="TPF37" s="171"/>
      <c r="TPG37" s="171"/>
      <c r="TPH37" s="171"/>
      <c r="TPI37" s="171"/>
      <c r="TPJ37" s="171"/>
      <c r="TPK37" s="171"/>
      <c r="TPL37" s="171"/>
      <c r="TPM37" s="171"/>
      <c r="TPN37" s="171"/>
      <c r="TPO37" s="171"/>
      <c r="TPP37" s="171"/>
      <c r="TPQ37" s="171"/>
      <c r="TPR37" s="171"/>
      <c r="TPS37" s="171"/>
      <c r="TPT37" s="171"/>
      <c r="TPU37" s="171"/>
      <c r="TPV37" s="171"/>
      <c r="TPW37" s="171"/>
      <c r="TPX37" s="171"/>
      <c r="TPY37" s="171"/>
      <c r="TPZ37" s="171"/>
      <c r="TQA37" s="171"/>
      <c r="TQB37" s="171"/>
      <c r="TQC37" s="171"/>
      <c r="TQD37" s="171"/>
      <c r="TQE37" s="171"/>
      <c r="TQF37" s="171"/>
      <c r="TQG37" s="171"/>
      <c r="TQH37" s="171"/>
      <c r="TQI37" s="171"/>
      <c r="TQJ37" s="171"/>
      <c r="TQK37" s="171"/>
      <c r="TQL37" s="171"/>
      <c r="TQM37" s="171"/>
      <c r="TQN37" s="171"/>
      <c r="TQO37" s="171"/>
      <c r="TQP37" s="171"/>
      <c r="TQQ37" s="171"/>
      <c r="TQR37" s="171"/>
      <c r="TQS37" s="171"/>
      <c r="TQT37" s="171"/>
      <c r="TQU37" s="171"/>
      <c r="TQV37" s="171"/>
      <c r="TQW37" s="171"/>
      <c r="TQX37" s="171"/>
      <c r="TQY37" s="171"/>
      <c r="TQZ37" s="171"/>
      <c r="TRA37" s="171"/>
      <c r="TRB37" s="171"/>
      <c r="TRC37" s="171"/>
      <c r="TRD37" s="171"/>
      <c r="TRE37" s="171"/>
      <c r="TRF37" s="171"/>
      <c r="TRG37" s="171"/>
      <c r="TRH37" s="171"/>
      <c r="TRI37" s="171"/>
      <c r="TRJ37" s="171"/>
      <c r="TRK37" s="171"/>
      <c r="TRL37" s="171"/>
      <c r="TRM37" s="171"/>
      <c r="TRN37" s="171"/>
      <c r="TRO37" s="171"/>
      <c r="TRP37" s="171"/>
      <c r="TRQ37" s="171"/>
      <c r="TRR37" s="171"/>
      <c r="TRS37" s="171"/>
      <c r="TRT37" s="171"/>
      <c r="TRU37" s="171"/>
      <c r="TRV37" s="171"/>
      <c r="TRW37" s="171"/>
      <c r="TRX37" s="171"/>
      <c r="TRY37" s="171"/>
      <c r="TRZ37" s="171"/>
      <c r="TSA37" s="171"/>
      <c r="TSB37" s="171"/>
      <c r="TSC37" s="171"/>
      <c r="TSD37" s="171"/>
      <c r="TSE37" s="171"/>
      <c r="TSF37" s="171"/>
      <c r="TSG37" s="171"/>
      <c r="TSH37" s="171"/>
      <c r="TSI37" s="171"/>
      <c r="TSJ37" s="171"/>
      <c r="TSK37" s="171"/>
      <c r="TSL37" s="171"/>
      <c r="TSM37" s="171"/>
      <c r="TSN37" s="171"/>
      <c r="TSO37" s="171"/>
      <c r="TSP37" s="171"/>
      <c r="TSQ37" s="171"/>
      <c r="TSR37" s="171"/>
      <c r="TSS37" s="171"/>
      <c r="TST37" s="171"/>
      <c r="TSU37" s="171"/>
      <c r="TSV37" s="171"/>
      <c r="TSW37" s="171"/>
      <c r="TSX37" s="171"/>
      <c r="TSY37" s="171"/>
      <c r="TSZ37" s="171"/>
      <c r="TTA37" s="171"/>
      <c r="TTB37" s="171"/>
      <c r="TTC37" s="171"/>
      <c r="TTD37" s="171"/>
      <c r="TTE37" s="171"/>
      <c r="TTF37" s="171"/>
      <c r="TTG37" s="171"/>
      <c r="TTH37" s="171"/>
      <c r="TTI37" s="171"/>
      <c r="TTJ37" s="171"/>
      <c r="TTK37" s="171"/>
      <c r="TTL37" s="171"/>
      <c r="TTM37" s="171"/>
      <c r="TTN37" s="171"/>
      <c r="TTO37" s="171"/>
      <c r="TTP37" s="171"/>
      <c r="TTQ37" s="171"/>
      <c r="TTR37" s="171"/>
      <c r="TTS37" s="171"/>
      <c r="TTT37" s="171"/>
      <c r="TTU37" s="171"/>
      <c r="TTV37" s="171"/>
      <c r="TTW37" s="171"/>
      <c r="TTX37" s="171"/>
      <c r="TTY37" s="171"/>
      <c r="TTZ37" s="171"/>
      <c r="TUA37" s="171"/>
      <c r="TUB37" s="171"/>
      <c r="TUC37" s="171"/>
      <c r="TUD37" s="171"/>
      <c r="TUE37" s="171"/>
      <c r="TUF37" s="171"/>
      <c r="TUG37" s="171"/>
      <c r="TUH37" s="171"/>
      <c r="TUI37" s="171"/>
      <c r="TUJ37" s="171"/>
      <c r="TUK37" s="171"/>
      <c r="TUL37" s="171"/>
      <c r="TUM37" s="171"/>
      <c r="TUN37" s="171"/>
      <c r="TUO37" s="171"/>
      <c r="TUP37" s="171"/>
      <c r="TUQ37" s="171"/>
      <c r="TUR37" s="171"/>
      <c r="TUS37" s="171"/>
      <c r="TUT37" s="171"/>
      <c r="TUU37" s="171"/>
      <c r="TUV37" s="171"/>
      <c r="TUW37" s="171"/>
      <c r="TUX37" s="171"/>
      <c r="TUY37" s="171"/>
      <c r="TUZ37" s="171"/>
      <c r="TVA37" s="171"/>
      <c r="TVB37" s="171"/>
      <c r="TVC37" s="171"/>
      <c r="TVD37" s="171"/>
      <c r="TVE37" s="171"/>
      <c r="TVF37" s="171"/>
      <c r="TVG37" s="171"/>
      <c r="TVH37" s="171"/>
      <c r="TVI37" s="171"/>
      <c r="TVJ37" s="171"/>
      <c r="TVK37" s="171"/>
      <c r="TVL37" s="171"/>
      <c r="TVM37" s="171"/>
      <c r="TVN37" s="171"/>
      <c r="TVO37" s="171"/>
      <c r="TVP37" s="171"/>
      <c r="TVQ37" s="171"/>
      <c r="TVR37" s="171"/>
      <c r="TVS37" s="171"/>
      <c r="TVT37" s="171"/>
      <c r="TVU37" s="171"/>
      <c r="TVV37" s="171"/>
      <c r="TVW37" s="171"/>
      <c r="TVX37" s="171"/>
      <c r="TVY37" s="171"/>
      <c r="TVZ37" s="171"/>
      <c r="TWA37" s="171"/>
      <c r="TWB37" s="171"/>
      <c r="TWC37" s="171"/>
      <c r="TWD37" s="171"/>
      <c r="TWE37" s="171"/>
      <c r="TWF37" s="171"/>
      <c r="TWG37" s="171"/>
      <c r="TWH37" s="171"/>
      <c r="TWI37" s="171"/>
      <c r="TWJ37" s="171"/>
      <c r="TWK37" s="171"/>
      <c r="TWL37" s="171"/>
      <c r="TWM37" s="171"/>
      <c r="TWN37" s="171"/>
      <c r="TWO37" s="171"/>
      <c r="TWP37" s="171"/>
      <c r="TWQ37" s="171"/>
      <c r="TWR37" s="171"/>
      <c r="TWS37" s="171"/>
      <c r="TWT37" s="171"/>
      <c r="TWU37" s="171"/>
      <c r="TWV37" s="171"/>
      <c r="TWW37" s="171"/>
      <c r="TWX37" s="171"/>
      <c r="TWY37" s="171"/>
      <c r="TWZ37" s="171"/>
      <c r="TXA37" s="171"/>
      <c r="TXB37" s="171"/>
      <c r="TXC37" s="171"/>
      <c r="TXD37" s="171"/>
      <c r="TXE37" s="171"/>
      <c r="TXF37" s="171"/>
      <c r="TXG37" s="171"/>
      <c r="TXH37" s="171"/>
      <c r="TXI37" s="171"/>
      <c r="TXJ37" s="171"/>
      <c r="TXK37" s="171"/>
      <c r="TXL37" s="171"/>
      <c r="TXM37" s="171"/>
      <c r="TXN37" s="171"/>
      <c r="TXO37" s="171"/>
      <c r="TXP37" s="171"/>
      <c r="TXQ37" s="171"/>
      <c r="TXR37" s="171"/>
      <c r="TXS37" s="171"/>
      <c r="TXT37" s="171"/>
      <c r="TXU37" s="171"/>
      <c r="TXV37" s="171"/>
      <c r="TXW37" s="171"/>
      <c r="TXX37" s="171"/>
      <c r="TXY37" s="171"/>
      <c r="TXZ37" s="171"/>
      <c r="TYA37" s="171"/>
      <c r="TYB37" s="171"/>
      <c r="TYC37" s="171"/>
      <c r="TYD37" s="171"/>
      <c r="TYE37" s="171"/>
      <c r="TYF37" s="171"/>
      <c r="TYG37" s="171"/>
      <c r="TYH37" s="171"/>
      <c r="TYI37" s="171"/>
      <c r="TYJ37" s="171"/>
      <c r="TYK37" s="171"/>
      <c r="TYL37" s="171"/>
      <c r="TYM37" s="171"/>
      <c r="TYN37" s="171"/>
      <c r="TYO37" s="171"/>
      <c r="TYP37" s="171"/>
      <c r="TYQ37" s="171"/>
      <c r="TYR37" s="171"/>
      <c r="TYS37" s="171"/>
      <c r="TYT37" s="171"/>
      <c r="TYU37" s="171"/>
      <c r="TYV37" s="171"/>
      <c r="TYW37" s="171"/>
      <c r="TYX37" s="171"/>
      <c r="TYY37" s="171"/>
      <c r="TYZ37" s="171"/>
      <c r="TZA37" s="171"/>
      <c r="TZB37" s="171"/>
      <c r="TZC37" s="171"/>
      <c r="TZD37" s="171"/>
      <c r="TZE37" s="171"/>
      <c r="TZF37" s="171"/>
      <c r="TZG37" s="171"/>
      <c r="TZH37" s="171"/>
      <c r="TZI37" s="171"/>
      <c r="TZJ37" s="171"/>
      <c r="TZK37" s="171"/>
      <c r="TZL37" s="171"/>
      <c r="TZM37" s="171"/>
      <c r="TZN37" s="171"/>
      <c r="TZO37" s="171"/>
      <c r="TZP37" s="171"/>
      <c r="TZQ37" s="171"/>
      <c r="TZR37" s="171"/>
      <c r="TZS37" s="171"/>
      <c r="TZT37" s="171"/>
      <c r="TZU37" s="171"/>
      <c r="TZV37" s="171"/>
      <c r="TZW37" s="171"/>
      <c r="TZX37" s="171"/>
      <c r="TZY37" s="171"/>
      <c r="TZZ37" s="171"/>
      <c r="UAA37" s="171"/>
      <c r="UAB37" s="171"/>
      <c r="UAC37" s="171"/>
      <c r="UAD37" s="171"/>
      <c r="UAE37" s="171"/>
      <c r="UAF37" s="171"/>
      <c r="UAG37" s="171"/>
      <c r="UAH37" s="171"/>
      <c r="UAI37" s="171"/>
      <c r="UAJ37" s="171"/>
      <c r="UAK37" s="171"/>
      <c r="UAL37" s="171"/>
      <c r="UAM37" s="171"/>
      <c r="UAN37" s="171"/>
      <c r="UAO37" s="171"/>
      <c r="UAP37" s="171"/>
      <c r="UAQ37" s="171"/>
      <c r="UAR37" s="171"/>
      <c r="UAS37" s="171"/>
      <c r="UAT37" s="171"/>
      <c r="UAU37" s="171"/>
      <c r="UAV37" s="171"/>
      <c r="UAW37" s="171"/>
      <c r="UAX37" s="171"/>
      <c r="UAY37" s="171"/>
      <c r="UAZ37" s="171"/>
      <c r="UBA37" s="171"/>
      <c r="UBB37" s="171"/>
      <c r="UBC37" s="171"/>
      <c r="UBD37" s="171"/>
      <c r="UBE37" s="171"/>
      <c r="UBF37" s="171"/>
      <c r="UBG37" s="171"/>
      <c r="UBH37" s="171"/>
      <c r="UBI37" s="171"/>
      <c r="UBJ37" s="171"/>
      <c r="UBK37" s="171"/>
      <c r="UBL37" s="171"/>
      <c r="UBM37" s="171"/>
      <c r="UBN37" s="171"/>
      <c r="UBO37" s="171"/>
      <c r="UBP37" s="171"/>
      <c r="UBQ37" s="171"/>
      <c r="UBR37" s="171"/>
      <c r="UBS37" s="171"/>
      <c r="UBT37" s="171"/>
      <c r="UBU37" s="171"/>
      <c r="UBV37" s="171"/>
      <c r="UBW37" s="171"/>
      <c r="UBX37" s="171"/>
      <c r="UBY37" s="171"/>
      <c r="UBZ37" s="171"/>
      <c r="UCA37" s="171"/>
      <c r="UCB37" s="171"/>
      <c r="UCC37" s="171"/>
      <c r="UCD37" s="171"/>
      <c r="UCE37" s="171"/>
      <c r="UCF37" s="171"/>
      <c r="UCG37" s="171"/>
      <c r="UCH37" s="171"/>
      <c r="UCI37" s="171"/>
      <c r="UCJ37" s="171"/>
      <c r="UCK37" s="171"/>
      <c r="UCL37" s="171"/>
      <c r="UCM37" s="171"/>
      <c r="UCN37" s="171"/>
      <c r="UCO37" s="171"/>
      <c r="UCP37" s="171"/>
      <c r="UCQ37" s="171"/>
      <c r="UCR37" s="171"/>
      <c r="UCS37" s="171"/>
      <c r="UCT37" s="171"/>
      <c r="UCU37" s="171"/>
      <c r="UCV37" s="171"/>
      <c r="UCW37" s="171"/>
      <c r="UCX37" s="171"/>
      <c r="UCY37" s="171"/>
      <c r="UCZ37" s="171"/>
      <c r="UDA37" s="171"/>
      <c r="UDB37" s="171"/>
      <c r="UDC37" s="171"/>
      <c r="UDD37" s="171"/>
      <c r="UDE37" s="171"/>
      <c r="UDF37" s="171"/>
      <c r="UDG37" s="171"/>
      <c r="UDH37" s="171"/>
      <c r="UDI37" s="171"/>
      <c r="UDJ37" s="171"/>
      <c r="UDK37" s="171"/>
      <c r="UDL37" s="171"/>
      <c r="UDM37" s="171"/>
      <c r="UDN37" s="171"/>
      <c r="UDO37" s="171"/>
      <c r="UDP37" s="171"/>
      <c r="UDQ37" s="171"/>
      <c r="UDR37" s="171"/>
      <c r="UDS37" s="171"/>
      <c r="UDT37" s="171"/>
      <c r="UDU37" s="171"/>
      <c r="UDV37" s="171"/>
      <c r="UDW37" s="171"/>
      <c r="UDX37" s="171"/>
      <c r="UDY37" s="171"/>
      <c r="UDZ37" s="171"/>
      <c r="UEA37" s="171"/>
      <c r="UEB37" s="171"/>
      <c r="UEC37" s="171"/>
      <c r="UED37" s="171"/>
      <c r="UEE37" s="171"/>
      <c r="UEF37" s="171"/>
      <c r="UEG37" s="171"/>
      <c r="UEH37" s="171"/>
      <c r="UEI37" s="171"/>
      <c r="UEJ37" s="171"/>
      <c r="UEK37" s="171"/>
      <c r="UEL37" s="171"/>
      <c r="UEM37" s="171"/>
      <c r="UEN37" s="171"/>
      <c r="UEO37" s="171"/>
      <c r="UEP37" s="171"/>
      <c r="UEQ37" s="171"/>
      <c r="UER37" s="171"/>
      <c r="UES37" s="171"/>
      <c r="UET37" s="171"/>
      <c r="UEU37" s="171"/>
      <c r="UEV37" s="171"/>
      <c r="UEW37" s="171"/>
      <c r="UEX37" s="171"/>
      <c r="UEY37" s="171"/>
      <c r="UEZ37" s="171"/>
      <c r="UFA37" s="171"/>
      <c r="UFB37" s="171"/>
      <c r="UFC37" s="171"/>
      <c r="UFD37" s="171"/>
      <c r="UFE37" s="171"/>
      <c r="UFF37" s="171"/>
      <c r="UFG37" s="171"/>
      <c r="UFH37" s="171"/>
      <c r="UFI37" s="171"/>
      <c r="UFJ37" s="171"/>
      <c r="UFK37" s="171"/>
      <c r="UFL37" s="171"/>
      <c r="UFM37" s="171"/>
      <c r="UFN37" s="171"/>
      <c r="UFO37" s="171"/>
      <c r="UFP37" s="171"/>
      <c r="UFQ37" s="171"/>
      <c r="UFR37" s="171"/>
      <c r="UFS37" s="171"/>
      <c r="UFT37" s="171"/>
      <c r="UFU37" s="171"/>
      <c r="UFV37" s="171"/>
      <c r="UFW37" s="171"/>
      <c r="UFX37" s="171"/>
      <c r="UFY37" s="171"/>
      <c r="UFZ37" s="171"/>
      <c r="UGA37" s="171"/>
      <c r="UGB37" s="171"/>
      <c r="UGC37" s="171"/>
      <c r="UGD37" s="171"/>
      <c r="UGE37" s="171"/>
      <c r="UGF37" s="171"/>
      <c r="UGG37" s="171"/>
      <c r="UGH37" s="171"/>
      <c r="UGI37" s="171"/>
      <c r="UGJ37" s="171"/>
      <c r="UGK37" s="171"/>
      <c r="UGL37" s="171"/>
      <c r="UGM37" s="171"/>
      <c r="UGN37" s="171"/>
      <c r="UGO37" s="171"/>
      <c r="UGP37" s="171"/>
      <c r="UGQ37" s="171"/>
      <c r="UGR37" s="171"/>
      <c r="UGS37" s="171"/>
      <c r="UGT37" s="171"/>
      <c r="UGU37" s="171"/>
      <c r="UGV37" s="171"/>
      <c r="UGW37" s="171"/>
      <c r="UGX37" s="171"/>
      <c r="UGY37" s="171"/>
      <c r="UGZ37" s="171"/>
      <c r="UHA37" s="171"/>
      <c r="UHB37" s="171"/>
      <c r="UHC37" s="171"/>
      <c r="UHD37" s="171"/>
      <c r="UHE37" s="171"/>
      <c r="UHF37" s="171"/>
      <c r="UHG37" s="171"/>
      <c r="UHH37" s="171"/>
      <c r="UHI37" s="171"/>
      <c r="UHJ37" s="171"/>
      <c r="UHK37" s="171"/>
      <c r="UHL37" s="171"/>
      <c r="UHM37" s="171"/>
      <c r="UHN37" s="171"/>
      <c r="UHO37" s="171"/>
      <c r="UHP37" s="171"/>
      <c r="UHQ37" s="171"/>
      <c r="UHR37" s="171"/>
      <c r="UHS37" s="171"/>
      <c r="UHT37" s="171"/>
      <c r="UHU37" s="171"/>
      <c r="UHV37" s="171"/>
      <c r="UHW37" s="171"/>
      <c r="UHX37" s="171"/>
      <c r="UHY37" s="171"/>
      <c r="UHZ37" s="171"/>
      <c r="UIA37" s="171"/>
      <c r="UIB37" s="171"/>
      <c r="UIC37" s="171"/>
      <c r="UID37" s="171"/>
      <c r="UIE37" s="171"/>
      <c r="UIF37" s="171"/>
      <c r="UIG37" s="171"/>
      <c r="UIH37" s="171"/>
      <c r="UII37" s="171"/>
      <c r="UIJ37" s="171"/>
      <c r="UIK37" s="171"/>
      <c r="UIL37" s="171"/>
      <c r="UIM37" s="171"/>
      <c r="UIN37" s="171"/>
      <c r="UIO37" s="171"/>
      <c r="UIP37" s="171"/>
      <c r="UIQ37" s="171"/>
      <c r="UIR37" s="171"/>
      <c r="UIS37" s="171"/>
      <c r="UIT37" s="171"/>
      <c r="UIU37" s="171"/>
      <c r="UIV37" s="171"/>
      <c r="UIW37" s="171"/>
      <c r="UIX37" s="171"/>
      <c r="UIY37" s="171"/>
      <c r="UIZ37" s="171"/>
      <c r="UJA37" s="171"/>
      <c r="UJB37" s="171"/>
      <c r="UJC37" s="171"/>
      <c r="UJD37" s="171"/>
      <c r="UJE37" s="171"/>
      <c r="UJF37" s="171"/>
      <c r="UJG37" s="171"/>
      <c r="UJH37" s="171"/>
      <c r="UJI37" s="171"/>
      <c r="UJJ37" s="171"/>
      <c r="UJK37" s="171"/>
      <c r="UJL37" s="171"/>
      <c r="UJM37" s="171"/>
      <c r="UJN37" s="171"/>
      <c r="UJO37" s="171"/>
      <c r="UJP37" s="171"/>
      <c r="UJQ37" s="171"/>
      <c r="UJR37" s="171"/>
      <c r="UJS37" s="171"/>
      <c r="UJT37" s="171"/>
      <c r="UJU37" s="171"/>
      <c r="UJV37" s="171"/>
      <c r="UJW37" s="171"/>
      <c r="UJX37" s="171"/>
      <c r="UJY37" s="171"/>
      <c r="UJZ37" s="171"/>
      <c r="UKA37" s="171"/>
      <c r="UKB37" s="171"/>
      <c r="UKC37" s="171"/>
      <c r="UKD37" s="171"/>
      <c r="UKE37" s="171"/>
      <c r="UKF37" s="171"/>
      <c r="UKG37" s="171"/>
      <c r="UKH37" s="171"/>
      <c r="UKI37" s="171"/>
      <c r="UKJ37" s="171"/>
      <c r="UKK37" s="171"/>
      <c r="UKL37" s="171"/>
      <c r="UKM37" s="171"/>
      <c r="UKN37" s="171"/>
      <c r="UKO37" s="171"/>
      <c r="UKP37" s="171"/>
      <c r="UKQ37" s="171"/>
      <c r="UKR37" s="171"/>
      <c r="UKS37" s="171"/>
      <c r="UKT37" s="171"/>
      <c r="UKU37" s="171"/>
      <c r="UKV37" s="171"/>
      <c r="UKW37" s="171"/>
      <c r="UKX37" s="171"/>
      <c r="UKY37" s="171"/>
      <c r="UKZ37" s="171"/>
      <c r="ULA37" s="171"/>
      <c r="ULB37" s="171"/>
      <c r="ULC37" s="171"/>
      <c r="ULD37" s="171"/>
      <c r="ULE37" s="171"/>
      <c r="ULF37" s="171"/>
      <c r="ULG37" s="171"/>
      <c r="ULH37" s="171"/>
      <c r="ULI37" s="171"/>
      <c r="ULJ37" s="171"/>
      <c r="ULK37" s="171"/>
      <c r="ULL37" s="171"/>
      <c r="ULM37" s="171"/>
      <c r="ULN37" s="171"/>
      <c r="ULO37" s="171"/>
      <c r="ULP37" s="171"/>
      <c r="ULQ37" s="171"/>
      <c r="ULR37" s="171"/>
      <c r="ULS37" s="171"/>
      <c r="ULT37" s="171"/>
      <c r="ULU37" s="171"/>
      <c r="ULV37" s="171"/>
      <c r="ULW37" s="171"/>
      <c r="ULX37" s="171"/>
      <c r="ULY37" s="171"/>
      <c r="ULZ37" s="171"/>
      <c r="UMA37" s="171"/>
      <c r="UMB37" s="171"/>
      <c r="UMC37" s="171"/>
      <c r="UMD37" s="171"/>
      <c r="UME37" s="171"/>
      <c r="UMF37" s="171"/>
      <c r="UMG37" s="171"/>
      <c r="UMH37" s="171"/>
      <c r="UMI37" s="171"/>
      <c r="UMJ37" s="171"/>
      <c r="UMK37" s="171"/>
      <c r="UML37" s="171"/>
      <c r="UMM37" s="171"/>
      <c r="UMN37" s="171"/>
      <c r="UMO37" s="171"/>
      <c r="UMP37" s="171"/>
      <c r="UMQ37" s="171"/>
      <c r="UMR37" s="171"/>
      <c r="UMS37" s="171"/>
      <c r="UMT37" s="171"/>
      <c r="UMU37" s="171"/>
      <c r="UMV37" s="171"/>
      <c r="UMW37" s="171"/>
      <c r="UMX37" s="171"/>
      <c r="UMY37" s="171"/>
      <c r="UMZ37" s="171"/>
      <c r="UNA37" s="171"/>
      <c r="UNB37" s="171"/>
      <c r="UNC37" s="171"/>
      <c r="UND37" s="171"/>
      <c r="UNE37" s="171"/>
      <c r="UNF37" s="171"/>
      <c r="UNG37" s="171"/>
      <c r="UNH37" s="171"/>
      <c r="UNI37" s="171"/>
      <c r="UNJ37" s="171"/>
      <c r="UNK37" s="171"/>
      <c r="UNL37" s="171"/>
      <c r="UNM37" s="171"/>
      <c r="UNN37" s="171"/>
      <c r="UNO37" s="171"/>
      <c r="UNP37" s="171"/>
      <c r="UNQ37" s="171"/>
      <c r="UNR37" s="171"/>
      <c r="UNS37" s="171"/>
      <c r="UNT37" s="171"/>
      <c r="UNU37" s="171"/>
      <c r="UNV37" s="171"/>
      <c r="UNW37" s="171"/>
      <c r="UNX37" s="171"/>
      <c r="UNY37" s="171"/>
      <c r="UNZ37" s="171"/>
      <c r="UOA37" s="171"/>
      <c r="UOB37" s="171"/>
      <c r="UOC37" s="171"/>
      <c r="UOD37" s="171"/>
      <c r="UOE37" s="171"/>
      <c r="UOF37" s="171"/>
      <c r="UOG37" s="171"/>
      <c r="UOH37" s="171"/>
      <c r="UOI37" s="171"/>
      <c r="UOJ37" s="171"/>
      <c r="UOK37" s="171"/>
      <c r="UOL37" s="171"/>
      <c r="UOM37" s="171"/>
      <c r="UON37" s="171"/>
      <c r="UOO37" s="171"/>
      <c r="UOP37" s="171"/>
      <c r="UOQ37" s="171"/>
      <c r="UOR37" s="171"/>
      <c r="UOS37" s="171"/>
      <c r="UOT37" s="171"/>
      <c r="UOU37" s="171"/>
      <c r="UOV37" s="171"/>
      <c r="UOW37" s="171"/>
      <c r="UOX37" s="171"/>
      <c r="UOY37" s="171"/>
      <c r="UOZ37" s="171"/>
      <c r="UPA37" s="171"/>
      <c r="UPB37" s="171"/>
      <c r="UPC37" s="171"/>
      <c r="UPD37" s="171"/>
      <c r="UPE37" s="171"/>
      <c r="UPF37" s="171"/>
      <c r="UPG37" s="171"/>
      <c r="UPH37" s="171"/>
      <c r="UPI37" s="171"/>
      <c r="UPJ37" s="171"/>
      <c r="UPK37" s="171"/>
      <c r="UPL37" s="171"/>
      <c r="UPM37" s="171"/>
      <c r="UPN37" s="171"/>
      <c r="UPO37" s="171"/>
      <c r="UPP37" s="171"/>
      <c r="UPQ37" s="171"/>
      <c r="UPR37" s="171"/>
      <c r="UPS37" s="171"/>
      <c r="UPT37" s="171"/>
      <c r="UPU37" s="171"/>
      <c r="UPV37" s="171"/>
      <c r="UPW37" s="171"/>
      <c r="UPX37" s="171"/>
      <c r="UPY37" s="171"/>
      <c r="UPZ37" s="171"/>
      <c r="UQA37" s="171"/>
      <c r="UQB37" s="171"/>
      <c r="UQC37" s="171"/>
      <c r="UQD37" s="171"/>
      <c r="UQE37" s="171"/>
      <c r="UQF37" s="171"/>
      <c r="UQG37" s="171"/>
      <c r="UQH37" s="171"/>
      <c r="UQI37" s="171"/>
      <c r="UQJ37" s="171"/>
      <c r="UQK37" s="171"/>
      <c r="UQL37" s="171"/>
      <c r="UQM37" s="171"/>
      <c r="UQN37" s="171"/>
      <c r="UQO37" s="171"/>
      <c r="UQP37" s="171"/>
      <c r="UQQ37" s="171"/>
      <c r="UQR37" s="171"/>
      <c r="UQS37" s="171"/>
      <c r="UQT37" s="171"/>
      <c r="UQU37" s="171"/>
      <c r="UQV37" s="171"/>
      <c r="UQW37" s="171"/>
      <c r="UQX37" s="171"/>
      <c r="UQY37" s="171"/>
      <c r="UQZ37" s="171"/>
      <c r="URA37" s="171"/>
      <c r="URB37" s="171"/>
      <c r="URC37" s="171"/>
      <c r="URD37" s="171"/>
      <c r="URE37" s="171"/>
      <c r="URF37" s="171"/>
      <c r="URG37" s="171"/>
      <c r="URH37" s="171"/>
      <c r="URI37" s="171"/>
      <c r="URJ37" s="171"/>
      <c r="URK37" s="171"/>
      <c r="URL37" s="171"/>
      <c r="URM37" s="171"/>
      <c r="URN37" s="171"/>
      <c r="URO37" s="171"/>
      <c r="URP37" s="171"/>
      <c r="URQ37" s="171"/>
      <c r="URR37" s="171"/>
      <c r="URS37" s="171"/>
      <c r="URT37" s="171"/>
      <c r="URU37" s="171"/>
      <c r="URV37" s="171"/>
      <c r="URW37" s="171"/>
      <c r="URX37" s="171"/>
      <c r="URY37" s="171"/>
      <c r="URZ37" s="171"/>
      <c r="USA37" s="171"/>
      <c r="USB37" s="171"/>
      <c r="USC37" s="171"/>
      <c r="USD37" s="171"/>
      <c r="USE37" s="171"/>
      <c r="USF37" s="171"/>
      <c r="USG37" s="171"/>
      <c r="USH37" s="171"/>
      <c r="USI37" s="171"/>
      <c r="USJ37" s="171"/>
      <c r="USK37" s="171"/>
      <c r="USL37" s="171"/>
      <c r="USM37" s="171"/>
      <c r="USN37" s="171"/>
      <c r="USO37" s="171"/>
      <c r="USP37" s="171"/>
      <c r="USQ37" s="171"/>
      <c r="USR37" s="171"/>
      <c r="USS37" s="171"/>
      <c r="UST37" s="171"/>
      <c r="USU37" s="171"/>
      <c r="USV37" s="171"/>
      <c r="USW37" s="171"/>
      <c r="USX37" s="171"/>
      <c r="USY37" s="171"/>
      <c r="USZ37" s="171"/>
      <c r="UTA37" s="171"/>
      <c r="UTB37" s="171"/>
      <c r="UTC37" s="171"/>
      <c r="UTD37" s="171"/>
      <c r="UTE37" s="171"/>
      <c r="UTF37" s="171"/>
      <c r="UTG37" s="171"/>
      <c r="UTH37" s="171"/>
      <c r="UTI37" s="171"/>
      <c r="UTJ37" s="171"/>
      <c r="UTK37" s="171"/>
      <c r="UTL37" s="171"/>
      <c r="UTM37" s="171"/>
      <c r="UTN37" s="171"/>
      <c r="UTO37" s="171"/>
      <c r="UTP37" s="171"/>
      <c r="UTQ37" s="171"/>
      <c r="UTR37" s="171"/>
      <c r="UTS37" s="171"/>
      <c r="UTT37" s="171"/>
      <c r="UTU37" s="171"/>
      <c r="UTV37" s="171"/>
      <c r="UTW37" s="171"/>
      <c r="UTX37" s="171"/>
      <c r="UTY37" s="171"/>
      <c r="UTZ37" s="171"/>
      <c r="UUA37" s="171"/>
      <c r="UUB37" s="171"/>
      <c r="UUC37" s="171"/>
      <c r="UUD37" s="171"/>
      <c r="UUE37" s="171"/>
      <c r="UUF37" s="171"/>
      <c r="UUG37" s="171"/>
      <c r="UUH37" s="171"/>
      <c r="UUI37" s="171"/>
      <c r="UUJ37" s="171"/>
      <c r="UUK37" s="171"/>
      <c r="UUL37" s="171"/>
      <c r="UUM37" s="171"/>
      <c r="UUN37" s="171"/>
      <c r="UUO37" s="171"/>
      <c r="UUP37" s="171"/>
      <c r="UUQ37" s="171"/>
      <c r="UUR37" s="171"/>
      <c r="UUS37" s="171"/>
      <c r="UUT37" s="171"/>
      <c r="UUU37" s="171"/>
      <c r="UUV37" s="171"/>
      <c r="UUW37" s="171"/>
      <c r="UUX37" s="171"/>
      <c r="UUY37" s="171"/>
      <c r="UUZ37" s="171"/>
      <c r="UVA37" s="171"/>
      <c r="UVB37" s="171"/>
      <c r="UVC37" s="171"/>
      <c r="UVD37" s="171"/>
      <c r="UVE37" s="171"/>
      <c r="UVF37" s="171"/>
      <c r="UVG37" s="171"/>
      <c r="UVH37" s="171"/>
      <c r="UVI37" s="171"/>
      <c r="UVJ37" s="171"/>
      <c r="UVK37" s="171"/>
      <c r="UVL37" s="171"/>
      <c r="UVM37" s="171"/>
      <c r="UVN37" s="171"/>
      <c r="UVO37" s="171"/>
      <c r="UVP37" s="171"/>
      <c r="UVQ37" s="171"/>
      <c r="UVR37" s="171"/>
      <c r="UVS37" s="171"/>
      <c r="UVT37" s="171"/>
      <c r="UVU37" s="171"/>
      <c r="UVV37" s="171"/>
      <c r="UVW37" s="171"/>
      <c r="UVX37" s="171"/>
      <c r="UVY37" s="171"/>
      <c r="UVZ37" s="171"/>
      <c r="UWA37" s="171"/>
      <c r="UWB37" s="171"/>
      <c r="UWC37" s="171"/>
      <c r="UWD37" s="171"/>
      <c r="UWE37" s="171"/>
      <c r="UWF37" s="171"/>
      <c r="UWG37" s="171"/>
      <c r="UWH37" s="171"/>
      <c r="UWI37" s="171"/>
      <c r="UWJ37" s="171"/>
      <c r="UWK37" s="171"/>
      <c r="UWL37" s="171"/>
      <c r="UWM37" s="171"/>
      <c r="UWN37" s="171"/>
      <c r="UWO37" s="171"/>
      <c r="UWP37" s="171"/>
      <c r="UWQ37" s="171"/>
      <c r="UWR37" s="171"/>
      <c r="UWS37" s="171"/>
      <c r="UWT37" s="171"/>
      <c r="UWU37" s="171"/>
      <c r="UWV37" s="171"/>
      <c r="UWW37" s="171"/>
      <c r="UWX37" s="171"/>
      <c r="UWY37" s="171"/>
      <c r="UWZ37" s="171"/>
      <c r="UXA37" s="171"/>
      <c r="UXB37" s="171"/>
      <c r="UXC37" s="171"/>
      <c r="UXD37" s="171"/>
      <c r="UXE37" s="171"/>
      <c r="UXF37" s="171"/>
      <c r="UXG37" s="171"/>
      <c r="UXH37" s="171"/>
      <c r="UXI37" s="171"/>
      <c r="UXJ37" s="171"/>
      <c r="UXK37" s="171"/>
      <c r="UXL37" s="171"/>
      <c r="UXM37" s="171"/>
      <c r="UXN37" s="171"/>
      <c r="UXO37" s="171"/>
      <c r="UXP37" s="171"/>
      <c r="UXQ37" s="171"/>
      <c r="UXR37" s="171"/>
      <c r="UXS37" s="171"/>
      <c r="UXT37" s="171"/>
      <c r="UXU37" s="171"/>
      <c r="UXV37" s="171"/>
      <c r="UXW37" s="171"/>
      <c r="UXX37" s="171"/>
      <c r="UXY37" s="171"/>
      <c r="UXZ37" s="171"/>
      <c r="UYA37" s="171"/>
      <c r="UYB37" s="171"/>
      <c r="UYC37" s="171"/>
      <c r="UYD37" s="171"/>
      <c r="UYE37" s="171"/>
      <c r="UYF37" s="171"/>
      <c r="UYG37" s="171"/>
      <c r="UYH37" s="171"/>
      <c r="UYI37" s="171"/>
      <c r="UYJ37" s="171"/>
      <c r="UYK37" s="171"/>
      <c r="UYL37" s="171"/>
      <c r="UYM37" s="171"/>
      <c r="UYN37" s="171"/>
      <c r="UYO37" s="171"/>
      <c r="UYP37" s="171"/>
      <c r="UYQ37" s="171"/>
      <c r="UYR37" s="171"/>
      <c r="UYS37" s="171"/>
      <c r="UYT37" s="171"/>
      <c r="UYU37" s="171"/>
      <c r="UYV37" s="171"/>
      <c r="UYW37" s="171"/>
      <c r="UYX37" s="171"/>
      <c r="UYY37" s="171"/>
      <c r="UYZ37" s="171"/>
      <c r="UZA37" s="171"/>
      <c r="UZB37" s="171"/>
      <c r="UZC37" s="171"/>
      <c r="UZD37" s="171"/>
      <c r="UZE37" s="171"/>
      <c r="UZF37" s="171"/>
      <c r="UZG37" s="171"/>
      <c r="UZH37" s="171"/>
      <c r="UZI37" s="171"/>
      <c r="UZJ37" s="171"/>
      <c r="UZK37" s="171"/>
      <c r="UZL37" s="171"/>
      <c r="UZM37" s="171"/>
      <c r="UZN37" s="171"/>
      <c r="UZO37" s="171"/>
      <c r="UZP37" s="171"/>
      <c r="UZQ37" s="171"/>
      <c r="UZR37" s="171"/>
      <c r="UZS37" s="171"/>
      <c r="UZT37" s="171"/>
      <c r="UZU37" s="171"/>
      <c r="UZV37" s="171"/>
      <c r="UZW37" s="171"/>
      <c r="UZX37" s="171"/>
      <c r="UZY37" s="171"/>
      <c r="UZZ37" s="171"/>
      <c r="VAA37" s="171"/>
      <c r="VAB37" s="171"/>
      <c r="VAC37" s="171"/>
      <c r="VAD37" s="171"/>
      <c r="VAE37" s="171"/>
      <c r="VAF37" s="171"/>
      <c r="VAG37" s="171"/>
      <c r="VAH37" s="171"/>
      <c r="VAI37" s="171"/>
      <c r="VAJ37" s="171"/>
      <c r="VAK37" s="171"/>
      <c r="VAL37" s="171"/>
      <c r="VAM37" s="171"/>
      <c r="VAN37" s="171"/>
      <c r="VAO37" s="171"/>
      <c r="VAP37" s="171"/>
      <c r="VAQ37" s="171"/>
      <c r="VAR37" s="171"/>
      <c r="VAS37" s="171"/>
      <c r="VAT37" s="171"/>
      <c r="VAU37" s="171"/>
      <c r="VAV37" s="171"/>
      <c r="VAW37" s="171"/>
      <c r="VAX37" s="171"/>
      <c r="VAY37" s="171"/>
      <c r="VAZ37" s="171"/>
      <c r="VBA37" s="171"/>
      <c r="VBB37" s="171"/>
      <c r="VBC37" s="171"/>
      <c r="VBD37" s="171"/>
      <c r="VBE37" s="171"/>
      <c r="VBF37" s="171"/>
      <c r="VBG37" s="171"/>
      <c r="VBH37" s="171"/>
      <c r="VBI37" s="171"/>
      <c r="VBJ37" s="171"/>
      <c r="VBK37" s="171"/>
      <c r="VBL37" s="171"/>
      <c r="VBM37" s="171"/>
      <c r="VBN37" s="171"/>
      <c r="VBO37" s="171"/>
      <c r="VBP37" s="171"/>
      <c r="VBQ37" s="171"/>
      <c r="VBR37" s="171"/>
      <c r="VBS37" s="171"/>
      <c r="VBT37" s="171"/>
      <c r="VBU37" s="171"/>
      <c r="VBV37" s="171"/>
      <c r="VBW37" s="171"/>
      <c r="VBX37" s="171"/>
      <c r="VBY37" s="171"/>
      <c r="VBZ37" s="171"/>
      <c r="VCA37" s="171"/>
      <c r="VCB37" s="171"/>
      <c r="VCC37" s="171"/>
      <c r="VCD37" s="171"/>
      <c r="VCE37" s="171"/>
      <c r="VCF37" s="171"/>
      <c r="VCG37" s="171"/>
      <c r="VCH37" s="171"/>
      <c r="VCI37" s="171"/>
      <c r="VCJ37" s="171"/>
      <c r="VCK37" s="171"/>
      <c r="VCL37" s="171"/>
      <c r="VCM37" s="171"/>
      <c r="VCN37" s="171"/>
      <c r="VCO37" s="171"/>
      <c r="VCP37" s="171"/>
      <c r="VCQ37" s="171"/>
      <c r="VCR37" s="171"/>
      <c r="VCS37" s="171"/>
      <c r="VCT37" s="171"/>
      <c r="VCU37" s="171"/>
      <c r="VCV37" s="171"/>
      <c r="VCW37" s="171"/>
      <c r="VCX37" s="171"/>
      <c r="VCY37" s="171"/>
      <c r="VCZ37" s="171"/>
      <c r="VDA37" s="171"/>
      <c r="VDB37" s="171"/>
      <c r="VDC37" s="171"/>
      <c r="VDD37" s="171"/>
      <c r="VDE37" s="171"/>
      <c r="VDF37" s="171"/>
      <c r="VDG37" s="171"/>
      <c r="VDH37" s="171"/>
      <c r="VDI37" s="171"/>
      <c r="VDJ37" s="171"/>
      <c r="VDK37" s="171"/>
      <c r="VDL37" s="171"/>
      <c r="VDM37" s="171"/>
      <c r="VDN37" s="171"/>
      <c r="VDO37" s="171"/>
      <c r="VDP37" s="171"/>
      <c r="VDQ37" s="171"/>
      <c r="VDR37" s="171"/>
      <c r="VDS37" s="171"/>
      <c r="VDT37" s="171"/>
      <c r="VDU37" s="171"/>
      <c r="VDV37" s="171"/>
      <c r="VDW37" s="171"/>
      <c r="VDX37" s="171"/>
      <c r="VDY37" s="171"/>
      <c r="VDZ37" s="171"/>
      <c r="VEA37" s="171"/>
      <c r="VEB37" s="171"/>
      <c r="VEC37" s="171"/>
      <c r="VED37" s="171"/>
      <c r="VEE37" s="171"/>
      <c r="VEF37" s="171"/>
      <c r="VEG37" s="171"/>
      <c r="VEH37" s="171"/>
      <c r="VEI37" s="171"/>
      <c r="VEJ37" s="171"/>
      <c r="VEK37" s="171"/>
      <c r="VEL37" s="171"/>
      <c r="VEM37" s="171"/>
      <c r="VEN37" s="171"/>
      <c r="VEO37" s="171"/>
      <c r="VEP37" s="171"/>
      <c r="VEQ37" s="171"/>
      <c r="VER37" s="171"/>
      <c r="VES37" s="171"/>
      <c r="VET37" s="171"/>
      <c r="VEU37" s="171"/>
      <c r="VEV37" s="171"/>
      <c r="VEW37" s="171"/>
      <c r="VEX37" s="171"/>
      <c r="VEY37" s="171"/>
      <c r="VEZ37" s="171"/>
      <c r="VFA37" s="171"/>
      <c r="VFB37" s="171"/>
      <c r="VFC37" s="171"/>
      <c r="VFD37" s="171"/>
      <c r="VFE37" s="171"/>
      <c r="VFF37" s="171"/>
      <c r="VFG37" s="171"/>
      <c r="VFH37" s="171"/>
      <c r="VFI37" s="171"/>
      <c r="VFJ37" s="171"/>
      <c r="VFK37" s="171"/>
      <c r="VFL37" s="171"/>
      <c r="VFM37" s="171"/>
      <c r="VFN37" s="171"/>
      <c r="VFO37" s="171"/>
      <c r="VFP37" s="171"/>
      <c r="VFQ37" s="171"/>
      <c r="VFR37" s="171"/>
      <c r="VFS37" s="171"/>
      <c r="VFT37" s="171"/>
      <c r="VFU37" s="171"/>
      <c r="VFV37" s="171"/>
      <c r="VFW37" s="171"/>
      <c r="VFX37" s="171"/>
      <c r="VFY37" s="171"/>
      <c r="VFZ37" s="171"/>
      <c r="VGA37" s="171"/>
      <c r="VGB37" s="171"/>
      <c r="VGC37" s="171"/>
      <c r="VGD37" s="171"/>
      <c r="VGE37" s="171"/>
      <c r="VGF37" s="171"/>
      <c r="VGG37" s="171"/>
      <c r="VGH37" s="171"/>
      <c r="VGI37" s="171"/>
      <c r="VGJ37" s="171"/>
      <c r="VGK37" s="171"/>
      <c r="VGL37" s="171"/>
      <c r="VGM37" s="171"/>
      <c r="VGN37" s="171"/>
      <c r="VGO37" s="171"/>
      <c r="VGP37" s="171"/>
      <c r="VGQ37" s="171"/>
      <c r="VGR37" s="171"/>
      <c r="VGS37" s="171"/>
      <c r="VGT37" s="171"/>
      <c r="VGU37" s="171"/>
      <c r="VGV37" s="171"/>
      <c r="VGW37" s="171"/>
      <c r="VGX37" s="171"/>
      <c r="VGY37" s="171"/>
      <c r="VGZ37" s="171"/>
      <c r="VHA37" s="171"/>
      <c r="VHB37" s="171"/>
      <c r="VHC37" s="171"/>
      <c r="VHD37" s="171"/>
      <c r="VHE37" s="171"/>
      <c r="VHF37" s="171"/>
      <c r="VHG37" s="171"/>
      <c r="VHH37" s="171"/>
      <c r="VHI37" s="171"/>
      <c r="VHJ37" s="171"/>
      <c r="VHK37" s="171"/>
      <c r="VHL37" s="171"/>
      <c r="VHM37" s="171"/>
      <c r="VHN37" s="171"/>
      <c r="VHO37" s="171"/>
      <c r="VHP37" s="171"/>
      <c r="VHQ37" s="171"/>
      <c r="VHR37" s="171"/>
      <c r="VHS37" s="171"/>
      <c r="VHT37" s="171"/>
      <c r="VHU37" s="171"/>
      <c r="VHV37" s="171"/>
      <c r="VHW37" s="171"/>
      <c r="VHX37" s="171"/>
      <c r="VHY37" s="171"/>
      <c r="VHZ37" s="171"/>
      <c r="VIA37" s="171"/>
      <c r="VIB37" s="171"/>
      <c r="VIC37" s="171"/>
      <c r="VID37" s="171"/>
      <c r="VIE37" s="171"/>
      <c r="VIF37" s="171"/>
      <c r="VIG37" s="171"/>
      <c r="VIH37" s="171"/>
      <c r="VII37" s="171"/>
      <c r="VIJ37" s="171"/>
      <c r="VIK37" s="171"/>
      <c r="VIL37" s="171"/>
      <c r="VIM37" s="171"/>
      <c r="VIN37" s="171"/>
      <c r="VIO37" s="171"/>
      <c r="VIP37" s="171"/>
      <c r="VIQ37" s="171"/>
      <c r="VIR37" s="171"/>
      <c r="VIS37" s="171"/>
      <c r="VIT37" s="171"/>
      <c r="VIU37" s="171"/>
      <c r="VIV37" s="171"/>
      <c r="VIW37" s="171"/>
      <c r="VIX37" s="171"/>
      <c r="VIY37" s="171"/>
      <c r="VIZ37" s="171"/>
      <c r="VJA37" s="171"/>
      <c r="VJB37" s="171"/>
      <c r="VJC37" s="171"/>
      <c r="VJD37" s="171"/>
      <c r="VJE37" s="171"/>
      <c r="VJF37" s="171"/>
      <c r="VJG37" s="171"/>
      <c r="VJH37" s="171"/>
      <c r="VJI37" s="171"/>
      <c r="VJJ37" s="171"/>
      <c r="VJK37" s="171"/>
      <c r="VJL37" s="171"/>
      <c r="VJM37" s="171"/>
      <c r="VJN37" s="171"/>
      <c r="VJO37" s="171"/>
      <c r="VJP37" s="171"/>
      <c r="VJQ37" s="171"/>
      <c r="VJR37" s="171"/>
      <c r="VJS37" s="171"/>
      <c r="VJT37" s="171"/>
      <c r="VJU37" s="171"/>
      <c r="VJV37" s="171"/>
      <c r="VJW37" s="171"/>
      <c r="VJX37" s="171"/>
      <c r="VJY37" s="171"/>
      <c r="VJZ37" s="171"/>
      <c r="VKA37" s="171"/>
      <c r="VKB37" s="171"/>
      <c r="VKC37" s="171"/>
      <c r="VKD37" s="171"/>
      <c r="VKE37" s="171"/>
      <c r="VKF37" s="171"/>
      <c r="VKG37" s="171"/>
      <c r="VKH37" s="171"/>
      <c r="VKI37" s="171"/>
      <c r="VKJ37" s="171"/>
      <c r="VKK37" s="171"/>
      <c r="VKL37" s="171"/>
      <c r="VKM37" s="171"/>
      <c r="VKN37" s="171"/>
      <c r="VKO37" s="171"/>
      <c r="VKP37" s="171"/>
      <c r="VKQ37" s="171"/>
      <c r="VKR37" s="171"/>
      <c r="VKS37" s="171"/>
      <c r="VKT37" s="171"/>
      <c r="VKU37" s="171"/>
      <c r="VKV37" s="171"/>
      <c r="VKW37" s="171"/>
      <c r="VKX37" s="171"/>
      <c r="VKY37" s="171"/>
      <c r="VKZ37" s="171"/>
      <c r="VLA37" s="171"/>
      <c r="VLB37" s="171"/>
      <c r="VLC37" s="171"/>
      <c r="VLD37" s="171"/>
      <c r="VLE37" s="171"/>
      <c r="VLF37" s="171"/>
      <c r="VLG37" s="171"/>
      <c r="VLH37" s="171"/>
      <c r="VLI37" s="171"/>
      <c r="VLJ37" s="171"/>
      <c r="VLK37" s="171"/>
      <c r="VLL37" s="171"/>
      <c r="VLM37" s="171"/>
      <c r="VLN37" s="171"/>
      <c r="VLO37" s="171"/>
      <c r="VLP37" s="171"/>
      <c r="VLQ37" s="171"/>
      <c r="VLR37" s="171"/>
      <c r="VLS37" s="171"/>
      <c r="VLT37" s="171"/>
      <c r="VLU37" s="171"/>
      <c r="VLV37" s="171"/>
      <c r="VLW37" s="171"/>
      <c r="VLX37" s="171"/>
      <c r="VLY37" s="171"/>
      <c r="VLZ37" s="171"/>
      <c r="VMA37" s="171"/>
      <c r="VMB37" s="171"/>
      <c r="VMC37" s="171"/>
      <c r="VMD37" s="171"/>
      <c r="VME37" s="171"/>
      <c r="VMF37" s="171"/>
      <c r="VMG37" s="171"/>
      <c r="VMH37" s="171"/>
      <c r="VMI37" s="171"/>
      <c r="VMJ37" s="171"/>
      <c r="VMK37" s="171"/>
      <c r="VML37" s="171"/>
      <c r="VMM37" s="171"/>
      <c r="VMN37" s="171"/>
      <c r="VMO37" s="171"/>
      <c r="VMP37" s="171"/>
      <c r="VMQ37" s="171"/>
      <c r="VMR37" s="171"/>
      <c r="VMS37" s="171"/>
      <c r="VMT37" s="171"/>
      <c r="VMU37" s="171"/>
      <c r="VMV37" s="171"/>
      <c r="VMW37" s="171"/>
      <c r="VMX37" s="171"/>
      <c r="VMY37" s="171"/>
      <c r="VMZ37" s="171"/>
      <c r="VNA37" s="171"/>
      <c r="VNB37" s="171"/>
      <c r="VNC37" s="171"/>
      <c r="VND37" s="171"/>
      <c r="VNE37" s="171"/>
      <c r="VNF37" s="171"/>
      <c r="VNG37" s="171"/>
      <c r="VNH37" s="171"/>
      <c r="VNI37" s="171"/>
      <c r="VNJ37" s="171"/>
      <c r="VNK37" s="171"/>
      <c r="VNL37" s="171"/>
      <c r="VNM37" s="171"/>
      <c r="VNN37" s="171"/>
      <c r="VNO37" s="171"/>
      <c r="VNP37" s="171"/>
      <c r="VNQ37" s="171"/>
      <c r="VNR37" s="171"/>
      <c r="VNS37" s="171"/>
      <c r="VNT37" s="171"/>
      <c r="VNU37" s="171"/>
      <c r="VNV37" s="171"/>
      <c r="VNW37" s="171"/>
      <c r="VNX37" s="171"/>
      <c r="VNY37" s="171"/>
      <c r="VNZ37" s="171"/>
      <c r="VOA37" s="171"/>
      <c r="VOB37" s="171"/>
      <c r="VOC37" s="171"/>
      <c r="VOD37" s="171"/>
      <c r="VOE37" s="171"/>
      <c r="VOF37" s="171"/>
      <c r="VOG37" s="171"/>
      <c r="VOH37" s="171"/>
      <c r="VOI37" s="171"/>
      <c r="VOJ37" s="171"/>
      <c r="VOK37" s="171"/>
      <c r="VOL37" s="171"/>
      <c r="VOM37" s="171"/>
      <c r="VON37" s="171"/>
      <c r="VOO37" s="171"/>
      <c r="VOP37" s="171"/>
      <c r="VOQ37" s="171"/>
      <c r="VOR37" s="171"/>
      <c r="VOS37" s="171"/>
      <c r="VOT37" s="171"/>
      <c r="VOU37" s="171"/>
      <c r="VOV37" s="171"/>
      <c r="VOW37" s="171"/>
      <c r="VOX37" s="171"/>
      <c r="VOY37" s="171"/>
      <c r="VOZ37" s="171"/>
      <c r="VPA37" s="171"/>
      <c r="VPB37" s="171"/>
      <c r="VPC37" s="171"/>
      <c r="VPD37" s="171"/>
      <c r="VPE37" s="171"/>
      <c r="VPF37" s="171"/>
      <c r="VPG37" s="171"/>
      <c r="VPH37" s="171"/>
      <c r="VPI37" s="171"/>
      <c r="VPJ37" s="171"/>
      <c r="VPK37" s="171"/>
      <c r="VPL37" s="171"/>
      <c r="VPM37" s="171"/>
      <c r="VPN37" s="171"/>
      <c r="VPO37" s="171"/>
      <c r="VPP37" s="171"/>
      <c r="VPQ37" s="171"/>
      <c r="VPR37" s="171"/>
      <c r="VPS37" s="171"/>
      <c r="VPT37" s="171"/>
      <c r="VPU37" s="171"/>
      <c r="VPV37" s="171"/>
      <c r="VPW37" s="171"/>
      <c r="VPX37" s="171"/>
      <c r="VPY37" s="171"/>
      <c r="VPZ37" s="171"/>
      <c r="VQA37" s="171"/>
      <c r="VQB37" s="171"/>
      <c r="VQC37" s="171"/>
      <c r="VQD37" s="171"/>
      <c r="VQE37" s="171"/>
      <c r="VQF37" s="171"/>
      <c r="VQG37" s="171"/>
      <c r="VQH37" s="171"/>
      <c r="VQI37" s="171"/>
      <c r="VQJ37" s="171"/>
      <c r="VQK37" s="171"/>
      <c r="VQL37" s="171"/>
      <c r="VQM37" s="171"/>
      <c r="VQN37" s="171"/>
      <c r="VQO37" s="171"/>
      <c r="VQP37" s="171"/>
      <c r="VQQ37" s="171"/>
      <c r="VQR37" s="171"/>
      <c r="VQS37" s="171"/>
      <c r="VQT37" s="171"/>
      <c r="VQU37" s="171"/>
      <c r="VQV37" s="171"/>
      <c r="VQW37" s="171"/>
      <c r="VQX37" s="171"/>
      <c r="VQY37" s="171"/>
      <c r="VQZ37" s="171"/>
      <c r="VRA37" s="171"/>
      <c r="VRB37" s="171"/>
      <c r="VRC37" s="171"/>
      <c r="VRD37" s="171"/>
      <c r="VRE37" s="171"/>
      <c r="VRF37" s="171"/>
      <c r="VRG37" s="171"/>
      <c r="VRH37" s="171"/>
      <c r="VRI37" s="171"/>
      <c r="VRJ37" s="171"/>
      <c r="VRK37" s="171"/>
      <c r="VRL37" s="171"/>
      <c r="VRM37" s="171"/>
      <c r="VRN37" s="171"/>
      <c r="VRO37" s="171"/>
      <c r="VRP37" s="171"/>
      <c r="VRQ37" s="171"/>
      <c r="VRR37" s="171"/>
      <c r="VRS37" s="171"/>
      <c r="VRT37" s="171"/>
      <c r="VRU37" s="171"/>
      <c r="VRV37" s="171"/>
      <c r="VRW37" s="171"/>
      <c r="VRX37" s="171"/>
      <c r="VRY37" s="171"/>
      <c r="VRZ37" s="171"/>
      <c r="VSA37" s="171"/>
      <c r="VSB37" s="171"/>
      <c r="VSC37" s="171"/>
      <c r="VSD37" s="171"/>
      <c r="VSE37" s="171"/>
      <c r="VSF37" s="171"/>
      <c r="VSG37" s="171"/>
      <c r="VSH37" s="171"/>
      <c r="VSI37" s="171"/>
      <c r="VSJ37" s="171"/>
      <c r="VSK37" s="171"/>
      <c r="VSL37" s="171"/>
      <c r="VSM37" s="171"/>
      <c r="VSN37" s="171"/>
      <c r="VSO37" s="171"/>
      <c r="VSP37" s="171"/>
      <c r="VSQ37" s="171"/>
      <c r="VSR37" s="171"/>
      <c r="VSS37" s="171"/>
      <c r="VST37" s="171"/>
      <c r="VSU37" s="171"/>
      <c r="VSV37" s="171"/>
      <c r="VSW37" s="171"/>
      <c r="VSX37" s="171"/>
      <c r="VSY37" s="171"/>
      <c r="VSZ37" s="171"/>
      <c r="VTA37" s="171"/>
      <c r="VTB37" s="171"/>
      <c r="VTC37" s="171"/>
      <c r="VTD37" s="171"/>
      <c r="VTE37" s="171"/>
      <c r="VTF37" s="171"/>
      <c r="VTG37" s="171"/>
      <c r="VTH37" s="171"/>
      <c r="VTI37" s="171"/>
      <c r="VTJ37" s="171"/>
      <c r="VTK37" s="171"/>
      <c r="VTL37" s="171"/>
      <c r="VTM37" s="171"/>
      <c r="VTN37" s="171"/>
      <c r="VTO37" s="171"/>
      <c r="VTP37" s="171"/>
      <c r="VTQ37" s="171"/>
      <c r="VTR37" s="171"/>
      <c r="VTS37" s="171"/>
      <c r="VTT37" s="171"/>
      <c r="VTU37" s="171"/>
      <c r="VTV37" s="171"/>
      <c r="VTW37" s="171"/>
      <c r="VTX37" s="171"/>
      <c r="VTY37" s="171"/>
      <c r="VTZ37" s="171"/>
      <c r="VUA37" s="171"/>
      <c r="VUB37" s="171"/>
      <c r="VUC37" s="171"/>
      <c r="VUD37" s="171"/>
      <c r="VUE37" s="171"/>
      <c r="VUF37" s="171"/>
      <c r="VUG37" s="171"/>
      <c r="VUH37" s="171"/>
      <c r="VUI37" s="171"/>
      <c r="VUJ37" s="171"/>
      <c r="VUK37" s="171"/>
      <c r="VUL37" s="171"/>
      <c r="VUM37" s="171"/>
      <c r="VUN37" s="171"/>
      <c r="VUO37" s="171"/>
      <c r="VUP37" s="171"/>
      <c r="VUQ37" s="171"/>
      <c r="VUR37" s="171"/>
      <c r="VUS37" s="171"/>
      <c r="VUT37" s="171"/>
      <c r="VUU37" s="171"/>
      <c r="VUV37" s="171"/>
      <c r="VUW37" s="171"/>
      <c r="VUX37" s="171"/>
      <c r="VUY37" s="171"/>
      <c r="VUZ37" s="171"/>
      <c r="VVA37" s="171"/>
      <c r="VVB37" s="171"/>
      <c r="VVC37" s="171"/>
      <c r="VVD37" s="171"/>
      <c r="VVE37" s="171"/>
      <c r="VVF37" s="171"/>
      <c r="VVG37" s="171"/>
      <c r="VVH37" s="171"/>
      <c r="VVI37" s="171"/>
      <c r="VVJ37" s="171"/>
      <c r="VVK37" s="171"/>
      <c r="VVL37" s="171"/>
      <c r="VVM37" s="171"/>
      <c r="VVN37" s="171"/>
      <c r="VVO37" s="171"/>
      <c r="VVP37" s="171"/>
      <c r="VVQ37" s="171"/>
      <c r="VVR37" s="171"/>
      <c r="VVS37" s="171"/>
      <c r="VVT37" s="171"/>
      <c r="VVU37" s="171"/>
      <c r="VVV37" s="171"/>
      <c r="VVW37" s="171"/>
      <c r="VVX37" s="171"/>
      <c r="VVY37" s="171"/>
      <c r="VVZ37" s="171"/>
      <c r="VWA37" s="171"/>
      <c r="VWB37" s="171"/>
      <c r="VWC37" s="171"/>
      <c r="VWD37" s="171"/>
      <c r="VWE37" s="171"/>
      <c r="VWF37" s="171"/>
      <c r="VWG37" s="171"/>
      <c r="VWH37" s="171"/>
      <c r="VWI37" s="171"/>
      <c r="VWJ37" s="171"/>
      <c r="VWK37" s="171"/>
      <c r="VWL37" s="171"/>
      <c r="VWM37" s="171"/>
      <c r="VWN37" s="171"/>
      <c r="VWO37" s="171"/>
      <c r="VWP37" s="171"/>
      <c r="VWQ37" s="171"/>
      <c r="VWR37" s="171"/>
      <c r="VWS37" s="171"/>
      <c r="VWT37" s="171"/>
      <c r="VWU37" s="171"/>
      <c r="VWV37" s="171"/>
      <c r="VWW37" s="171"/>
      <c r="VWX37" s="171"/>
      <c r="VWY37" s="171"/>
      <c r="VWZ37" s="171"/>
      <c r="VXA37" s="171"/>
      <c r="VXB37" s="171"/>
      <c r="VXC37" s="171"/>
      <c r="VXD37" s="171"/>
      <c r="VXE37" s="171"/>
      <c r="VXF37" s="171"/>
      <c r="VXG37" s="171"/>
      <c r="VXH37" s="171"/>
      <c r="VXI37" s="171"/>
      <c r="VXJ37" s="171"/>
      <c r="VXK37" s="171"/>
      <c r="VXL37" s="171"/>
      <c r="VXM37" s="171"/>
      <c r="VXN37" s="171"/>
      <c r="VXO37" s="171"/>
      <c r="VXP37" s="171"/>
      <c r="VXQ37" s="171"/>
      <c r="VXR37" s="171"/>
      <c r="VXS37" s="171"/>
      <c r="VXT37" s="171"/>
      <c r="VXU37" s="171"/>
      <c r="VXV37" s="171"/>
      <c r="VXW37" s="171"/>
      <c r="VXX37" s="171"/>
      <c r="VXY37" s="171"/>
      <c r="VXZ37" s="171"/>
      <c r="VYA37" s="171"/>
      <c r="VYB37" s="171"/>
      <c r="VYC37" s="171"/>
      <c r="VYD37" s="171"/>
      <c r="VYE37" s="171"/>
      <c r="VYF37" s="171"/>
      <c r="VYG37" s="171"/>
      <c r="VYH37" s="171"/>
      <c r="VYI37" s="171"/>
      <c r="VYJ37" s="171"/>
      <c r="VYK37" s="171"/>
      <c r="VYL37" s="171"/>
      <c r="VYM37" s="171"/>
      <c r="VYN37" s="171"/>
      <c r="VYO37" s="171"/>
      <c r="VYP37" s="171"/>
      <c r="VYQ37" s="171"/>
      <c r="VYR37" s="171"/>
      <c r="VYS37" s="171"/>
      <c r="VYT37" s="171"/>
      <c r="VYU37" s="171"/>
      <c r="VYV37" s="171"/>
      <c r="VYW37" s="171"/>
      <c r="VYX37" s="171"/>
      <c r="VYY37" s="171"/>
      <c r="VYZ37" s="171"/>
      <c r="VZA37" s="171"/>
      <c r="VZB37" s="171"/>
      <c r="VZC37" s="171"/>
      <c r="VZD37" s="171"/>
      <c r="VZE37" s="171"/>
      <c r="VZF37" s="171"/>
      <c r="VZG37" s="171"/>
      <c r="VZH37" s="171"/>
      <c r="VZI37" s="171"/>
      <c r="VZJ37" s="171"/>
      <c r="VZK37" s="171"/>
      <c r="VZL37" s="171"/>
      <c r="VZM37" s="171"/>
      <c r="VZN37" s="171"/>
      <c r="VZO37" s="171"/>
      <c r="VZP37" s="171"/>
      <c r="VZQ37" s="171"/>
      <c r="VZR37" s="171"/>
      <c r="VZS37" s="171"/>
      <c r="VZT37" s="171"/>
      <c r="VZU37" s="171"/>
      <c r="VZV37" s="171"/>
      <c r="VZW37" s="171"/>
      <c r="VZX37" s="171"/>
      <c r="VZY37" s="171"/>
      <c r="VZZ37" s="171"/>
      <c r="WAA37" s="171"/>
      <c r="WAB37" s="171"/>
      <c r="WAC37" s="171"/>
      <c r="WAD37" s="171"/>
      <c r="WAE37" s="171"/>
      <c r="WAF37" s="171"/>
      <c r="WAG37" s="171"/>
      <c r="WAH37" s="171"/>
      <c r="WAI37" s="171"/>
      <c r="WAJ37" s="171"/>
      <c r="WAK37" s="171"/>
      <c r="WAL37" s="171"/>
      <c r="WAM37" s="171"/>
      <c r="WAN37" s="171"/>
      <c r="WAO37" s="171"/>
      <c r="WAP37" s="171"/>
      <c r="WAQ37" s="171"/>
      <c r="WAR37" s="171"/>
      <c r="WAS37" s="171"/>
      <c r="WAT37" s="171"/>
      <c r="WAU37" s="171"/>
      <c r="WAV37" s="171"/>
      <c r="WAW37" s="171"/>
      <c r="WAX37" s="171"/>
      <c r="WAY37" s="171"/>
      <c r="WAZ37" s="171"/>
      <c r="WBA37" s="171"/>
      <c r="WBB37" s="171"/>
      <c r="WBC37" s="171"/>
      <c r="WBD37" s="171"/>
      <c r="WBE37" s="171"/>
      <c r="WBF37" s="171"/>
      <c r="WBG37" s="171"/>
      <c r="WBH37" s="171"/>
      <c r="WBI37" s="171"/>
      <c r="WBJ37" s="171"/>
      <c r="WBK37" s="171"/>
      <c r="WBL37" s="171"/>
      <c r="WBM37" s="171"/>
      <c r="WBN37" s="171"/>
      <c r="WBO37" s="171"/>
      <c r="WBP37" s="171"/>
      <c r="WBQ37" s="171"/>
      <c r="WBR37" s="171"/>
      <c r="WBS37" s="171"/>
      <c r="WBT37" s="171"/>
      <c r="WBU37" s="171"/>
      <c r="WBV37" s="171"/>
      <c r="WBW37" s="171"/>
      <c r="WBX37" s="171"/>
      <c r="WBY37" s="171"/>
      <c r="WBZ37" s="171"/>
      <c r="WCA37" s="171"/>
      <c r="WCB37" s="171"/>
      <c r="WCC37" s="171"/>
      <c r="WCD37" s="171"/>
      <c r="WCE37" s="171"/>
      <c r="WCF37" s="171"/>
      <c r="WCG37" s="171"/>
      <c r="WCH37" s="171"/>
      <c r="WCI37" s="171"/>
      <c r="WCJ37" s="171"/>
      <c r="WCK37" s="171"/>
      <c r="WCL37" s="171"/>
      <c r="WCM37" s="171"/>
      <c r="WCN37" s="171"/>
      <c r="WCO37" s="171"/>
      <c r="WCP37" s="171"/>
      <c r="WCQ37" s="171"/>
      <c r="WCR37" s="171"/>
      <c r="WCS37" s="171"/>
      <c r="WCT37" s="171"/>
      <c r="WCU37" s="171"/>
      <c r="WCV37" s="171"/>
      <c r="WCW37" s="171"/>
      <c r="WCX37" s="171"/>
      <c r="WCY37" s="171"/>
      <c r="WCZ37" s="171"/>
      <c r="WDA37" s="171"/>
      <c r="WDB37" s="171"/>
      <c r="WDC37" s="171"/>
      <c r="WDD37" s="171"/>
      <c r="WDE37" s="171"/>
      <c r="WDF37" s="171"/>
      <c r="WDG37" s="171"/>
      <c r="WDH37" s="171"/>
      <c r="WDI37" s="171"/>
      <c r="WDJ37" s="171"/>
      <c r="WDK37" s="171"/>
      <c r="WDL37" s="171"/>
      <c r="WDM37" s="171"/>
      <c r="WDN37" s="171"/>
      <c r="WDO37" s="171"/>
      <c r="WDP37" s="171"/>
      <c r="WDQ37" s="171"/>
      <c r="WDR37" s="171"/>
      <c r="WDS37" s="171"/>
      <c r="WDT37" s="171"/>
      <c r="WDU37" s="171"/>
      <c r="WDV37" s="171"/>
      <c r="WDW37" s="171"/>
      <c r="WDX37" s="171"/>
      <c r="WDY37" s="171"/>
      <c r="WDZ37" s="171"/>
      <c r="WEA37" s="171"/>
      <c r="WEB37" s="171"/>
      <c r="WEC37" s="171"/>
      <c r="WED37" s="171"/>
      <c r="WEE37" s="171"/>
      <c r="WEF37" s="171"/>
      <c r="WEG37" s="171"/>
      <c r="WEH37" s="171"/>
      <c r="WEI37" s="171"/>
      <c r="WEJ37" s="171"/>
      <c r="WEK37" s="171"/>
      <c r="WEL37" s="171"/>
      <c r="WEM37" s="171"/>
      <c r="WEN37" s="171"/>
      <c r="WEO37" s="171"/>
      <c r="WEP37" s="171"/>
      <c r="WEQ37" s="171"/>
      <c r="WER37" s="171"/>
      <c r="WES37" s="171"/>
      <c r="WET37" s="171"/>
      <c r="WEU37" s="171"/>
      <c r="WEV37" s="171"/>
      <c r="WEW37" s="171"/>
      <c r="WEX37" s="171"/>
      <c r="WEY37" s="171"/>
      <c r="WEZ37" s="171"/>
      <c r="WFA37" s="171"/>
      <c r="WFB37" s="171"/>
      <c r="WFC37" s="171"/>
      <c r="WFD37" s="171"/>
      <c r="WFE37" s="171"/>
      <c r="WFF37" s="171"/>
      <c r="WFG37" s="171"/>
      <c r="WFH37" s="171"/>
      <c r="WFI37" s="171"/>
      <c r="WFJ37" s="171"/>
      <c r="WFK37" s="171"/>
      <c r="WFL37" s="171"/>
      <c r="WFM37" s="171"/>
      <c r="WFN37" s="171"/>
      <c r="WFO37" s="171"/>
      <c r="WFP37" s="171"/>
      <c r="WFQ37" s="171"/>
      <c r="WFR37" s="171"/>
      <c r="WFS37" s="171"/>
      <c r="WFT37" s="171"/>
      <c r="WFU37" s="171"/>
      <c r="WFV37" s="171"/>
      <c r="WFW37" s="171"/>
      <c r="WFX37" s="171"/>
      <c r="WFY37" s="171"/>
      <c r="WFZ37" s="171"/>
      <c r="WGA37" s="171"/>
      <c r="WGB37" s="171"/>
      <c r="WGC37" s="171"/>
      <c r="WGD37" s="171"/>
      <c r="WGE37" s="171"/>
      <c r="WGF37" s="171"/>
      <c r="WGG37" s="171"/>
      <c r="WGH37" s="171"/>
      <c r="WGI37" s="171"/>
      <c r="WGJ37" s="171"/>
      <c r="WGK37" s="171"/>
      <c r="WGL37" s="171"/>
      <c r="WGM37" s="171"/>
      <c r="WGN37" s="171"/>
      <c r="WGO37" s="171"/>
      <c r="WGP37" s="171"/>
      <c r="WGQ37" s="171"/>
      <c r="WGR37" s="171"/>
      <c r="WGS37" s="171"/>
      <c r="WGT37" s="171"/>
      <c r="WGU37" s="171"/>
      <c r="WGV37" s="171"/>
      <c r="WGW37" s="171"/>
      <c r="WGX37" s="171"/>
      <c r="WGY37" s="171"/>
      <c r="WGZ37" s="171"/>
      <c r="WHA37" s="171"/>
      <c r="WHB37" s="171"/>
      <c r="WHC37" s="171"/>
      <c r="WHD37" s="171"/>
      <c r="WHE37" s="171"/>
      <c r="WHF37" s="171"/>
      <c r="WHG37" s="171"/>
      <c r="WHH37" s="171"/>
      <c r="WHI37" s="171"/>
      <c r="WHJ37" s="171"/>
      <c r="WHK37" s="171"/>
      <c r="WHL37" s="171"/>
      <c r="WHM37" s="171"/>
      <c r="WHN37" s="171"/>
      <c r="WHO37" s="171"/>
      <c r="WHP37" s="171"/>
      <c r="WHQ37" s="171"/>
      <c r="WHR37" s="171"/>
      <c r="WHS37" s="171"/>
      <c r="WHT37" s="171"/>
      <c r="WHU37" s="171"/>
      <c r="WHV37" s="171"/>
      <c r="WHW37" s="171"/>
      <c r="WHX37" s="171"/>
      <c r="WHY37" s="171"/>
      <c r="WHZ37" s="171"/>
      <c r="WIA37" s="171"/>
      <c r="WIB37" s="171"/>
      <c r="WIC37" s="171"/>
      <c r="WID37" s="171"/>
      <c r="WIE37" s="171"/>
      <c r="WIF37" s="171"/>
      <c r="WIG37" s="171"/>
      <c r="WIH37" s="171"/>
      <c r="WII37" s="171"/>
      <c r="WIJ37" s="171"/>
      <c r="WIK37" s="171"/>
      <c r="WIL37" s="171"/>
      <c r="WIM37" s="171"/>
      <c r="WIN37" s="171"/>
      <c r="WIO37" s="171"/>
      <c r="WIP37" s="171"/>
      <c r="WIQ37" s="171"/>
      <c r="WIR37" s="171"/>
      <c r="WIS37" s="171"/>
      <c r="WIT37" s="171"/>
      <c r="WIU37" s="171"/>
      <c r="WIV37" s="171"/>
      <c r="WIW37" s="171"/>
      <c r="WIX37" s="171"/>
      <c r="WIY37" s="171"/>
      <c r="WIZ37" s="171"/>
      <c r="WJA37" s="171"/>
      <c r="WJB37" s="171"/>
      <c r="WJC37" s="171"/>
      <c r="WJD37" s="171"/>
      <c r="WJE37" s="171"/>
      <c r="WJF37" s="171"/>
      <c r="WJG37" s="171"/>
      <c r="WJH37" s="171"/>
      <c r="WJI37" s="171"/>
      <c r="WJJ37" s="171"/>
      <c r="WJK37" s="171"/>
      <c r="WJL37" s="171"/>
      <c r="WJM37" s="171"/>
      <c r="WJN37" s="171"/>
      <c r="WJO37" s="171"/>
      <c r="WJP37" s="171"/>
      <c r="WJQ37" s="171"/>
      <c r="WJR37" s="171"/>
      <c r="WJS37" s="171"/>
      <c r="WJT37" s="171"/>
      <c r="WJU37" s="171"/>
      <c r="WJV37" s="171"/>
      <c r="WJW37" s="171"/>
      <c r="WJX37" s="171"/>
      <c r="WJY37" s="171"/>
      <c r="WJZ37" s="171"/>
      <c r="WKA37" s="171"/>
      <c r="WKB37" s="171"/>
      <c r="WKC37" s="171"/>
      <c r="WKD37" s="171"/>
      <c r="WKE37" s="171"/>
      <c r="WKF37" s="171"/>
      <c r="WKG37" s="171"/>
      <c r="WKH37" s="171"/>
      <c r="WKI37" s="171"/>
      <c r="WKJ37" s="171"/>
      <c r="WKK37" s="171"/>
      <c r="WKL37" s="171"/>
      <c r="WKM37" s="171"/>
      <c r="WKN37" s="171"/>
      <c r="WKO37" s="171"/>
      <c r="WKP37" s="171"/>
      <c r="WKQ37" s="171"/>
      <c r="WKR37" s="171"/>
      <c r="WKS37" s="171"/>
      <c r="WKT37" s="171"/>
      <c r="WKU37" s="171"/>
      <c r="WKV37" s="171"/>
      <c r="WKW37" s="171"/>
      <c r="WKX37" s="171"/>
      <c r="WKY37" s="171"/>
      <c r="WKZ37" s="171"/>
      <c r="WLA37" s="171"/>
      <c r="WLB37" s="171"/>
      <c r="WLC37" s="171"/>
      <c r="WLD37" s="171"/>
      <c r="WLE37" s="171"/>
      <c r="WLF37" s="171"/>
      <c r="WLG37" s="171"/>
      <c r="WLH37" s="171"/>
      <c r="WLI37" s="171"/>
      <c r="WLJ37" s="171"/>
      <c r="WLK37" s="171"/>
      <c r="WLL37" s="171"/>
      <c r="WLM37" s="171"/>
      <c r="WLN37" s="171"/>
      <c r="WLO37" s="171"/>
      <c r="WLP37" s="171"/>
      <c r="WLQ37" s="171"/>
      <c r="WLR37" s="171"/>
      <c r="WLS37" s="171"/>
      <c r="WLT37" s="171"/>
      <c r="WLU37" s="171"/>
      <c r="WLV37" s="171"/>
      <c r="WLW37" s="171"/>
      <c r="WLX37" s="171"/>
      <c r="WLY37" s="171"/>
      <c r="WLZ37" s="171"/>
      <c r="WMA37" s="171"/>
      <c r="WMB37" s="171"/>
      <c r="WMC37" s="171"/>
      <c r="WMD37" s="171"/>
      <c r="WME37" s="171"/>
      <c r="WMF37" s="171"/>
      <c r="WMG37" s="171"/>
      <c r="WMH37" s="171"/>
      <c r="WMI37" s="171"/>
      <c r="WMJ37" s="171"/>
      <c r="WMK37" s="171"/>
      <c r="WML37" s="171"/>
      <c r="WMM37" s="171"/>
      <c r="WMN37" s="171"/>
      <c r="WMO37" s="171"/>
      <c r="WMP37" s="171"/>
      <c r="WMQ37" s="171"/>
      <c r="WMR37" s="171"/>
      <c r="WMS37" s="171"/>
      <c r="WMT37" s="171"/>
      <c r="WMU37" s="171"/>
      <c r="WMV37" s="171"/>
      <c r="WMW37" s="171"/>
      <c r="WMX37" s="171"/>
      <c r="WMY37" s="171"/>
      <c r="WMZ37" s="171"/>
      <c r="WNA37" s="171"/>
      <c r="WNB37" s="171"/>
      <c r="WNC37" s="171"/>
      <c r="WND37" s="171"/>
      <c r="WNE37" s="171"/>
      <c r="WNF37" s="171"/>
      <c r="WNG37" s="171"/>
      <c r="WNH37" s="171"/>
      <c r="WNI37" s="171"/>
      <c r="WNJ37" s="171"/>
      <c r="WNK37" s="171"/>
      <c r="WNL37" s="171"/>
      <c r="WNM37" s="171"/>
      <c r="WNN37" s="171"/>
      <c r="WNO37" s="171"/>
      <c r="WNP37" s="171"/>
      <c r="WNQ37" s="171"/>
      <c r="WNR37" s="171"/>
      <c r="WNS37" s="171"/>
      <c r="WNT37" s="171"/>
      <c r="WNU37" s="171"/>
      <c r="WNV37" s="171"/>
      <c r="WNW37" s="171"/>
      <c r="WNX37" s="171"/>
      <c r="WNY37" s="171"/>
      <c r="WNZ37" s="171"/>
      <c r="WOA37" s="171"/>
      <c r="WOB37" s="171"/>
      <c r="WOC37" s="171"/>
      <c r="WOD37" s="171"/>
      <c r="WOE37" s="171"/>
      <c r="WOF37" s="171"/>
      <c r="WOG37" s="171"/>
      <c r="WOH37" s="171"/>
      <c r="WOI37" s="171"/>
      <c r="WOJ37" s="171"/>
      <c r="WOK37" s="171"/>
      <c r="WOL37" s="171"/>
      <c r="WOM37" s="171"/>
      <c r="WON37" s="171"/>
      <c r="WOO37" s="171"/>
      <c r="WOP37" s="171"/>
      <c r="WOQ37" s="171"/>
      <c r="WOR37" s="171"/>
      <c r="WOS37" s="171"/>
      <c r="WOT37" s="171"/>
      <c r="WOU37" s="171"/>
      <c r="WOV37" s="171"/>
      <c r="WOW37" s="171"/>
      <c r="WOX37" s="171"/>
      <c r="WOY37" s="171"/>
      <c r="WOZ37" s="171"/>
      <c r="WPA37" s="171"/>
      <c r="WPB37" s="171"/>
      <c r="WPC37" s="171"/>
      <c r="WPD37" s="171"/>
      <c r="WPE37" s="171"/>
      <c r="WPF37" s="171"/>
      <c r="WPG37" s="171"/>
      <c r="WPH37" s="171"/>
      <c r="WPI37" s="171"/>
      <c r="WPJ37" s="171"/>
      <c r="WPK37" s="171"/>
      <c r="WPL37" s="171"/>
      <c r="WPM37" s="171"/>
      <c r="WPN37" s="171"/>
      <c r="WPO37" s="171"/>
      <c r="WPP37" s="171"/>
      <c r="WPQ37" s="171"/>
      <c r="WPR37" s="171"/>
      <c r="WPS37" s="171"/>
      <c r="WPT37" s="171"/>
      <c r="WPU37" s="171"/>
      <c r="WPV37" s="171"/>
      <c r="WPW37" s="171"/>
      <c r="WPX37" s="171"/>
      <c r="WPY37" s="171"/>
      <c r="WPZ37" s="171"/>
      <c r="WQA37" s="171"/>
      <c r="WQB37" s="171"/>
      <c r="WQC37" s="171"/>
      <c r="WQD37" s="171"/>
      <c r="WQE37" s="171"/>
      <c r="WQF37" s="171"/>
      <c r="WQG37" s="171"/>
      <c r="WQH37" s="171"/>
      <c r="WQI37" s="171"/>
      <c r="WQJ37" s="171"/>
      <c r="WQK37" s="171"/>
      <c r="WQL37" s="171"/>
      <c r="WQM37" s="171"/>
      <c r="WQN37" s="171"/>
      <c r="WQO37" s="171"/>
      <c r="WQP37" s="171"/>
      <c r="WQQ37" s="171"/>
      <c r="WQR37" s="171"/>
      <c r="WQS37" s="171"/>
      <c r="WQT37" s="171"/>
      <c r="WQU37" s="171"/>
      <c r="WQV37" s="171"/>
      <c r="WQW37" s="171"/>
      <c r="WQX37" s="171"/>
      <c r="WQY37" s="171"/>
      <c r="WQZ37" s="171"/>
      <c r="WRA37" s="171"/>
      <c r="WRB37" s="171"/>
      <c r="WRC37" s="171"/>
      <c r="WRD37" s="171"/>
      <c r="WRE37" s="171"/>
      <c r="WRF37" s="171"/>
      <c r="WRG37" s="171"/>
      <c r="WRH37" s="171"/>
      <c r="WRI37" s="171"/>
      <c r="WRJ37" s="171"/>
      <c r="WRK37" s="171"/>
      <c r="WRL37" s="171"/>
      <c r="WRM37" s="171"/>
      <c r="WRN37" s="171"/>
      <c r="WRO37" s="171"/>
      <c r="WRP37" s="171"/>
      <c r="WRQ37" s="171"/>
      <c r="WRR37" s="171"/>
      <c r="WRS37" s="171"/>
      <c r="WRT37" s="171"/>
      <c r="WRU37" s="171"/>
      <c r="WRV37" s="171"/>
      <c r="WRW37" s="171"/>
      <c r="WRX37" s="171"/>
      <c r="WRY37" s="171"/>
      <c r="WRZ37" s="171"/>
      <c r="WSA37" s="171"/>
      <c r="WSB37" s="171"/>
      <c r="WSC37" s="171"/>
      <c r="WSD37" s="171"/>
      <c r="WSE37" s="171"/>
      <c r="WSF37" s="171"/>
      <c r="WSG37" s="171"/>
      <c r="WSH37" s="171"/>
      <c r="WSI37" s="171"/>
      <c r="WSJ37" s="171"/>
      <c r="WSK37" s="171"/>
      <c r="WSL37" s="171"/>
      <c r="WSM37" s="171"/>
      <c r="WSN37" s="171"/>
      <c r="WSO37" s="171"/>
      <c r="WSP37" s="171"/>
      <c r="WSQ37" s="171"/>
      <c r="WSR37" s="171"/>
      <c r="WSS37" s="171"/>
      <c r="WST37" s="171"/>
      <c r="WSU37" s="171"/>
      <c r="WSV37" s="171"/>
      <c r="WSW37" s="171"/>
      <c r="WSX37" s="171"/>
      <c r="WSY37" s="171"/>
      <c r="WSZ37" s="171"/>
      <c r="WTA37" s="171"/>
      <c r="WTB37" s="171"/>
      <c r="WTC37" s="171"/>
      <c r="WTD37" s="171"/>
      <c r="WTE37" s="171"/>
      <c r="WTF37" s="171"/>
      <c r="WTG37" s="171"/>
      <c r="WTH37" s="171"/>
      <c r="WTI37" s="171"/>
      <c r="WTJ37" s="171"/>
      <c r="WTK37" s="171"/>
      <c r="WTL37" s="171"/>
      <c r="WTM37" s="171"/>
      <c r="WTN37" s="171"/>
      <c r="WTO37" s="171"/>
      <c r="WTP37" s="171"/>
      <c r="WTQ37" s="171"/>
      <c r="WTR37" s="171"/>
      <c r="WTS37" s="171"/>
      <c r="WTT37" s="171"/>
      <c r="WTU37" s="171"/>
      <c r="WTV37" s="171"/>
      <c r="WTW37" s="171"/>
      <c r="WTX37" s="171"/>
      <c r="WTY37" s="171"/>
      <c r="WTZ37" s="171"/>
      <c r="WUA37" s="171"/>
      <c r="WUB37" s="171"/>
      <c r="WUC37" s="171"/>
      <c r="WUD37" s="171"/>
      <c r="WUE37" s="171"/>
      <c r="WUF37" s="171"/>
      <c r="WUG37" s="171"/>
      <c r="WUH37" s="171"/>
      <c r="WUI37" s="171"/>
      <c r="WUJ37" s="171"/>
      <c r="WUK37" s="171"/>
      <c r="WUL37" s="171"/>
      <c r="WUM37" s="171"/>
      <c r="WUN37" s="171"/>
      <c r="WUO37" s="171"/>
      <c r="WUP37" s="171"/>
      <c r="WUQ37" s="171"/>
      <c r="WUR37" s="171"/>
      <c r="WUS37" s="171"/>
      <c r="WUT37" s="171"/>
      <c r="WUU37" s="171"/>
      <c r="WUV37" s="171"/>
      <c r="WUW37" s="171"/>
      <c r="WUX37" s="171"/>
      <c r="WUY37" s="171"/>
      <c r="WUZ37" s="171"/>
      <c r="WVA37" s="171"/>
      <c r="WVB37" s="171"/>
      <c r="WVC37" s="171"/>
      <c r="WVD37" s="171"/>
      <c r="WVE37" s="171"/>
      <c r="WVF37" s="171"/>
      <c r="WVG37" s="171"/>
      <c r="WVH37" s="171"/>
      <c r="WVI37" s="171"/>
      <c r="WVJ37" s="171"/>
      <c r="WVK37" s="171"/>
      <c r="WVL37" s="171"/>
      <c r="WVM37" s="171"/>
      <c r="WVN37" s="171"/>
      <c r="WVO37" s="171"/>
      <c r="WVP37" s="171"/>
      <c r="WVQ37" s="171"/>
      <c r="WVR37" s="171"/>
      <c r="WVS37" s="171"/>
      <c r="WVT37" s="171"/>
      <c r="WVU37" s="171"/>
      <c r="WVV37" s="171"/>
      <c r="WVW37" s="171"/>
      <c r="WVX37" s="171"/>
      <c r="WVY37" s="171"/>
      <c r="WVZ37" s="171"/>
      <c r="WWA37" s="171"/>
      <c r="WWB37" s="171"/>
      <c r="WWC37" s="171"/>
      <c r="WWD37" s="171"/>
      <c r="WWE37" s="171"/>
      <c r="WWF37" s="171"/>
      <c r="WWG37" s="171"/>
      <c r="WWH37" s="171"/>
      <c r="WWI37" s="171"/>
      <c r="WWJ37" s="171"/>
      <c r="WWK37" s="171"/>
      <c r="WWL37" s="171"/>
      <c r="WWM37" s="171"/>
      <c r="WWN37" s="171"/>
      <c r="WWO37" s="171"/>
      <c r="WWP37" s="171"/>
      <c r="WWQ37" s="171"/>
      <c r="WWR37" s="171"/>
      <c r="WWS37" s="171"/>
      <c r="WWT37" s="171"/>
      <c r="WWU37" s="171"/>
      <c r="WWV37" s="171"/>
      <c r="WWW37" s="171"/>
      <c r="WWX37" s="171"/>
      <c r="WWY37" s="171"/>
      <c r="WWZ37" s="171"/>
      <c r="WXA37" s="171"/>
      <c r="WXB37" s="171"/>
      <c r="WXC37" s="171"/>
      <c r="WXD37" s="171"/>
      <c r="WXE37" s="171"/>
      <c r="WXF37" s="171"/>
      <c r="WXG37" s="171"/>
      <c r="WXH37" s="171"/>
      <c r="WXI37" s="171"/>
      <c r="WXJ37" s="171"/>
      <c r="WXK37" s="171"/>
      <c r="WXL37" s="171"/>
      <c r="WXM37" s="171"/>
      <c r="WXN37" s="171"/>
      <c r="WXO37" s="171"/>
      <c r="WXP37" s="171"/>
      <c r="WXQ37" s="171"/>
      <c r="WXR37" s="171"/>
      <c r="WXS37" s="171"/>
      <c r="WXT37" s="171"/>
      <c r="WXU37" s="171"/>
      <c r="WXV37" s="171"/>
      <c r="WXW37" s="171"/>
      <c r="WXX37" s="171"/>
      <c r="WXY37" s="171"/>
      <c r="WXZ37" s="171"/>
      <c r="WYA37" s="171"/>
      <c r="WYB37" s="171"/>
      <c r="WYC37" s="171"/>
      <c r="WYD37" s="171"/>
      <c r="WYE37" s="171"/>
      <c r="WYF37" s="171"/>
      <c r="WYG37" s="171"/>
      <c r="WYH37" s="171"/>
      <c r="WYI37" s="171"/>
      <c r="WYJ37" s="171"/>
      <c r="WYK37" s="171"/>
      <c r="WYL37" s="171"/>
      <c r="WYM37" s="171"/>
      <c r="WYN37" s="171"/>
      <c r="WYO37" s="171"/>
      <c r="WYP37" s="171"/>
      <c r="WYQ37" s="171"/>
      <c r="WYR37" s="171"/>
      <c r="WYS37" s="171"/>
      <c r="WYT37" s="171"/>
      <c r="WYU37" s="171"/>
      <c r="WYV37" s="171"/>
      <c r="WYW37" s="171"/>
      <c r="WYX37" s="171"/>
      <c r="WYY37" s="171"/>
      <c r="WYZ37" s="171"/>
      <c r="WZA37" s="171"/>
      <c r="WZB37" s="171"/>
      <c r="WZC37" s="171"/>
      <c r="WZD37" s="171"/>
      <c r="WZE37" s="171"/>
      <c r="WZF37" s="171"/>
      <c r="WZG37" s="171"/>
      <c r="WZH37" s="171"/>
      <c r="WZI37" s="171"/>
      <c r="WZJ37" s="171"/>
      <c r="WZK37" s="171"/>
      <c r="WZL37" s="171"/>
      <c r="WZM37" s="171"/>
      <c r="WZN37" s="171"/>
      <c r="WZO37" s="171"/>
      <c r="WZP37" s="171"/>
      <c r="WZQ37" s="171"/>
      <c r="WZR37" s="171"/>
      <c r="WZS37" s="171"/>
      <c r="WZT37" s="171"/>
      <c r="WZU37" s="171"/>
      <c r="WZV37" s="171"/>
      <c r="WZW37" s="171"/>
      <c r="WZX37" s="171"/>
      <c r="WZY37" s="171"/>
      <c r="WZZ37" s="171"/>
      <c r="XAA37" s="171"/>
      <c r="XAB37" s="171"/>
      <c r="XAC37" s="171"/>
      <c r="XAD37" s="171"/>
      <c r="XAE37" s="171"/>
      <c r="XAF37" s="171"/>
      <c r="XAG37" s="171"/>
      <c r="XAH37" s="171"/>
      <c r="XAI37" s="171"/>
      <c r="XAJ37" s="171"/>
      <c r="XAK37" s="171"/>
      <c r="XAL37" s="171"/>
      <c r="XAM37" s="171"/>
      <c r="XAN37" s="171"/>
      <c r="XAO37" s="171"/>
      <c r="XAP37" s="171"/>
      <c r="XAQ37" s="171"/>
      <c r="XAR37" s="171"/>
      <c r="XAS37" s="171"/>
      <c r="XAT37" s="171"/>
      <c r="XAU37" s="171"/>
      <c r="XAV37" s="171"/>
      <c r="XAW37" s="171"/>
      <c r="XAX37" s="171"/>
      <c r="XAY37" s="171"/>
      <c r="XAZ37" s="171"/>
      <c r="XBA37" s="171"/>
      <c r="XBB37" s="171"/>
      <c r="XBC37" s="171"/>
      <c r="XBD37" s="171"/>
      <c r="XBE37" s="171"/>
      <c r="XBF37" s="171"/>
      <c r="XBG37" s="171"/>
      <c r="XBH37" s="171"/>
      <c r="XBI37" s="171"/>
      <c r="XBJ37" s="171"/>
      <c r="XBK37" s="171"/>
      <c r="XBL37" s="171"/>
      <c r="XBM37" s="171"/>
      <c r="XBN37" s="171"/>
      <c r="XBO37" s="171"/>
      <c r="XBP37" s="171"/>
      <c r="XBQ37" s="171"/>
      <c r="XBR37" s="171"/>
      <c r="XBS37" s="171"/>
      <c r="XBT37" s="171"/>
      <c r="XBU37" s="171"/>
      <c r="XBV37" s="171"/>
      <c r="XBW37" s="171"/>
      <c r="XBX37" s="171"/>
      <c r="XBY37" s="171"/>
      <c r="XBZ37" s="171"/>
      <c r="XCA37" s="171"/>
      <c r="XCB37" s="171"/>
      <c r="XCC37" s="171"/>
      <c r="XCD37" s="171"/>
      <c r="XCE37" s="171"/>
      <c r="XCF37" s="171"/>
      <c r="XCG37" s="171"/>
      <c r="XCH37" s="171"/>
      <c r="XCI37" s="171"/>
      <c r="XCJ37" s="171"/>
      <c r="XCK37" s="171"/>
      <c r="XCL37" s="171"/>
      <c r="XCM37" s="171"/>
      <c r="XCN37" s="171"/>
      <c r="XCO37" s="171"/>
      <c r="XCP37" s="171"/>
      <c r="XCQ37" s="171"/>
      <c r="XCR37" s="171"/>
      <c r="XCS37" s="171"/>
      <c r="XCT37" s="171"/>
      <c r="XCU37" s="171"/>
      <c r="XCV37" s="171"/>
      <c r="XCW37" s="171"/>
      <c r="XCX37" s="171"/>
      <c r="XCY37" s="171"/>
      <c r="XCZ37" s="171"/>
      <c r="XDA37" s="171"/>
      <c r="XDB37" s="171"/>
      <c r="XDC37" s="171"/>
      <c r="XDD37" s="171"/>
      <c r="XDE37" s="171"/>
      <c r="XDF37" s="171"/>
      <c r="XDG37" s="171"/>
      <c r="XDH37" s="171"/>
      <c r="XDI37" s="171"/>
      <c r="XDJ37" s="171"/>
      <c r="XDK37" s="171"/>
      <c r="XDL37" s="171"/>
      <c r="XDM37" s="171"/>
      <c r="XDN37" s="171"/>
      <c r="XDO37" s="171"/>
      <c r="XDP37" s="171"/>
      <c r="XDQ37" s="171"/>
      <c r="XDR37" s="171"/>
      <c r="XDS37" s="171"/>
      <c r="XDT37" s="171"/>
      <c r="XDU37" s="171"/>
      <c r="XDV37" s="171"/>
      <c r="XDW37" s="171"/>
      <c r="XDX37" s="171"/>
      <c r="XDY37" s="171"/>
      <c r="XDZ37" s="171"/>
      <c r="XEA37" s="171"/>
      <c r="XEB37" s="171"/>
      <c r="XEC37" s="171"/>
      <c r="XED37" s="171"/>
      <c r="XEE37" s="171"/>
      <c r="XEF37" s="171"/>
      <c r="XEG37" s="171"/>
      <c r="XEH37" s="171"/>
      <c r="XEI37" s="171"/>
      <c r="XEJ37" s="171"/>
      <c r="XEK37" s="171"/>
      <c r="XEL37" s="171"/>
      <c r="XEM37" s="171"/>
      <c r="XEN37" s="171"/>
      <c r="XEO37" s="171"/>
      <c r="XEP37" s="171"/>
      <c r="XEQ37" s="171"/>
      <c r="XER37" s="171"/>
      <c r="XES37" s="171"/>
      <c r="XET37" s="171"/>
      <c r="XEU37" s="171"/>
      <c r="XEV37" s="171"/>
      <c r="XEW37" s="171"/>
      <c r="XEX37" s="171"/>
      <c r="XEY37" s="171"/>
      <c r="XEZ37" s="171"/>
      <c r="XFA37" s="171"/>
      <c r="XFB37" s="171"/>
      <c r="XFC37" s="171"/>
      <c r="XFD37" s="171"/>
    </row>
    <row r="38" spans="1:16384">
      <c r="A38" s="184" t="s">
        <v>1445</v>
      </c>
      <c r="B38" s="182"/>
      <c r="C38" s="185">
        <v>27</v>
      </c>
      <c r="D38" s="139" t="s">
        <v>114</v>
      </c>
      <c r="E38" s="183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1"/>
      <c r="FR38" s="171"/>
      <c r="FS38" s="17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1"/>
      <c r="GT38" s="171"/>
      <c r="GU38" s="171"/>
      <c r="GV38" s="171"/>
      <c r="GW38" s="171"/>
      <c r="GX38" s="171"/>
      <c r="GY38" s="171"/>
      <c r="GZ38" s="171"/>
      <c r="HA38" s="171"/>
      <c r="HB38" s="171"/>
      <c r="HC38" s="171"/>
      <c r="HD38" s="171"/>
      <c r="HE38" s="171"/>
      <c r="HF38" s="171"/>
      <c r="HG38" s="171"/>
      <c r="HH38" s="171"/>
      <c r="HI38" s="171"/>
      <c r="HJ38" s="171"/>
      <c r="HK38" s="171"/>
      <c r="HL38" s="171"/>
      <c r="HM38" s="171"/>
      <c r="HN38" s="171"/>
      <c r="HO38" s="171"/>
      <c r="HP38" s="171"/>
      <c r="HQ38" s="171"/>
      <c r="HR38" s="171"/>
      <c r="HS38" s="171"/>
      <c r="HT38" s="171"/>
      <c r="HU38" s="171"/>
      <c r="HV38" s="171"/>
      <c r="HW38" s="171"/>
      <c r="HX38" s="171"/>
      <c r="HY38" s="171"/>
      <c r="HZ38" s="171"/>
      <c r="IA38" s="171"/>
      <c r="IB38" s="171"/>
      <c r="IC38" s="171"/>
      <c r="ID38" s="171"/>
      <c r="IE38" s="171"/>
      <c r="IF38" s="171"/>
      <c r="IG38" s="171"/>
      <c r="IH38" s="171"/>
      <c r="II38" s="171"/>
      <c r="IJ38" s="171"/>
      <c r="IK38" s="171"/>
      <c r="IL38" s="171"/>
      <c r="IM38" s="171"/>
      <c r="IN38" s="171"/>
      <c r="IO38" s="171"/>
      <c r="IP38" s="171"/>
      <c r="IQ38" s="171"/>
      <c r="IR38" s="171"/>
      <c r="IS38" s="171"/>
      <c r="IT38" s="171"/>
      <c r="IU38" s="171"/>
      <c r="IV38" s="171"/>
      <c r="IW38" s="171"/>
      <c r="IX38" s="171"/>
      <c r="IY38" s="171"/>
      <c r="IZ38" s="171"/>
      <c r="JA38" s="171"/>
      <c r="JB38" s="171"/>
      <c r="JC38" s="171"/>
      <c r="JD38" s="171"/>
      <c r="JE38" s="171"/>
      <c r="JF38" s="171"/>
      <c r="JG38" s="171"/>
      <c r="JH38" s="171"/>
      <c r="JI38" s="171"/>
      <c r="JJ38" s="171"/>
      <c r="JK38" s="171"/>
      <c r="JL38" s="171"/>
      <c r="JM38" s="171"/>
      <c r="JN38" s="171"/>
      <c r="JO38" s="171"/>
      <c r="JP38" s="171"/>
      <c r="JQ38" s="171"/>
      <c r="JR38" s="171"/>
      <c r="JS38" s="171"/>
      <c r="JT38" s="171"/>
      <c r="JU38" s="171"/>
      <c r="JV38" s="171"/>
      <c r="JW38" s="171"/>
      <c r="JX38" s="171"/>
      <c r="JY38" s="171"/>
      <c r="JZ38" s="171"/>
      <c r="KA38" s="171"/>
      <c r="KB38" s="171"/>
      <c r="KC38" s="171"/>
      <c r="KD38" s="171"/>
      <c r="KE38" s="171"/>
      <c r="KF38" s="171"/>
      <c r="KG38" s="171"/>
      <c r="KH38" s="171"/>
      <c r="KI38" s="171"/>
      <c r="KJ38" s="171"/>
      <c r="KK38" s="171"/>
      <c r="KL38" s="171"/>
      <c r="KM38" s="171"/>
      <c r="KN38" s="171"/>
      <c r="KO38" s="171"/>
      <c r="KP38" s="171"/>
      <c r="KQ38" s="171"/>
      <c r="KR38" s="171"/>
      <c r="KS38" s="171"/>
      <c r="KT38" s="171"/>
      <c r="KU38" s="171"/>
      <c r="KV38" s="171"/>
      <c r="KW38" s="171"/>
      <c r="KX38" s="171"/>
      <c r="KY38" s="171"/>
      <c r="KZ38" s="171"/>
      <c r="LA38" s="171"/>
      <c r="LB38" s="171"/>
      <c r="LC38" s="171"/>
      <c r="LD38" s="171"/>
      <c r="LE38" s="171"/>
      <c r="LF38" s="171"/>
      <c r="LG38" s="171"/>
      <c r="LH38" s="171"/>
      <c r="LI38" s="171"/>
      <c r="LJ38" s="171"/>
      <c r="LK38" s="171"/>
      <c r="LL38" s="171"/>
      <c r="LM38" s="171"/>
      <c r="LN38" s="171"/>
      <c r="LO38" s="171"/>
      <c r="LP38" s="171"/>
      <c r="LQ38" s="171"/>
      <c r="LR38" s="171"/>
      <c r="LS38" s="171"/>
      <c r="LT38" s="171"/>
      <c r="LU38" s="171"/>
      <c r="LV38" s="171"/>
      <c r="LW38" s="171"/>
      <c r="LX38" s="171"/>
      <c r="LY38" s="171"/>
      <c r="LZ38" s="171"/>
      <c r="MA38" s="171"/>
      <c r="MB38" s="171"/>
      <c r="MC38" s="171"/>
      <c r="MD38" s="171"/>
      <c r="ME38" s="171"/>
      <c r="MF38" s="171"/>
      <c r="MG38" s="171"/>
      <c r="MH38" s="171"/>
      <c r="MI38" s="171"/>
      <c r="MJ38" s="171"/>
      <c r="MK38" s="171"/>
      <c r="ML38" s="171"/>
      <c r="MM38" s="171"/>
      <c r="MN38" s="171"/>
      <c r="MO38" s="171"/>
      <c r="MP38" s="171"/>
      <c r="MQ38" s="171"/>
      <c r="MR38" s="171"/>
      <c r="MS38" s="171"/>
      <c r="MT38" s="171"/>
      <c r="MU38" s="171"/>
      <c r="MV38" s="171"/>
      <c r="MW38" s="171"/>
      <c r="MX38" s="171"/>
      <c r="MY38" s="171"/>
      <c r="MZ38" s="171"/>
      <c r="NA38" s="171"/>
      <c r="NB38" s="171"/>
      <c r="NC38" s="171"/>
      <c r="ND38" s="171"/>
      <c r="NE38" s="171"/>
      <c r="NF38" s="171"/>
      <c r="NG38" s="171"/>
      <c r="NH38" s="171"/>
      <c r="NI38" s="171"/>
      <c r="NJ38" s="171"/>
      <c r="NK38" s="171"/>
      <c r="NL38" s="171"/>
      <c r="NM38" s="171"/>
      <c r="NN38" s="171"/>
      <c r="NO38" s="171"/>
      <c r="NP38" s="171"/>
      <c r="NQ38" s="171"/>
      <c r="NR38" s="171"/>
      <c r="NS38" s="171"/>
      <c r="NT38" s="171"/>
      <c r="NU38" s="171"/>
      <c r="NV38" s="171"/>
      <c r="NW38" s="171"/>
      <c r="NX38" s="171"/>
      <c r="NY38" s="171"/>
      <c r="NZ38" s="171"/>
      <c r="OA38" s="171"/>
      <c r="OB38" s="171"/>
      <c r="OC38" s="171"/>
      <c r="OD38" s="171"/>
      <c r="OE38" s="171"/>
      <c r="OF38" s="171"/>
      <c r="OG38" s="171"/>
      <c r="OH38" s="171"/>
      <c r="OI38" s="171"/>
      <c r="OJ38" s="171"/>
      <c r="OK38" s="171"/>
      <c r="OL38" s="171"/>
      <c r="OM38" s="171"/>
      <c r="ON38" s="171"/>
      <c r="OO38" s="171"/>
      <c r="OP38" s="171"/>
      <c r="OQ38" s="171"/>
      <c r="OR38" s="171"/>
      <c r="OS38" s="171"/>
      <c r="OT38" s="171"/>
      <c r="OU38" s="171"/>
      <c r="OV38" s="171"/>
      <c r="OW38" s="171"/>
      <c r="OX38" s="171"/>
      <c r="OY38" s="171"/>
      <c r="OZ38" s="171"/>
      <c r="PA38" s="171"/>
      <c r="PB38" s="171"/>
      <c r="PC38" s="171"/>
      <c r="PD38" s="171"/>
      <c r="PE38" s="171"/>
      <c r="PF38" s="171"/>
      <c r="PG38" s="171"/>
      <c r="PH38" s="171"/>
      <c r="PI38" s="171"/>
      <c r="PJ38" s="171"/>
      <c r="PK38" s="171"/>
      <c r="PL38" s="171"/>
      <c r="PM38" s="171"/>
      <c r="PN38" s="171"/>
      <c r="PO38" s="171"/>
      <c r="PP38" s="171"/>
      <c r="PQ38" s="171"/>
      <c r="PR38" s="171"/>
      <c r="PS38" s="171"/>
      <c r="PT38" s="171"/>
      <c r="PU38" s="171"/>
      <c r="PV38" s="171"/>
      <c r="PW38" s="171"/>
      <c r="PX38" s="171"/>
      <c r="PY38" s="171"/>
      <c r="PZ38" s="171"/>
      <c r="QA38" s="171"/>
      <c r="QB38" s="171"/>
      <c r="QC38" s="171"/>
      <c r="QD38" s="171"/>
      <c r="QE38" s="171"/>
      <c r="QF38" s="171"/>
      <c r="QG38" s="171"/>
      <c r="QH38" s="171"/>
      <c r="QI38" s="171"/>
      <c r="QJ38" s="171"/>
      <c r="QK38" s="171"/>
      <c r="QL38" s="171"/>
      <c r="QM38" s="171"/>
      <c r="QN38" s="171"/>
      <c r="QO38" s="171"/>
      <c r="QP38" s="171"/>
      <c r="QQ38" s="171"/>
      <c r="QR38" s="171"/>
      <c r="QS38" s="171"/>
      <c r="QT38" s="171"/>
      <c r="QU38" s="171"/>
      <c r="QV38" s="171"/>
      <c r="QW38" s="171"/>
      <c r="QX38" s="171"/>
      <c r="QY38" s="171"/>
      <c r="QZ38" s="171"/>
      <c r="RA38" s="171"/>
      <c r="RB38" s="171"/>
      <c r="RC38" s="171"/>
      <c r="RD38" s="171"/>
      <c r="RE38" s="171"/>
      <c r="RF38" s="171"/>
      <c r="RG38" s="171"/>
      <c r="RH38" s="171"/>
      <c r="RI38" s="171"/>
      <c r="RJ38" s="171"/>
      <c r="RK38" s="171"/>
      <c r="RL38" s="171"/>
      <c r="RM38" s="171"/>
      <c r="RN38" s="171"/>
      <c r="RO38" s="171"/>
      <c r="RP38" s="171"/>
      <c r="RQ38" s="171"/>
      <c r="RR38" s="171"/>
      <c r="RS38" s="171"/>
      <c r="RT38" s="171"/>
      <c r="RU38" s="171"/>
      <c r="RV38" s="171"/>
      <c r="RW38" s="171"/>
      <c r="RX38" s="171"/>
      <c r="RY38" s="171"/>
      <c r="RZ38" s="171"/>
      <c r="SA38" s="171"/>
      <c r="SB38" s="171"/>
      <c r="SC38" s="171"/>
      <c r="SD38" s="171"/>
      <c r="SE38" s="171"/>
      <c r="SF38" s="171"/>
      <c r="SG38" s="171"/>
      <c r="SH38" s="171"/>
      <c r="SI38" s="171"/>
      <c r="SJ38" s="171"/>
      <c r="SK38" s="171"/>
      <c r="SL38" s="171"/>
      <c r="SM38" s="171"/>
      <c r="SN38" s="171"/>
      <c r="SO38" s="171"/>
      <c r="SP38" s="171"/>
      <c r="SQ38" s="171"/>
      <c r="SR38" s="171"/>
      <c r="SS38" s="171"/>
      <c r="ST38" s="171"/>
      <c r="SU38" s="171"/>
      <c r="SV38" s="171"/>
      <c r="SW38" s="171"/>
      <c r="SX38" s="171"/>
      <c r="SY38" s="171"/>
      <c r="SZ38" s="171"/>
      <c r="TA38" s="171"/>
      <c r="TB38" s="171"/>
      <c r="TC38" s="171"/>
      <c r="TD38" s="171"/>
      <c r="TE38" s="171"/>
      <c r="TF38" s="171"/>
      <c r="TG38" s="171"/>
      <c r="TH38" s="171"/>
      <c r="TI38" s="171"/>
      <c r="TJ38" s="171"/>
      <c r="TK38" s="171"/>
      <c r="TL38" s="171"/>
      <c r="TM38" s="171"/>
      <c r="TN38" s="171"/>
      <c r="TO38" s="171"/>
      <c r="TP38" s="171"/>
      <c r="TQ38" s="171"/>
      <c r="TR38" s="171"/>
      <c r="TS38" s="171"/>
      <c r="TT38" s="171"/>
      <c r="TU38" s="171"/>
      <c r="TV38" s="171"/>
      <c r="TW38" s="171"/>
      <c r="TX38" s="171"/>
      <c r="TY38" s="171"/>
      <c r="TZ38" s="171"/>
      <c r="UA38" s="171"/>
      <c r="UB38" s="171"/>
      <c r="UC38" s="171"/>
      <c r="UD38" s="171"/>
      <c r="UE38" s="171"/>
      <c r="UF38" s="171"/>
      <c r="UG38" s="171"/>
      <c r="UH38" s="171"/>
      <c r="UI38" s="171"/>
      <c r="UJ38" s="171"/>
      <c r="UK38" s="171"/>
      <c r="UL38" s="171"/>
      <c r="UM38" s="171"/>
      <c r="UN38" s="171"/>
      <c r="UO38" s="171"/>
      <c r="UP38" s="171"/>
      <c r="UQ38" s="171"/>
      <c r="UR38" s="171"/>
      <c r="US38" s="171"/>
      <c r="UT38" s="171"/>
      <c r="UU38" s="171"/>
      <c r="UV38" s="171"/>
      <c r="UW38" s="171"/>
      <c r="UX38" s="171"/>
      <c r="UY38" s="171"/>
      <c r="UZ38" s="171"/>
      <c r="VA38" s="171"/>
      <c r="VB38" s="171"/>
      <c r="VC38" s="171"/>
      <c r="VD38" s="171"/>
      <c r="VE38" s="171"/>
      <c r="VF38" s="171"/>
      <c r="VG38" s="171"/>
      <c r="VH38" s="171"/>
      <c r="VI38" s="171"/>
      <c r="VJ38" s="171"/>
      <c r="VK38" s="171"/>
      <c r="VL38" s="171"/>
      <c r="VM38" s="171"/>
      <c r="VN38" s="171"/>
      <c r="VO38" s="171"/>
      <c r="VP38" s="171"/>
      <c r="VQ38" s="171"/>
      <c r="VR38" s="171"/>
      <c r="VS38" s="171"/>
      <c r="VT38" s="171"/>
      <c r="VU38" s="171"/>
      <c r="VV38" s="171"/>
      <c r="VW38" s="171"/>
      <c r="VX38" s="171"/>
      <c r="VY38" s="171"/>
      <c r="VZ38" s="171"/>
      <c r="WA38" s="171"/>
      <c r="WB38" s="171"/>
      <c r="WC38" s="171"/>
      <c r="WD38" s="171"/>
      <c r="WE38" s="171"/>
      <c r="WF38" s="171"/>
      <c r="WG38" s="171"/>
      <c r="WH38" s="171"/>
      <c r="WI38" s="171"/>
      <c r="WJ38" s="171"/>
      <c r="WK38" s="171"/>
      <c r="WL38" s="171"/>
      <c r="WM38" s="171"/>
      <c r="WN38" s="171"/>
      <c r="WO38" s="171"/>
      <c r="WP38" s="171"/>
      <c r="WQ38" s="171"/>
      <c r="WR38" s="171"/>
      <c r="WS38" s="171"/>
      <c r="WT38" s="171"/>
      <c r="WU38" s="171"/>
      <c r="WV38" s="171"/>
      <c r="WW38" s="171"/>
      <c r="WX38" s="171"/>
      <c r="WY38" s="171"/>
      <c r="WZ38" s="171"/>
      <c r="XA38" s="171"/>
      <c r="XB38" s="171"/>
      <c r="XC38" s="171"/>
      <c r="XD38" s="171"/>
      <c r="XE38" s="171"/>
      <c r="XF38" s="171"/>
      <c r="XG38" s="171"/>
      <c r="XH38" s="171"/>
      <c r="XI38" s="171"/>
      <c r="XJ38" s="171"/>
      <c r="XK38" s="171"/>
      <c r="XL38" s="171"/>
      <c r="XM38" s="171"/>
      <c r="XN38" s="171"/>
      <c r="XO38" s="171"/>
      <c r="XP38" s="171"/>
      <c r="XQ38" s="171"/>
      <c r="XR38" s="171"/>
      <c r="XS38" s="171"/>
      <c r="XT38" s="171"/>
      <c r="XU38" s="171"/>
      <c r="XV38" s="171"/>
      <c r="XW38" s="171"/>
      <c r="XX38" s="171"/>
      <c r="XY38" s="171"/>
      <c r="XZ38" s="171"/>
      <c r="YA38" s="171"/>
      <c r="YB38" s="171"/>
      <c r="YC38" s="171"/>
      <c r="YD38" s="171"/>
      <c r="YE38" s="171"/>
      <c r="YF38" s="171"/>
      <c r="YG38" s="171"/>
      <c r="YH38" s="171"/>
      <c r="YI38" s="171"/>
      <c r="YJ38" s="171"/>
      <c r="YK38" s="171"/>
      <c r="YL38" s="171"/>
      <c r="YM38" s="171"/>
      <c r="YN38" s="171"/>
      <c r="YO38" s="171"/>
      <c r="YP38" s="171"/>
      <c r="YQ38" s="171"/>
      <c r="YR38" s="171"/>
      <c r="YS38" s="171"/>
      <c r="YT38" s="171"/>
      <c r="YU38" s="171"/>
      <c r="YV38" s="171"/>
      <c r="YW38" s="171"/>
      <c r="YX38" s="171"/>
      <c r="YY38" s="171"/>
      <c r="YZ38" s="171"/>
      <c r="ZA38" s="171"/>
      <c r="ZB38" s="171"/>
      <c r="ZC38" s="171"/>
      <c r="ZD38" s="171"/>
      <c r="ZE38" s="171"/>
      <c r="ZF38" s="171"/>
      <c r="ZG38" s="171"/>
      <c r="ZH38" s="171"/>
      <c r="ZI38" s="171"/>
      <c r="ZJ38" s="171"/>
      <c r="ZK38" s="171"/>
      <c r="ZL38" s="171"/>
      <c r="ZM38" s="171"/>
      <c r="ZN38" s="171"/>
      <c r="ZO38" s="171"/>
      <c r="ZP38" s="171"/>
      <c r="ZQ38" s="171"/>
      <c r="ZR38" s="171"/>
      <c r="ZS38" s="171"/>
      <c r="ZT38" s="171"/>
      <c r="ZU38" s="171"/>
      <c r="ZV38" s="171"/>
      <c r="ZW38" s="171"/>
      <c r="ZX38" s="171"/>
      <c r="ZY38" s="171"/>
      <c r="ZZ38" s="171"/>
      <c r="AAA38" s="171"/>
      <c r="AAB38" s="171"/>
      <c r="AAC38" s="171"/>
      <c r="AAD38" s="171"/>
      <c r="AAE38" s="171"/>
      <c r="AAF38" s="171"/>
      <c r="AAG38" s="171"/>
      <c r="AAH38" s="171"/>
      <c r="AAI38" s="171"/>
      <c r="AAJ38" s="171"/>
      <c r="AAK38" s="171"/>
      <c r="AAL38" s="171"/>
      <c r="AAM38" s="171"/>
      <c r="AAN38" s="171"/>
      <c r="AAO38" s="171"/>
      <c r="AAP38" s="171"/>
      <c r="AAQ38" s="171"/>
      <c r="AAR38" s="171"/>
      <c r="AAS38" s="171"/>
      <c r="AAT38" s="171"/>
      <c r="AAU38" s="171"/>
      <c r="AAV38" s="171"/>
      <c r="AAW38" s="171"/>
      <c r="AAX38" s="171"/>
      <c r="AAY38" s="171"/>
      <c r="AAZ38" s="171"/>
      <c r="ABA38" s="171"/>
      <c r="ABB38" s="171"/>
      <c r="ABC38" s="171"/>
      <c r="ABD38" s="171"/>
      <c r="ABE38" s="171"/>
      <c r="ABF38" s="171"/>
      <c r="ABG38" s="171"/>
      <c r="ABH38" s="171"/>
      <c r="ABI38" s="171"/>
      <c r="ABJ38" s="171"/>
      <c r="ABK38" s="171"/>
      <c r="ABL38" s="171"/>
      <c r="ABM38" s="171"/>
      <c r="ABN38" s="171"/>
      <c r="ABO38" s="171"/>
      <c r="ABP38" s="171"/>
      <c r="ABQ38" s="171"/>
      <c r="ABR38" s="171"/>
      <c r="ABS38" s="171"/>
      <c r="ABT38" s="171"/>
      <c r="ABU38" s="171"/>
      <c r="ABV38" s="171"/>
      <c r="ABW38" s="171"/>
      <c r="ABX38" s="171"/>
      <c r="ABY38" s="171"/>
      <c r="ABZ38" s="171"/>
      <c r="ACA38" s="171"/>
      <c r="ACB38" s="171"/>
      <c r="ACC38" s="171"/>
      <c r="ACD38" s="171"/>
      <c r="ACE38" s="171"/>
      <c r="ACF38" s="171"/>
      <c r="ACG38" s="171"/>
      <c r="ACH38" s="171"/>
      <c r="ACI38" s="171"/>
      <c r="ACJ38" s="171"/>
      <c r="ACK38" s="171"/>
      <c r="ACL38" s="171"/>
      <c r="ACM38" s="171"/>
      <c r="ACN38" s="171"/>
      <c r="ACO38" s="171"/>
      <c r="ACP38" s="171"/>
      <c r="ACQ38" s="171"/>
      <c r="ACR38" s="171"/>
      <c r="ACS38" s="171"/>
      <c r="ACT38" s="171"/>
      <c r="ACU38" s="171"/>
      <c r="ACV38" s="171"/>
      <c r="ACW38" s="171"/>
      <c r="ACX38" s="171"/>
      <c r="ACY38" s="171"/>
      <c r="ACZ38" s="171"/>
      <c r="ADA38" s="171"/>
      <c r="ADB38" s="171"/>
      <c r="ADC38" s="171"/>
      <c r="ADD38" s="171"/>
      <c r="ADE38" s="171"/>
      <c r="ADF38" s="171"/>
      <c r="ADG38" s="171"/>
      <c r="ADH38" s="171"/>
      <c r="ADI38" s="171"/>
      <c r="ADJ38" s="171"/>
      <c r="ADK38" s="171"/>
      <c r="ADL38" s="171"/>
      <c r="ADM38" s="171"/>
      <c r="ADN38" s="171"/>
      <c r="ADO38" s="171"/>
      <c r="ADP38" s="171"/>
      <c r="ADQ38" s="171"/>
      <c r="ADR38" s="171"/>
      <c r="ADS38" s="171"/>
      <c r="ADT38" s="171"/>
      <c r="ADU38" s="171"/>
      <c r="ADV38" s="171"/>
      <c r="ADW38" s="171"/>
      <c r="ADX38" s="171"/>
      <c r="ADY38" s="171"/>
      <c r="ADZ38" s="171"/>
      <c r="AEA38" s="171"/>
      <c r="AEB38" s="171"/>
      <c r="AEC38" s="171"/>
      <c r="AED38" s="171"/>
      <c r="AEE38" s="171"/>
      <c r="AEF38" s="171"/>
      <c r="AEG38" s="171"/>
      <c r="AEH38" s="171"/>
      <c r="AEI38" s="171"/>
      <c r="AEJ38" s="171"/>
      <c r="AEK38" s="171"/>
      <c r="AEL38" s="171"/>
      <c r="AEM38" s="171"/>
      <c r="AEN38" s="171"/>
      <c r="AEO38" s="171"/>
      <c r="AEP38" s="171"/>
      <c r="AEQ38" s="171"/>
      <c r="AER38" s="171"/>
      <c r="AES38" s="171"/>
      <c r="AET38" s="171"/>
      <c r="AEU38" s="171"/>
      <c r="AEV38" s="171"/>
      <c r="AEW38" s="171"/>
      <c r="AEX38" s="171"/>
      <c r="AEY38" s="171"/>
      <c r="AEZ38" s="171"/>
      <c r="AFA38" s="171"/>
      <c r="AFB38" s="171"/>
      <c r="AFC38" s="171"/>
      <c r="AFD38" s="171"/>
      <c r="AFE38" s="171"/>
      <c r="AFF38" s="171"/>
      <c r="AFG38" s="171"/>
      <c r="AFH38" s="171"/>
      <c r="AFI38" s="171"/>
      <c r="AFJ38" s="171"/>
      <c r="AFK38" s="171"/>
      <c r="AFL38" s="171"/>
      <c r="AFM38" s="171"/>
      <c r="AFN38" s="171"/>
      <c r="AFO38" s="171"/>
      <c r="AFP38" s="171"/>
      <c r="AFQ38" s="171"/>
      <c r="AFR38" s="171"/>
      <c r="AFS38" s="171"/>
      <c r="AFT38" s="171"/>
      <c r="AFU38" s="171"/>
      <c r="AFV38" s="171"/>
      <c r="AFW38" s="171"/>
      <c r="AFX38" s="171"/>
      <c r="AFY38" s="171"/>
      <c r="AFZ38" s="171"/>
      <c r="AGA38" s="171"/>
      <c r="AGB38" s="171"/>
      <c r="AGC38" s="171"/>
      <c r="AGD38" s="171"/>
      <c r="AGE38" s="171"/>
      <c r="AGF38" s="171"/>
      <c r="AGG38" s="171"/>
      <c r="AGH38" s="171"/>
      <c r="AGI38" s="171"/>
      <c r="AGJ38" s="171"/>
      <c r="AGK38" s="171"/>
      <c r="AGL38" s="171"/>
      <c r="AGM38" s="171"/>
      <c r="AGN38" s="171"/>
      <c r="AGO38" s="171"/>
      <c r="AGP38" s="171"/>
      <c r="AGQ38" s="171"/>
      <c r="AGR38" s="171"/>
      <c r="AGS38" s="171"/>
      <c r="AGT38" s="171"/>
      <c r="AGU38" s="171"/>
      <c r="AGV38" s="171"/>
      <c r="AGW38" s="171"/>
      <c r="AGX38" s="171"/>
      <c r="AGY38" s="171"/>
      <c r="AGZ38" s="171"/>
      <c r="AHA38" s="171"/>
      <c r="AHB38" s="171"/>
      <c r="AHC38" s="171"/>
      <c r="AHD38" s="171"/>
      <c r="AHE38" s="171"/>
      <c r="AHF38" s="171"/>
      <c r="AHG38" s="171"/>
      <c r="AHH38" s="171"/>
      <c r="AHI38" s="171"/>
      <c r="AHJ38" s="171"/>
      <c r="AHK38" s="171"/>
      <c r="AHL38" s="171"/>
      <c r="AHM38" s="171"/>
      <c r="AHN38" s="171"/>
      <c r="AHO38" s="171"/>
      <c r="AHP38" s="171"/>
      <c r="AHQ38" s="171"/>
      <c r="AHR38" s="171"/>
      <c r="AHS38" s="171"/>
      <c r="AHT38" s="171"/>
      <c r="AHU38" s="171"/>
      <c r="AHV38" s="171"/>
      <c r="AHW38" s="171"/>
      <c r="AHX38" s="171"/>
      <c r="AHY38" s="171"/>
      <c r="AHZ38" s="171"/>
      <c r="AIA38" s="171"/>
      <c r="AIB38" s="171"/>
      <c r="AIC38" s="171"/>
      <c r="AID38" s="171"/>
      <c r="AIE38" s="171"/>
      <c r="AIF38" s="171"/>
      <c r="AIG38" s="171"/>
      <c r="AIH38" s="171"/>
      <c r="AII38" s="171"/>
      <c r="AIJ38" s="171"/>
      <c r="AIK38" s="171"/>
      <c r="AIL38" s="171"/>
      <c r="AIM38" s="171"/>
      <c r="AIN38" s="171"/>
      <c r="AIO38" s="171"/>
      <c r="AIP38" s="171"/>
      <c r="AIQ38" s="171"/>
      <c r="AIR38" s="171"/>
      <c r="AIS38" s="171"/>
      <c r="AIT38" s="171"/>
      <c r="AIU38" s="171"/>
      <c r="AIV38" s="171"/>
      <c r="AIW38" s="171"/>
      <c r="AIX38" s="171"/>
      <c r="AIY38" s="171"/>
      <c r="AIZ38" s="171"/>
      <c r="AJA38" s="171"/>
      <c r="AJB38" s="171"/>
      <c r="AJC38" s="171"/>
      <c r="AJD38" s="171"/>
      <c r="AJE38" s="171"/>
      <c r="AJF38" s="171"/>
      <c r="AJG38" s="171"/>
      <c r="AJH38" s="171"/>
      <c r="AJI38" s="171"/>
      <c r="AJJ38" s="171"/>
      <c r="AJK38" s="171"/>
      <c r="AJL38" s="171"/>
      <c r="AJM38" s="171"/>
      <c r="AJN38" s="171"/>
      <c r="AJO38" s="171"/>
      <c r="AJP38" s="171"/>
      <c r="AJQ38" s="171"/>
      <c r="AJR38" s="171"/>
      <c r="AJS38" s="171"/>
      <c r="AJT38" s="171"/>
      <c r="AJU38" s="171"/>
      <c r="AJV38" s="171"/>
      <c r="AJW38" s="171"/>
      <c r="AJX38" s="171"/>
      <c r="AJY38" s="171"/>
      <c r="AJZ38" s="171"/>
      <c r="AKA38" s="171"/>
      <c r="AKB38" s="171"/>
      <c r="AKC38" s="171"/>
      <c r="AKD38" s="171"/>
      <c r="AKE38" s="171"/>
      <c r="AKF38" s="171"/>
      <c r="AKG38" s="171"/>
      <c r="AKH38" s="171"/>
      <c r="AKI38" s="171"/>
      <c r="AKJ38" s="171"/>
      <c r="AKK38" s="171"/>
      <c r="AKL38" s="171"/>
      <c r="AKM38" s="171"/>
      <c r="AKN38" s="171"/>
      <c r="AKO38" s="171"/>
      <c r="AKP38" s="171"/>
      <c r="AKQ38" s="171"/>
      <c r="AKR38" s="171"/>
      <c r="AKS38" s="171"/>
      <c r="AKT38" s="171"/>
      <c r="AKU38" s="171"/>
      <c r="AKV38" s="171"/>
      <c r="AKW38" s="171"/>
      <c r="AKX38" s="171"/>
      <c r="AKY38" s="171"/>
      <c r="AKZ38" s="171"/>
      <c r="ALA38" s="171"/>
      <c r="ALB38" s="171"/>
      <c r="ALC38" s="171"/>
      <c r="ALD38" s="171"/>
      <c r="ALE38" s="171"/>
      <c r="ALF38" s="171"/>
      <c r="ALG38" s="171"/>
      <c r="ALH38" s="171"/>
      <c r="ALI38" s="171"/>
      <c r="ALJ38" s="171"/>
      <c r="ALK38" s="171"/>
      <c r="ALL38" s="171"/>
      <c r="ALM38" s="171"/>
      <c r="ALN38" s="171"/>
      <c r="ALO38" s="171"/>
      <c r="ALP38" s="171"/>
      <c r="ALQ38" s="171"/>
      <c r="ALR38" s="171"/>
      <c r="ALS38" s="171"/>
      <c r="ALT38" s="171"/>
      <c r="ALU38" s="171"/>
      <c r="ALV38" s="171"/>
      <c r="ALW38" s="171"/>
      <c r="ALX38" s="171"/>
      <c r="ALY38" s="171"/>
      <c r="ALZ38" s="171"/>
      <c r="AMA38" s="171"/>
      <c r="AMB38" s="171"/>
      <c r="AMC38" s="171"/>
      <c r="AMD38" s="171"/>
      <c r="AME38" s="171"/>
      <c r="AMF38" s="171"/>
      <c r="AMG38" s="171"/>
      <c r="AMH38" s="171"/>
      <c r="AMI38" s="171"/>
      <c r="AMJ38" s="171"/>
      <c r="AMK38" s="171"/>
      <c r="AML38" s="171"/>
      <c r="AMM38" s="171"/>
      <c r="AMN38" s="171"/>
      <c r="AMO38" s="171"/>
      <c r="AMP38" s="171"/>
      <c r="AMQ38" s="171"/>
      <c r="AMR38" s="171"/>
      <c r="AMS38" s="171"/>
      <c r="AMT38" s="171"/>
      <c r="AMU38" s="171"/>
      <c r="AMV38" s="171"/>
      <c r="AMW38" s="171"/>
      <c r="AMX38" s="171"/>
      <c r="AMY38" s="171"/>
      <c r="AMZ38" s="171"/>
      <c r="ANA38" s="171"/>
      <c r="ANB38" s="171"/>
      <c r="ANC38" s="171"/>
      <c r="AND38" s="171"/>
      <c r="ANE38" s="171"/>
      <c r="ANF38" s="171"/>
      <c r="ANG38" s="171"/>
      <c r="ANH38" s="171"/>
      <c r="ANI38" s="171"/>
      <c r="ANJ38" s="171"/>
      <c r="ANK38" s="171"/>
      <c r="ANL38" s="171"/>
      <c r="ANM38" s="171"/>
      <c r="ANN38" s="171"/>
      <c r="ANO38" s="171"/>
      <c r="ANP38" s="171"/>
      <c r="ANQ38" s="171"/>
      <c r="ANR38" s="171"/>
      <c r="ANS38" s="171"/>
      <c r="ANT38" s="171"/>
      <c r="ANU38" s="171"/>
      <c r="ANV38" s="171"/>
      <c r="ANW38" s="171"/>
      <c r="ANX38" s="171"/>
      <c r="ANY38" s="171"/>
      <c r="ANZ38" s="171"/>
      <c r="AOA38" s="171"/>
      <c r="AOB38" s="171"/>
      <c r="AOC38" s="171"/>
      <c r="AOD38" s="171"/>
      <c r="AOE38" s="171"/>
      <c r="AOF38" s="171"/>
      <c r="AOG38" s="171"/>
      <c r="AOH38" s="171"/>
      <c r="AOI38" s="171"/>
      <c r="AOJ38" s="171"/>
      <c r="AOK38" s="171"/>
      <c r="AOL38" s="171"/>
      <c r="AOM38" s="171"/>
      <c r="AON38" s="171"/>
      <c r="AOO38" s="171"/>
      <c r="AOP38" s="171"/>
      <c r="AOQ38" s="171"/>
      <c r="AOR38" s="171"/>
      <c r="AOS38" s="171"/>
      <c r="AOT38" s="171"/>
      <c r="AOU38" s="171"/>
      <c r="AOV38" s="171"/>
      <c r="AOW38" s="171"/>
      <c r="AOX38" s="171"/>
      <c r="AOY38" s="171"/>
      <c r="AOZ38" s="171"/>
      <c r="APA38" s="171"/>
      <c r="APB38" s="171"/>
      <c r="APC38" s="171"/>
      <c r="APD38" s="171"/>
      <c r="APE38" s="171"/>
      <c r="APF38" s="171"/>
      <c r="APG38" s="171"/>
      <c r="APH38" s="171"/>
      <c r="API38" s="171"/>
      <c r="APJ38" s="171"/>
      <c r="APK38" s="171"/>
      <c r="APL38" s="171"/>
      <c r="APM38" s="171"/>
      <c r="APN38" s="171"/>
      <c r="APO38" s="171"/>
      <c r="APP38" s="171"/>
      <c r="APQ38" s="171"/>
      <c r="APR38" s="171"/>
      <c r="APS38" s="171"/>
      <c r="APT38" s="171"/>
      <c r="APU38" s="171"/>
      <c r="APV38" s="171"/>
      <c r="APW38" s="171"/>
      <c r="APX38" s="171"/>
      <c r="APY38" s="171"/>
      <c r="APZ38" s="171"/>
      <c r="AQA38" s="171"/>
      <c r="AQB38" s="171"/>
      <c r="AQC38" s="171"/>
      <c r="AQD38" s="171"/>
      <c r="AQE38" s="171"/>
      <c r="AQF38" s="171"/>
      <c r="AQG38" s="171"/>
      <c r="AQH38" s="171"/>
      <c r="AQI38" s="171"/>
      <c r="AQJ38" s="171"/>
      <c r="AQK38" s="171"/>
      <c r="AQL38" s="171"/>
      <c r="AQM38" s="171"/>
      <c r="AQN38" s="171"/>
      <c r="AQO38" s="171"/>
      <c r="AQP38" s="171"/>
      <c r="AQQ38" s="171"/>
      <c r="AQR38" s="171"/>
      <c r="AQS38" s="171"/>
      <c r="AQT38" s="171"/>
      <c r="AQU38" s="171"/>
      <c r="AQV38" s="171"/>
      <c r="AQW38" s="171"/>
      <c r="AQX38" s="171"/>
      <c r="AQY38" s="171"/>
      <c r="AQZ38" s="171"/>
      <c r="ARA38" s="171"/>
      <c r="ARB38" s="171"/>
      <c r="ARC38" s="171"/>
      <c r="ARD38" s="171"/>
      <c r="ARE38" s="171"/>
      <c r="ARF38" s="171"/>
      <c r="ARG38" s="171"/>
      <c r="ARH38" s="171"/>
      <c r="ARI38" s="171"/>
      <c r="ARJ38" s="171"/>
      <c r="ARK38" s="171"/>
      <c r="ARL38" s="171"/>
      <c r="ARM38" s="171"/>
      <c r="ARN38" s="171"/>
      <c r="ARO38" s="171"/>
      <c r="ARP38" s="171"/>
      <c r="ARQ38" s="171"/>
      <c r="ARR38" s="171"/>
      <c r="ARS38" s="171"/>
      <c r="ART38" s="171"/>
      <c r="ARU38" s="171"/>
      <c r="ARV38" s="171"/>
      <c r="ARW38" s="171"/>
      <c r="ARX38" s="171"/>
      <c r="ARY38" s="171"/>
      <c r="ARZ38" s="171"/>
      <c r="ASA38" s="171"/>
      <c r="ASB38" s="171"/>
      <c r="ASC38" s="171"/>
      <c r="ASD38" s="171"/>
      <c r="ASE38" s="171"/>
      <c r="ASF38" s="171"/>
      <c r="ASG38" s="171"/>
      <c r="ASH38" s="171"/>
      <c r="ASI38" s="171"/>
      <c r="ASJ38" s="171"/>
      <c r="ASK38" s="171"/>
      <c r="ASL38" s="171"/>
      <c r="ASM38" s="171"/>
      <c r="ASN38" s="171"/>
      <c r="ASO38" s="171"/>
      <c r="ASP38" s="171"/>
      <c r="ASQ38" s="171"/>
      <c r="ASR38" s="171"/>
      <c r="ASS38" s="171"/>
      <c r="AST38" s="171"/>
      <c r="ASU38" s="171"/>
      <c r="ASV38" s="171"/>
      <c r="ASW38" s="171"/>
      <c r="ASX38" s="171"/>
      <c r="ASY38" s="171"/>
      <c r="ASZ38" s="171"/>
      <c r="ATA38" s="171"/>
      <c r="ATB38" s="171"/>
      <c r="ATC38" s="171"/>
      <c r="ATD38" s="171"/>
      <c r="ATE38" s="171"/>
      <c r="ATF38" s="171"/>
      <c r="ATG38" s="171"/>
      <c r="ATH38" s="171"/>
      <c r="ATI38" s="171"/>
      <c r="ATJ38" s="171"/>
      <c r="ATK38" s="171"/>
      <c r="ATL38" s="171"/>
      <c r="ATM38" s="171"/>
      <c r="ATN38" s="171"/>
      <c r="ATO38" s="171"/>
      <c r="ATP38" s="171"/>
      <c r="ATQ38" s="171"/>
      <c r="ATR38" s="171"/>
      <c r="ATS38" s="171"/>
      <c r="ATT38" s="171"/>
      <c r="ATU38" s="171"/>
      <c r="ATV38" s="171"/>
      <c r="ATW38" s="171"/>
      <c r="ATX38" s="171"/>
      <c r="ATY38" s="171"/>
      <c r="ATZ38" s="171"/>
      <c r="AUA38" s="171"/>
      <c r="AUB38" s="171"/>
      <c r="AUC38" s="171"/>
      <c r="AUD38" s="171"/>
      <c r="AUE38" s="171"/>
      <c r="AUF38" s="171"/>
      <c r="AUG38" s="171"/>
      <c r="AUH38" s="171"/>
      <c r="AUI38" s="171"/>
      <c r="AUJ38" s="171"/>
      <c r="AUK38" s="171"/>
      <c r="AUL38" s="171"/>
      <c r="AUM38" s="171"/>
      <c r="AUN38" s="171"/>
      <c r="AUO38" s="171"/>
      <c r="AUP38" s="171"/>
      <c r="AUQ38" s="171"/>
      <c r="AUR38" s="171"/>
      <c r="AUS38" s="171"/>
      <c r="AUT38" s="171"/>
      <c r="AUU38" s="171"/>
      <c r="AUV38" s="171"/>
      <c r="AUW38" s="171"/>
      <c r="AUX38" s="171"/>
      <c r="AUY38" s="171"/>
      <c r="AUZ38" s="171"/>
      <c r="AVA38" s="171"/>
      <c r="AVB38" s="171"/>
      <c r="AVC38" s="171"/>
      <c r="AVD38" s="171"/>
      <c r="AVE38" s="171"/>
      <c r="AVF38" s="171"/>
      <c r="AVG38" s="171"/>
      <c r="AVH38" s="171"/>
      <c r="AVI38" s="171"/>
      <c r="AVJ38" s="171"/>
      <c r="AVK38" s="171"/>
      <c r="AVL38" s="171"/>
      <c r="AVM38" s="171"/>
      <c r="AVN38" s="171"/>
      <c r="AVO38" s="171"/>
      <c r="AVP38" s="171"/>
      <c r="AVQ38" s="171"/>
      <c r="AVR38" s="171"/>
      <c r="AVS38" s="171"/>
      <c r="AVT38" s="171"/>
      <c r="AVU38" s="171"/>
      <c r="AVV38" s="171"/>
      <c r="AVW38" s="171"/>
      <c r="AVX38" s="171"/>
      <c r="AVY38" s="171"/>
      <c r="AVZ38" s="171"/>
      <c r="AWA38" s="171"/>
      <c r="AWB38" s="171"/>
      <c r="AWC38" s="171"/>
      <c r="AWD38" s="171"/>
      <c r="AWE38" s="171"/>
      <c r="AWF38" s="171"/>
      <c r="AWG38" s="171"/>
      <c r="AWH38" s="171"/>
      <c r="AWI38" s="171"/>
      <c r="AWJ38" s="171"/>
      <c r="AWK38" s="171"/>
      <c r="AWL38" s="171"/>
      <c r="AWM38" s="171"/>
      <c r="AWN38" s="171"/>
      <c r="AWO38" s="171"/>
      <c r="AWP38" s="171"/>
      <c r="AWQ38" s="171"/>
      <c r="AWR38" s="171"/>
      <c r="AWS38" s="171"/>
      <c r="AWT38" s="171"/>
      <c r="AWU38" s="171"/>
      <c r="AWV38" s="171"/>
      <c r="AWW38" s="171"/>
      <c r="AWX38" s="171"/>
      <c r="AWY38" s="171"/>
      <c r="AWZ38" s="171"/>
      <c r="AXA38" s="171"/>
      <c r="AXB38" s="171"/>
      <c r="AXC38" s="171"/>
      <c r="AXD38" s="171"/>
      <c r="AXE38" s="171"/>
      <c r="AXF38" s="171"/>
      <c r="AXG38" s="171"/>
      <c r="AXH38" s="171"/>
      <c r="AXI38" s="171"/>
      <c r="AXJ38" s="171"/>
      <c r="AXK38" s="171"/>
      <c r="AXL38" s="171"/>
      <c r="AXM38" s="171"/>
      <c r="AXN38" s="171"/>
      <c r="AXO38" s="171"/>
      <c r="AXP38" s="171"/>
      <c r="AXQ38" s="171"/>
      <c r="AXR38" s="171"/>
      <c r="AXS38" s="171"/>
      <c r="AXT38" s="171"/>
      <c r="AXU38" s="171"/>
      <c r="AXV38" s="171"/>
      <c r="AXW38" s="171"/>
      <c r="AXX38" s="171"/>
      <c r="AXY38" s="171"/>
      <c r="AXZ38" s="171"/>
      <c r="AYA38" s="171"/>
      <c r="AYB38" s="171"/>
      <c r="AYC38" s="171"/>
      <c r="AYD38" s="171"/>
      <c r="AYE38" s="171"/>
      <c r="AYF38" s="171"/>
      <c r="AYG38" s="171"/>
      <c r="AYH38" s="171"/>
      <c r="AYI38" s="171"/>
      <c r="AYJ38" s="171"/>
      <c r="AYK38" s="171"/>
      <c r="AYL38" s="171"/>
      <c r="AYM38" s="171"/>
      <c r="AYN38" s="171"/>
      <c r="AYO38" s="171"/>
      <c r="AYP38" s="171"/>
      <c r="AYQ38" s="171"/>
      <c r="AYR38" s="171"/>
      <c r="AYS38" s="171"/>
      <c r="AYT38" s="171"/>
      <c r="AYU38" s="171"/>
      <c r="AYV38" s="171"/>
      <c r="AYW38" s="171"/>
      <c r="AYX38" s="171"/>
      <c r="AYY38" s="171"/>
      <c r="AYZ38" s="171"/>
      <c r="AZA38" s="171"/>
      <c r="AZB38" s="171"/>
      <c r="AZC38" s="171"/>
      <c r="AZD38" s="171"/>
      <c r="AZE38" s="171"/>
      <c r="AZF38" s="171"/>
      <c r="AZG38" s="171"/>
      <c r="AZH38" s="171"/>
      <c r="AZI38" s="171"/>
      <c r="AZJ38" s="171"/>
      <c r="AZK38" s="171"/>
      <c r="AZL38" s="171"/>
      <c r="AZM38" s="171"/>
      <c r="AZN38" s="171"/>
      <c r="AZO38" s="171"/>
      <c r="AZP38" s="171"/>
      <c r="AZQ38" s="171"/>
      <c r="AZR38" s="171"/>
      <c r="AZS38" s="171"/>
      <c r="AZT38" s="171"/>
      <c r="AZU38" s="171"/>
      <c r="AZV38" s="171"/>
      <c r="AZW38" s="171"/>
      <c r="AZX38" s="171"/>
      <c r="AZY38" s="171"/>
      <c r="AZZ38" s="171"/>
      <c r="BAA38" s="171"/>
      <c r="BAB38" s="171"/>
      <c r="BAC38" s="171"/>
      <c r="BAD38" s="171"/>
      <c r="BAE38" s="171"/>
      <c r="BAF38" s="171"/>
      <c r="BAG38" s="171"/>
      <c r="BAH38" s="171"/>
      <c r="BAI38" s="171"/>
      <c r="BAJ38" s="171"/>
      <c r="BAK38" s="171"/>
      <c r="BAL38" s="171"/>
      <c r="BAM38" s="171"/>
      <c r="BAN38" s="171"/>
      <c r="BAO38" s="171"/>
      <c r="BAP38" s="171"/>
      <c r="BAQ38" s="171"/>
      <c r="BAR38" s="171"/>
      <c r="BAS38" s="171"/>
      <c r="BAT38" s="171"/>
      <c r="BAU38" s="171"/>
      <c r="BAV38" s="171"/>
      <c r="BAW38" s="171"/>
      <c r="BAX38" s="171"/>
      <c r="BAY38" s="171"/>
      <c r="BAZ38" s="171"/>
      <c r="BBA38" s="171"/>
      <c r="BBB38" s="171"/>
      <c r="BBC38" s="171"/>
      <c r="BBD38" s="171"/>
      <c r="BBE38" s="171"/>
      <c r="BBF38" s="171"/>
      <c r="BBG38" s="171"/>
      <c r="BBH38" s="171"/>
      <c r="BBI38" s="171"/>
      <c r="BBJ38" s="171"/>
      <c r="BBK38" s="171"/>
      <c r="BBL38" s="171"/>
      <c r="BBM38" s="171"/>
      <c r="BBN38" s="171"/>
      <c r="BBO38" s="171"/>
      <c r="BBP38" s="171"/>
      <c r="BBQ38" s="171"/>
      <c r="BBR38" s="171"/>
      <c r="BBS38" s="171"/>
      <c r="BBT38" s="171"/>
      <c r="BBU38" s="171"/>
      <c r="BBV38" s="171"/>
      <c r="BBW38" s="171"/>
      <c r="BBX38" s="171"/>
      <c r="BBY38" s="171"/>
      <c r="BBZ38" s="171"/>
      <c r="BCA38" s="171"/>
      <c r="BCB38" s="171"/>
      <c r="BCC38" s="171"/>
      <c r="BCD38" s="171"/>
      <c r="BCE38" s="171"/>
      <c r="BCF38" s="171"/>
      <c r="BCG38" s="171"/>
      <c r="BCH38" s="171"/>
      <c r="BCI38" s="171"/>
      <c r="BCJ38" s="171"/>
      <c r="BCK38" s="171"/>
      <c r="BCL38" s="171"/>
      <c r="BCM38" s="171"/>
      <c r="BCN38" s="171"/>
      <c r="BCO38" s="171"/>
      <c r="BCP38" s="171"/>
      <c r="BCQ38" s="171"/>
      <c r="BCR38" s="171"/>
      <c r="BCS38" s="171"/>
      <c r="BCT38" s="171"/>
      <c r="BCU38" s="171"/>
      <c r="BCV38" s="171"/>
      <c r="BCW38" s="171"/>
      <c r="BCX38" s="171"/>
      <c r="BCY38" s="171"/>
      <c r="BCZ38" s="171"/>
      <c r="BDA38" s="171"/>
      <c r="BDB38" s="171"/>
      <c r="BDC38" s="171"/>
      <c r="BDD38" s="171"/>
      <c r="BDE38" s="171"/>
      <c r="BDF38" s="171"/>
      <c r="BDG38" s="171"/>
      <c r="BDH38" s="171"/>
      <c r="BDI38" s="171"/>
      <c r="BDJ38" s="171"/>
      <c r="BDK38" s="171"/>
      <c r="BDL38" s="171"/>
      <c r="BDM38" s="171"/>
      <c r="BDN38" s="171"/>
      <c r="BDO38" s="171"/>
      <c r="BDP38" s="171"/>
      <c r="BDQ38" s="171"/>
      <c r="BDR38" s="171"/>
      <c r="BDS38" s="171"/>
      <c r="BDT38" s="171"/>
      <c r="BDU38" s="171"/>
      <c r="BDV38" s="171"/>
      <c r="BDW38" s="171"/>
      <c r="BDX38" s="171"/>
      <c r="BDY38" s="171"/>
      <c r="BDZ38" s="171"/>
      <c r="BEA38" s="171"/>
      <c r="BEB38" s="171"/>
      <c r="BEC38" s="171"/>
      <c r="BED38" s="171"/>
      <c r="BEE38" s="171"/>
      <c r="BEF38" s="171"/>
      <c r="BEG38" s="171"/>
      <c r="BEH38" s="171"/>
      <c r="BEI38" s="171"/>
      <c r="BEJ38" s="171"/>
      <c r="BEK38" s="171"/>
      <c r="BEL38" s="171"/>
      <c r="BEM38" s="171"/>
      <c r="BEN38" s="171"/>
      <c r="BEO38" s="171"/>
      <c r="BEP38" s="171"/>
      <c r="BEQ38" s="171"/>
      <c r="BER38" s="171"/>
      <c r="BES38" s="171"/>
      <c r="BET38" s="171"/>
      <c r="BEU38" s="171"/>
      <c r="BEV38" s="171"/>
      <c r="BEW38" s="171"/>
      <c r="BEX38" s="171"/>
      <c r="BEY38" s="171"/>
      <c r="BEZ38" s="171"/>
      <c r="BFA38" s="171"/>
      <c r="BFB38" s="171"/>
      <c r="BFC38" s="171"/>
      <c r="BFD38" s="171"/>
      <c r="BFE38" s="171"/>
      <c r="BFF38" s="171"/>
      <c r="BFG38" s="171"/>
      <c r="BFH38" s="171"/>
      <c r="BFI38" s="171"/>
      <c r="BFJ38" s="171"/>
      <c r="BFK38" s="171"/>
      <c r="BFL38" s="171"/>
      <c r="BFM38" s="171"/>
      <c r="BFN38" s="171"/>
      <c r="BFO38" s="171"/>
      <c r="BFP38" s="171"/>
      <c r="BFQ38" s="171"/>
      <c r="BFR38" s="171"/>
      <c r="BFS38" s="171"/>
      <c r="BFT38" s="171"/>
      <c r="BFU38" s="171"/>
      <c r="BFV38" s="171"/>
      <c r="BFW38" s="171"/>
      <c r="BFX38" s="171"/>
      <c r="BFY38" s="171"/>
      <c r="BFZ38" s="171"/>
      <c r="BGA38" s="171"/>
      <c r="BGB38" s="171"/>
      <c r="BGC38" s="171"/>
      <c r="BGD38" s="171"/>
      <c r="BGE38" s="171"/>
      <c r="BGF38" s="171"/>
      <c r="BGG38" s="171"/>
      <c r="BGH38" s="171"/>
      <c r="BGI38" s="171"/>
      <c r="BGJ38" s="171"/>
      <c r="BGK38" s="171"/>
      <c r="BGL38" s="171"/>
      <c r="BGM38" s="171"/>
      <c r="BGN38" s="171"/>
      <c r="BGO38" s="171"/>
      <c r="BGP38" s="171"/>
      <c r="BGQ38" s="171"/>
      <c r="BGR38" s="171"/>
      <c r="BGS38" s="171"/>
      <c r="BGT38" s="171"/>
      <c r="BGU38" s="171"/>
      <c r="BGV38" s="171"/>
      <c r="BGW38" s="171"/>
      <c r="BGX38" s="171"/>
      <c r="BGY38" s="171"/>
      <c r="BGZ38" s="171"/>
      <c r="BHA38" s="171"/>
      <c r="BHB38" s="171"/>
      <c r="BHC38" s="171"/>
      <c r="BHD38" s="171"/>
      <c r="BHE38" s="171"/>
      <c r="BHF38" s="171"/>
      <c r="BHG38" s="171"/>
      <c r="BHH38" s="171"/>
      <c r="BHI38" s="171"/>
      <c r="BHJ38" s="171"/>
      <c r="BHK38" s="171"/>
      <c r="BHL38" s="171"/>
      <c r="BHM38" s="171"/>
      <c r="BHN38" s="171"/>
      <c r="BHO38" s="171"/>
      <c r="BHP38" s="171"/>
      <c r="BHQ38" s="171"/>
      <c r="BHR38" s="171"/>
      <c r="BHS38" s="171"/>
      <c r="BHT38" s="171"/>
      <c r="BHU38" s="171"/>
      <c r="BHV38" s="171"/>
      <c r="BHW38" s="171"/>
      <c r="BHX38" s="171"/>
      <c r="BHY38" s="171"/>
      <c r="BHZ38" s="171"/>
      <c r="BIA38" s="171"/>
      <c r="BIB38" s="171"/>
      <c r="BIC38" s="171"/>
      <c r="BID38" s="171"/>
      <c r="BIE38" s="171"/>
      <c r="BIF38" s="171"/>
      <c r="BIG38" s="171"/>
      <c r="BIH38" s="171"/>
      <c r="BII38" s="171"/>
      <c r="BIJ38" s="171"/>
      <c r="BIK38" s="171"/>
      <c r="BIL38" s="171"/>
      <c r="BIM38" s="171"/>
      <c r="BIN38" s="171"/>
      <c r="BIO38" s="171"/>
      <c r="BIP38" s="171"/>
      <c r="BIQ38" s="171"/>
      <c r="BIR38" s="171"/>
      <c r="BIS38" s="171"/>
      <c r="BIT38" s="171"/>
      <c r="BIU38" s="171"/>
      <c r="BIV38" s="171"/>
      <c r="BIW38" s="171"/>
      <c r="BIX38" s="171"/>
      <c r="BIY38" s="171"/>
      <c r="BIZ38" s="171"/>
      <c r="BJA38" s="171"/>
      <c r="BJB38" s="171"/>
      <c r="BJC38" s="171"/>
      <c r="BJD38" s="171"/>
      <c r="BJE38" s="171"/>
      <c r="BJF38" s="171"/>
      <c r="BJG38" s="171"/>
      <c r="BJH38" s="171"/>
      <c r="BJI38" s="171"/>
      <c r="BJJ38" s="171"/>
      <c r="BJK38" s="171"/>
      <c r="BJL38" s="171"/>
      <c r="BJM38" s="171"/>
      <c r="BJN38" s="171"/>
      <c r="BJO38" s="171"/>
      <c r="BJP38" s="171"/>
      <c r="BJQ38" s="171"/>
      <c r="BJR38" s="171"/>
      <c r="BJS38" s="171"/>
      <c r="BJT38" s="171"/>
      <c r="BJU38" s="171"/>
      <c r="BJV38" s="171"/>
      <c r="BJW38" s="171"/>
      <c r="BJX38" s="171"/>
      <c r="BJY38" s="171"/>
      <c r="BJZ38" s="171"/>
      <c r="BKA38" s="171"/>
      <c r="BKB38" s="171"/>
      <c r="BKC38" s="171"/>
      <c r="BKD38" s="171"/>
      <c r="BKE38" s="171"/>
      <c r="BKF38" s="171"/>
      <c r="BKG38" s="171"/>
      <c r="BKH38" s="171"/>
      <c r="BKI38" s="171"/>
      <c r="BKJ38" s="171"/>
      <c r="BKK38" s="171"/>
      <c r="BKL38" s="171"/>
      <c r="BKM38" s="171"/>
      <c r="BKN38" s="171"/>
      <c r="BKO38" s="171"/>
      <c r="BKP38" s="171"/>
      <c r="BKQ38" s="171"/>
      <c r="BKR38" s="171"/>
      <c r="BKS38" s="171"/>
      <c r="BKT38" s="171"/>
      <c r="BKU38" s="171"/>
      <c r="BKV38" s="171"/>
      <c r="BKW38" s="171"/>
      <c r="BKX38" s="171"/>
      <c r="BKY38" s="171"/>
      <c r="BKZ38" s="171"/>
      <c r="BLA38" s="171"/>
      <c r="BLB38" s="171"/>
      <c r="BLC38" s="171"/>
      <c r="BLD38" s="171"/>
      <c r="BLE38" s="171"/>
      <c r="BLF38" s="171"/>
      <c r="BLG38" s="171"/>
      <c r="BLH38" s="171"/>
      <c r="BLI38" s="171"/>
      <c r="BLJ38" s="171"/>
      <c r="BLK38" s="171"/>
      <c r="BLL38" s="171"/>
      <c r="BLM38" s="171"/>
      <c r="BLN38" s="171"/>
      <c r="BLO38" s="171"/>
      <c r="BLP38" s="171"/>
      <c r="BLQ38" s="171"/>
      <c r="BLR38" s="171"/>
      <c r="BLS38" s="171"/>
      <c r="BLT38" s="171"/>
      <c r="BLU38" s="171"/>
      <c r="BLV38" s="171"/>
      <c r="BLW38" s="171"/>
      <c r="BLX38" s="171"/>
      <c r="BLY38" s="171"/>
      <c r="BLZ38" s="171"/>
      <c r="BMA38" s="171"/>
      <c r="BMB38" s="171"/>
      <c r="BMC38" s="171"/>
      <c r="BMD38" s="171"/>
      <c r="BME38" s="171"/>
      <c r="BMF38" s="171"/>
      <c r="BMG38" s="171"/>
      <c r="BMH38" s="171"/>
      <c r="BMI38" s="171"/>
      <c r="BMJ38" s="171"/>
      <c r="BMK38" s="171"/>
      <c r="BML38" s="171"/>
      <c r="BMM38" s="171"/>
      <c r="BMN38" s="171"/>
      <c r="BMO38" s="171"/>
      <c r="BMP38" s="171"/>
      <c r="BMQ38" s="171"/>
      <c r="BMR38" s="171"/>
      <c r="BMS38" s="171"/>
      <c r="BMT38" s="171"/>
      <c r="BMU38" s="171"/>
      <c r="BMV38" s="171"/>
      <c r="BMW38" s="171"/>
      <c r="BMX38" s="171"/>
      <c r="BMY38" s="171"/>
      <c r="BMZ38" s="171"/>
      <c r="BNA38" s="171"/>
      <c r="BNB38" s="171"/>
      <c r="BNC38" s="171"/>
      <c r="BND38" s="171"/>
      <c r="BNE38" s="171"/>
      <c r="BNF38" s="171"/>
      <c r="BNG38" s="171"/>
      <c r="BNH38" s="171"/>
      <c r="BNI38" s="171"/>
      <c r="BNJ38" s="171"/>
      <c r="BNK38" s="171"/>
      <c r="BNL38" s="171"/>
      <c r="BNM38" s="171"/>
      <c r="BNN38" s="171"/>
      <c r="BNO38" s="171"/>
      <c r="BNP38" s="171"/>
      <c r="BNQ38" s="171"/>
      <c r="BNR38" s="171"/>
      <c r="BNS38" s="171"/>
      <c r="BNT38" s="171"/>
      <c r="BNU38" s="171"/>
      <c r="BNV38" s="171"/>
      <c r="BNW38" s="171"/>
      <c r="BNX38" s="171"/>
      <c r="BNY38" s="171"/>
      <c r="BNZ38" s="171"/>
      <c r="BOA38" s="171"/>
      <c r="BOB38" s="171"/>
      <c r="BOC38" s="171"/>
      <c r="BOD38" s="171"/>
      <c r="BOE38" s="171"/>
      <c r="BOF38" s="171"/>
      <c r="BOG38" s="171"/>
      <c r="BOH38" s="171"/>
      <c r="BOI38" s="171"/>
      <c r="BOJ38" s="171"/>
      <c r="BOK38" s="171"/>
      <c r="BOL38" s="171"/>
      <c r="BOM38" s="171"/>
      <c r="BON38" s="171"/>
      <c r="BOO38" s="171"/>
      <c r="BOP38" s="171"/>
      <c r="BOQ38" s="171"/>
      <c r="BOR38" s="171"/>
      <c r="BOS38" s="171"/>
      <c r="BOT38" s="171"/>
      <c r="BOU38" s="171"/>
      <c r="BOV38" s="171"/>
      <c r="BOW38" s="171"/>
      <c r="BOX38" s="171"/>
      <c r="BOY38" s="171"/>
      <c r="BOZ38" s="171"/>
      <c r="BPA38" s="171"/>
      <c r="BPB38" s="171"/>
      <c r="BPC38" s="171"/>
      <c r="BPD38" s="171"/>
      <c r="BPE38" s="171"/>
      <c r="BPF38" s="171"/>
      <c r="BPG38" s="171"/>
      <c r="BPH38" s="171"/>
      <c r="BPI38" s="171"/>
      <c r="BPJ38" s="171"/>
      <c r="BPK38" s="171"/>
      <c r="BPL38" s="171"/>
      <c r="BPM38" s="171"/>
      <c r="BPN38" s="171"/>
      <c r="BPO38" s="171"/>
      <c r="BPP38" s="171"/>
      <c r="BPQ38" s="171"/>
      <c r="BPR38" s="171"/>
      <c r="BPS38" s="171"/>
      <c r="BPT38" s="171"/>
      <c r="BPU38" s="171"/>
      <c r="BPV38" s="171"/>
      <c r="BPW38" s="171"/>
      <c r="BPX38" s="171"/>
      <c r="BPY38" s="171"/>
      <c r="BPZ38" s="171"/>
      <c r="BQA38" s="171"/>
      <c r="BQB38" s="171"/>
      <c r="BQC38" s="171"/>
      <c r="BQD38" s="171"/>
      <c r="BQE38" s="171"/>
      <c r="BQF38" s="171"/>
      <c r="BQG38" s="171"/>
      <c r="BQH38" s="171"/>
      <c r="BQI38" s="171"/>
      <c r="BQJ38" s="171"/>
      <c r="BQK38" s="171"/>
      <c r="BQL38" s="171"/>
      <c r="BQM38" s="171"/>
      <c r="BQN38" s="171"/>
      <c r="BQO38" s="171"/>
      <c r="BQP38" s="171"/>
      <c r="BQQ38" s="171"/>
      <c r="BQR38" s="171"/>
      <c r="BQS38" s="171"/>
      <c r="BQT38" s="171"/>
      <c r="BQU38" s="171"/>
      <c r="BQV38" s="171"/>
      <c r="BQW38" s="171"/>
      <c r="BQX38" s="171"/>
      <c r="BQY38" s="171"/>
      <c r="BQZ38" s="171"/>
      <c r="BRA38" s="171"/>
      <c r="BRB38" s="171"/>
      <c r="BRC38" s="171"/>
      <c r="BRD38" s="171"/>
      <c r="BRE38" s="171"/>
      <c r="BRF38" s="171"/>
      <c r="BRG38" s="171"/>
      <c r="BRH38" s="171"/>
      <c r="BRI38" s="171"/>
      <c r="BRJ38" s="171"/>
      <c r="BRK38" s="171"/>
      <c r="BRL38" s="171"/>
      <c r="BRM38" s="171"/>
      <c r="BRN38" s="171"/>
      <c r="BRO38" s="171"/>
      <c r="BRP38" s="171"/>
      <c r="BRQ38" s="171"/>
      <c r="BRR38" s="171"/>
      <c r="BRS38" s="171"/>
      <c r="BRT38" s="171"/>
      <c r="BRU38" s="171"/>
      <c r="BRV38" s="171"/>
      <c r="BRW38" s="171"/>
      <c r="BRX38" s="171"/>
      <c r="BRY38" s="171"/>
      <c r="BRZ38" s="171"/>
      <c r="BSA38" s="171"/>
      <c r="BSB38" s="171"/>
      <c r="BSC38" s="171"/>
      <c r="BSD38" s="171"/>
      <c r="BSE38" s="171"/>
      <c r="BSF38" s="171"/>
      <c r="BSG38" s="171"/>
      <c r="BSH38" s="171"/>
      <c r="BSI38" s="171"/>
      <c r="BSJ38" s="171"/>
      <c r="BSK38" s="171"/>
      <c r="BSL38" s="171"/>
      <c r="BSM38" s="171"/>
      <c r="BSN38" s="171"/>
      <c r="BSO38" s="171"/>
      <c r="BSP38" s="171"/>
      <c r="BSQ38" s="171"/>
      <c r="BSR38" s="171"/>
      <c r="BSS38" s="171"/>
      <c r="BST38" s="171"/>
      <c r="BSU38" s="171"/>
      <c r="BSV38" s="171"/>
      <c r="BSW38" s="171"/>
      <c r="BSX38" s="171"/>
      <c r="BSY38" s="171"/>
      <c r="BSZ38" s="171"/>
      <c r="BTA38" s="171"/>
      <c r="BTB38" s="171"/>
      <c r="BTC38" s="171"/>
      <c r="BTD38" s="171"/>
      <c r="BTE38" s="171"/>
      <c r="BTF38" s="171"/>
      <c r="BTG38" s="171"/>
      <c r="BTH38" s="171"/>
      <c r="BTI38" s="171"/>
      <c r="BTJ38" s="171"/>
      <c r="BTK38" s="171"/>
      <c r="BTL38" s="171"/>
      <c r="BTM38" s="171"/>
      <c r="BTN38" s="171"/>
      <c r="BTO38" s="171"/>
      <c r="BTP38" s="171"/>
      <c r="BTQ38" s="171"/>
      <c r="BTR38" s="171"/>
      <c r="BTS38" s="171"/>
      <c r="BTT38" s="171"/>
      <c r="BTU38" s="171"/>
      <c r="BTV38" s="171"/>
      <c r="BTW38" s="171"/>
      <c r="BTX38" s="171"/>
      <c r="BTY38" s="171"/>
      <c r="BTZ38" s="171"/>
      <c r="BUA38" s="171"/>
      <c r="BUB38" s="171"/>
      <c r="BUC38" s="171"/>
      <c r="BUD38" s="171"/>
      <c r="BUE38" s="171"/>
      <c r="BUF38" s="171"/>
      <c r="BUG38" s="171"/>
      <c r="BUH38" s="171"/>
      <c r="BUI38" s="171"/>
      <c r="BUJ38" s="171"/>
      <c r="BUK38" s="171"/>
      <c r="BUL38" s="171"/>
      <c r="BUM38" s="171"/>
      <c r="BUN38" s="171"/>
      <c r="BUO38" s="171"/>
      <c r="BUP38" s="171"/>
      <c r="BUQ38" s="171"/>
      <c r="BUR38" s="171"/>
      <c r="BUS38" s="171"/>
      <c r="BUT38" s="171"/>
      <c r="BUU38" s="171"/>
      <c r="BUV38" s="171"/>
      <c r="BUW38" s="171"/>
      <c r="BUX38" s="171"/>
      <c r="BUY38" s="171"/>
      <c r="BUZ38" s="171"/>
      <c r="BVA38" s="171"/>
      <c r="BVB38" s="171"/>
      <c r="BVC38" s="171"/>
      <c r="BVD38" s="171"/>
      <c r="BVE38" s="171"/>
      <c r="BVF38" s="171"/>
      <c r="BVG38" s="171"/>
      <c r="BVH38" s="171"/>
      <c r="BVI38" s="171"/>
      <c r="BVJ38" s="171"/>
      <c r="BVK38" s="171"/>
      <c r="BVL38" s="171"/>
      <c r="BVM38" s="171"/>
      <c r="BVN38" s="171"/>
      <c r="BVO38" s="171"/>
      <c r="BVP38" s="171"/>
      <c r="BVQ38" s="171"/>
      <c r="BVR38" s="171"/>
      <c r="BVS38" s="171"/>
      <c r="BVT38" s="171"/>
      <c r="BVU38" s="171"/>
      <c r="BVV38" s="171"/>
      <c r="BVW38" s="171"/>
      <c r="BVX38" s="171"/>
      <c r="BVY38" s="171"/>
      <c r="BVZ38" s="171"/>
      <c r="BWA38" s="171"/>
      <c r="BWB38" s="171"/>
      <c r="BWC38" s="171"/>
      <c r="BWD38" s="171"/>
      <c r="BWE38" s="171"/>
      <c r="BWF38" s="171"/>
      <c r="BWG38" s="171"/>
      <c r="BWH38" s="171"/>
      <c r="BWI38" s="171"/>
      <c r="BWJ38" s="171"/>
      <c r="BWK38" s="171"/>
      <c r="BWL38" s="171"/>
      <c r="BWM38" s="171"/>
      <c r="BWN38" s="171"/>
      <c r="BWO38" s="171"/>
      <c r="BWP38" s="171"/>
      <c r="BWQ38" s="171"/>
      <c r="BWR38" s="171"/>
      <c r="BWS38" s="171"/>
      <c r="BWT38" s="171"/>
      <c r="BWU38" s="171"/>
      <c r="BWV38" s="171"/>
      <c r="BWW38" s="171"/>
      <c r="BWX38" s="171"/>
      <c r="BWY38" s="171"/>
      <c r="BWZ38" s="171"/>
      <c r="BXA38" s="171"/>
      <c r="BXB38" s="171"/>
      <c r="BXC38" s="171"/>
      <c r="BXD38" s="171"/>
      <c r="BXE38" s="171"/>
      <c r="BXF38" s="171"/>
      <c r="BXG38" s="171"/>
      <c r="BXH38" s="171"/>
      <c r="BXI38" s="171"/>
      <c r="BXJ38" s="171"/>
      <c r="BXK38" s="171"/>
      <c r="BXL38" s="171"/>
      <c r="BXM38" s="171"/>
      <c r="BXN38" s="171"/>
      <c r="BXO38" s="171"/>
      <c r="BXP38" s="171"/>
      <c r="BXQ38" s="171"/>
      <c r="BXR38" s="171"/>
      <c r="BXS38" s="171"/>
      <c r="BXT38" s="171"/>
      <c r="BXU38" s="171"/>
      <c r="BXV38" s="171"/>
      <c r="BXW38" s="171"/>
      <c r="BXX38" s="171"/>
      <c r="BXY38" s="171"/>
      <c r="BXZ38" s="171"/>
      <c r="BYA38" s="171"/>
      <c r="BYB38" s="171"/>
      <c r="BYC38" s="171"/>
      <c r="BYD38" s="171"/>
      <c r="BYE38" s="171"/>
      <c r="BYF38" s="171"/>
      <c r="BYG38" s="171"/>
      <c r="BYH38" s="171"/>
      <c r="BYI38" s="171"/>
      <c r="BYJ38" s="171"/>
      <c r="BYK38" s="171"/>
      <c r="BYL38" s="171"/>
      <c r="BYM38" s="171"/>
      <c r="BYN38" s="171"/>
      <c r="BYO38" s="171"/>
      <c r="BYP38" s="171"/>
      <c r="BYQ38" s="171"/>
      <c r="BYR38" s="171"/>
      <c r="BYS38" s="171"/>
      <c r="BYT38" s="171"/>
      <c r="BYU38" s="171"/>
      <c r="BYV38" s="171"/>
      <c r="BYW38" s="171"/>
      <c r="BYX38" s="171"/>
      <c r="BYY38" s="171"/>
      <c r="BYZ38" s="171"/>
      <c r="BZA38" s="171"/>
      <c r="BZB38" s="171"/>
      <c r="BZC38" s="171"/>
      <c r="BZD38" s="171"/>
      <c r="BZE38" s="171"/>
      <c r="BZF38" s="171"/>
      <c r="BZG38" s="171"/>
      <c r="BZH38" s="171"/>
      <c r="BZI38" s="171"/>
      <c r="BZJ38" s="171"/>
      <c r="BZK38" s="171"/>
      <c r="BZL38" s="171"/>
      <c r="BZM38" s="171"/>
      <c r="BZN38" s="171"/>
      <c r="BZO38" s="171"/>
      <c r="BZP38" s="171"/>
      <c r="BZQ38" s="171"/>
      <c r="BZR38" s="171"/>
      <c r="BZS38" s="171"/>
      <c r="BZT38" s="171"/>
      <c r="BZU38" s="171"/>
      <c r="BZV38" s="171"/>
      <c r="BZW38" s="171"/>
      <c r="BZX38" s="171"/>
      <c r="BZY38" s="171"/>
      <c r="BZZ38" s="171"/>
      <c r="CAA38" s="171"/>
      <c r="CAB38" s="171"/>
      <c r="CAC38" s="171"/>
      <c r="CAD38" s="171"/>
      <c r="CAE38" s="171"/>
      <c r="CAF38" s="171"/>
      <c r="CAG38" s="171"/>
      <c r="CAH38" s="171"/>
      <c r="CAI38" s="171"/>
      <c r="CAJ38" s="171"/>
      <c r="CAK38" s="171"/>
      <c r="CAL38" s="171"/>
      <c r="CAM38" s="171"/>
      <c r="CAN38" s="171"/>
      <c r="CAO38" s="171"/>
      <c r="CAP38" s="171"/>
      <c r="CAQ38" s="171"/>
      <c r="CAR38" s="171"/>
      <c r="CAS38" s="171"/>
      <c r="CAT38" s="171"/>
      <c r="CAU38" s="171"/>
      <c r="CAV38" s="171"/>
      <c r="CAW38" s="171"/>
      <c r="CAX38" s="171"/>
      <c r="CAY38" s="171"/>
      <c r="CAZ38" s="171"/>
      <c r="CBA38" s="171"/>
      <c r="CBB38" s="171"/>
      <c r="CBC38" s="171"/>
      <c r="CBD38" s="171"/>
      <c r="CBE38" s="171"/>
      <c r="CBF38" s="171"/>
      <c r="CBG38" s="171"/>
      <c r="CBH38" s="171"/>
      <c r="CBI38" s="171"/>
      <c r="CBJ38" s="171"/>
      <c r="CBK38" s="171"/>
      <c r="CBL38" s="171"/>
      <c r="CBM38" s="171"/>
      <c r="CBN38" s="171"/>
      <c r="CBO38" s="171"/>
      <c r="CBP38" s="171"/>
      <c r="CBQ38" s="171"/>
      <c r="CBR38" s="171"/>
      <c r="CBS38" s="171"/>
      <c r="CBT38" s="171"/>
      <c r="CBU38" s="171"/>
      <c r="CBV38" s="171"/>
      <c r="CBW38" s="171"/>
      <c r="CBX38" s="171"/>
      <c r="CBY38" s="171"/>
      <c r="CBZ38" s="171"/>
      <c r="CCA38" s="171"/>
      <c r="CCB38" s="171"/>
      <c r="CCC38" s="171"/>
      <c r="CCD38" s="171"/>
      <c r="CCE38" s="171"/>
      <c r="CCF38" s="171"/>
      <c r="CCG38" s="171"/>
      <c r="CCH38" s="171"/>
      <c r="CCI38" s="171"/>
      <c r="CCJ38" s="171"/>
      <c r="CCK38" s="171"/>
      <c r="CCL38" s="171"/>
      <c r="CCM38" s="171"/>
      <c r="CCN38" s="171"/>
      <c r="CCO38" s="171"/>
      <c r="CCP38" s="171"/>
      <c r="CCQ38" s="171"/>
      <c r="CCR38" s="171"/>
      <c r="CCS38" s="171"/>
      <c r="CCT38" s="171"/>
      <c r="CCU38" s="171"/>
      <c r="CCV38" s="171"/>
      <c r="CCW38" s="171"/>
      <c r="CCX38" s="171"/>
      <c r="CCY38" s="171"/>
      <c r="CCZ38" s="171"/>
      <c r="CDA38" s="171"/>
      <c r="CDB38" s="171"/>
      <c r="CDC38" s="171"/>
      <c r="CDD38" s="171"/>
      <c r="CDE38" s="171"/>
      <c r="CDF38" s="171"/>
      <c r="CDG38" s="171"/>
      <c r="CDH38" s="171"/>
      <c r="CDI38" s="171"/>
      <c r="CDJ38" s="171"/>
      <c r="CDK38" s="171"/>
      <c r="CDL38" s="171"/>
      <c r="CDM38" s="171"/>
      <c r="CDN38" s="171"/>
      <c r="CDO38" s="171"/>
      <c r="CDP38" s="171"/>
      <c r="CDQ38" s="171"/>
      <c r="CDR38" s="171"/>
      <c r="CDS38" s="171"/>
      <c r="CDT38" s="171"/>
      <c r="CDU38" s="171"/>
      <c r="CDV38" s="171"/>
      <c r="CDW38" s="171"/>
      <c r="CDX38" s="171"/>
      <c r="CDY38" s="171"/>
      <c r="CDZ38" s="171"/>
      <c r="CEA38" s="171"/>
      <c r="CEB38" s="171"/>
      <c r="CEC38" s="171"/>
      <c r="CED38" s="171"/>
      <c r="CEE38" s="171"/>
      <c r="CEF38" s="171"/>
      <c r="CEG38" s="171"/>
      <c r="CEH38" s="171"/>
      <c r="CEI38" s="171"/>
      <c r="CEJ38" s="171"/>
      <c r="CEK38" s="171"/>
      <c r="CEL38" s="171"/>
      <c r="CEM38" s="171"/>
      <c r="CEN38" s="171"/>
      <c r="CEO38" s="171"/>
      <c r="CEP38" s="171"/>
      <c r="CEQ38" s="171"/>
      <c r="CER38" s="171"/>
      <c r="CES38" s="171"/>
      <c r="CET38" s="171"/>
      <c r="CEU38" s="171"/>
      <c r="CEV38" s="171"/>
      <c r="CEW38" s="171"/>
      <c r="CEX38" s="171"/>
      <c r="CEY38" s="171"/>
      <c r="CEZ38" s="171"/>
      <c r="CFA38" s="171"/>
      <c r="CFB38" s="171"/>
      <c r="CFC38" s="171"/>
      <c r="CFD38" s="171"/>
      <c r="CFE38" s="171"/>
      <c r="CFF38" s="171"/>
      <c r="CFG38" s="171"/>
      <c r="CFH38" s="171"/>
      <c r="CFI38" s="171"/>
      <c r="CFJ38" s="171"/>
      <c r="CFK38" s="171"/>
      <c r="CFL38" s="171"/>
      <c r="CFM38" s="171"/>
      <c r="CFN38" s="171"/>
      <c r="CFO38" s="171"/>
      <c r="CFP38" s="171"/>
      <c r="CFQ38" s="171"/>
      <c r="CFR38" s="171"/>
      <c r="CFS38" s="171"/>
      <c r="CFT38" s="171"/>
      <c r="CFU38" s="171"/>
      <c r="CFV38" s="171"/>
      <c r="CFW38" s="171"/>
      <c r="CFX38" s="171"/>
      <c r="CFY38" s="171"/>
      <c r="CFZ38" s="171"/>
      <c r="CGA38" s="171"/>
      <c r="CGB38" s="171"/>
      <c r="CGC38" s="171"/>
      <c r="CGD38" s="171"/>
      <c r="CGE38" s="171"/>
      <c r="CGF38" s="171"/>
      <c r="CGG38" s="171"/>
      <c r="CGH38" s="171"/>
      <c r="CGI38" s="171"/>
      <c r="CGJ38" s="171"/>
      <c r="CGK38" s="171"/>
      <c r="CGL38" s="171"/>
      <c r="CGM38" s="171"/>
      <c r="CGN38" s="171"/>
      <c r="CGO38" s="171"/>
      <c r="CGP38" s="171"/>
      <c r="CGQ38" s="171"/>
      <c r="CGR38" s="171"/>
      <c r="CGS38" s="171"/>
      <c r="CGT38" s="171"/>
      <c r="CGU38" s="171"/>
      <c r="CGV38" s="171"/>
      <c r="CGW38" s="171"/>
      <c r="CGX38" s="171"/>
      <c r="CGY38" s="171"/>
      <c r="CGZ38" s="171"/>
      <c r="CHA38" s="171"/>
      <c r="CHB38" s="171"/>
      <c r="CHC38" s="171"/>
      <c r="CHD38" s="171"/>
      <c r="CHE38" s="171"/>
      <c r="CHF38" s="171"/>
      <c r="CHG38" s="171"/>
      <c r="CHH38" s="171"/>
      <c r="CHI38" s="171"/>
      <c r="CHJ38" s="171"/>
      <c r="CHK38" s="171"/>
      <c r="CHL38" s="171"/>
      <c r="CHM38" s="171"/>
      <c r="CHN38" s="171"/>
      <c r="CHO38" s="171"/>
      <c r="CHP38" s="171"/>
      <c r="CHQ38" s="171"/>
      <c r="CHR38" s="171"/>
      <c r="CHS38" s="171"/>
      <c r="CHT38" s="171"/>
      <c r="CHU38" s="171"/>
      <c r="CHV38" s="171"/>
      <c r="CHW38" s="171"/>
      <c r="CHX38" s="171"/>
      <c r="CHY38" s="171"/>
      <c r="CHZ38" s="171"/>
      <c r="CIA38" s="171"/>
      <c r="CIB38" s="171"/>
      <c r="CIC38" s="171"/>
      <c r="CID38" s="171"/>
      <c r="CIE38" s="171"/>
      <c r="CIF38" s="171"/>
      <c r="CIG38" s="171"/>
      <c r="CIH38" s="171"/>
      <c r="CII38" s="171"/>
      <c r="CIJ38" s="171"/>
      <c r="CIK38" s="171"/>
      <c r="CIL38" s="171"/>
      <c r="CIM38" s="171"/>
      <c r="CIN38" s="171"/>
      <c r="CIO38" s="171"/>
      <c r="CIP38" s="171"/>
      <c r="CIQ38" s="171"/>
      <c r="CIR38" s="171"/>
      <c r="CIS38" s="171"/>
      <c r="CIT38" s="171"/>
      <c r="CIU38" s="171"/>
      <c r="CIV38" s="171"/>
      <c r="CIW38" s="171"/>
      <c r="CIX38" s="171"/>
      <c r="CIY38" s="171"/>
      <c r="CIZ38" s="171"/>
      <c r="CJA38" s="171"/>
      <c r="CJB38" s="171"/>
      <c r="CJC38" s="171"/>
      <c r="CJD38" s="171"/>
      <c r="CJE38" s="171"/>
      <c r="CJF38" s="171"/>
      <c r="CJG38" s="171"/>
      <c r="CJH38" s="171"/>
      <c r="CJI38" s="171"/>
      <c r="CJJ38" s="171"/>
      <c r="CJK38" s="171"/>
      <c r="CJL38" s="171"/>
      <c r="CJM38" s="171"/>
      <c r="CJN38" s="171"/>
      <c r="CJO38" s="171"/>
      <c r="CJP38" s="171"/>
      <c r="CJQ38" s="171"/>
      <c r="CJR38" s="171"/>
      <c r="CJS38" s="171"/>
      <c r="CJT38" s="171"/>
      <c r="CJU38" s="171"/>
      <c r="CJV38" s="171"/>
      <c r="CJW38" s="171"/>
      <c r="CJX38" s="171"/>
      <c r="CJY38" s="171"/>
      <c r="CJZ38" s="171"/>
      <c r="CKA38" s="171"/>
      <c r="CKB38" s="171"/>
      <c r="CKC38" s="171"/>
      <c r="CKD38" s="171"/>
      <c r="CKE38" s="171"/>
      <c r="CKF38" s="171"/>
      <c r="CKG38" s="171"/>
      <c r="CKH38" s="171"/>
      <c r="CKI38" s="171"/>
      <c r="CKJ38" s="171"/>
      <c r="CKK38" s="171"/>
      <c r="CKL38" s="171"/>
      <c r="CKM38" s="171"/>
      <c r="CKN38" s="171"/>
      <c r="CKO38" s="171"/>
      <c r="CKP38" s="171"/>
      <c r="CKQ38" s="171"/>
      <c r="CKR38" s="171"/>
      <c r="CKS38" s="171"/>
      <c r="CKT38" s="171"/>
      <c r="CKU38" s="171"/>
      <c r="CKV38" s="171"/>
      <c r="CKW38" s="171"/>
      <c r="CKX38" s="171"/>
      <c r="CKY38" s="171"/>
      <c r="CKZ38" s="171"/>
      <c r="CLA38" s="171"/>
      <c r="CLB38" s="171"/>
      <c r="CLC38" s="171"/>
      <c r="CLD38" s="171"/>
      <c r="CLE38" s="171"/>
      <c r="CLF38" s="171"/>
      <c r="CLG38" s="171"/>
      <c r="CLH38" s="171"/>
      <c r="CLI38" s="171"/>
      <c r="CLJ38" s="171"/>
      <c r="CLK38" s="171"/>
      <c r="CLL38" s="171"/>
      <c r="CLM38" s="171"/>
      <c r="CLN38" s="171"/>
      <c r="CLO38" s="171"/>
      <c r="CLP38" s="171"/>
      <c r="CLQ38" s="171"/>
      <c r="CLR38" s="171"/>
      <c r="CLS38" s="171"/>
      <c r="CLT38" s="171"/>
      <c r="CLU38" s="171"/>
      <c r="CLV38" s="171"/>
      <c r="CLW38" s="171"/>
      <c r="CLX38" s="171"/>
      <c r="CLY38" s="171"/>
      <c r="CLZ38" s="171"/>
      <c r="CMA38" s="171"/>
      <c r="CMB38" s="171"/>
      <c r="CMC38" s="171"/>
      <c r="CMD38" s="171"/>
      <c r="CME38" s="171"/>
      <c r="CMF38" s="171"/>
      <c r="CMG38" s="171"/>
      <c r="CMH38" s="171"/>
      <c r="CMI38" s="171"/>
      <c r="CMJ38" s="171"/>
      <c r="CMK38" s="171"/>
      <c r="CML38" s="171"/>
      <c r="CMM38" s="171"/>
      <c r="CMN38" s="171"/>
      <c r="CMO38" s="171"/>
      <c r="CMP38" s="171"/>
      <c r="CMQ38" s="171"/>
      <c r="CMR38" s="171"/>
      <c r="CMS38" s="171"/>
      <c r="CMT38" s="171"/>
      <c r="CMU38" s="171"/>
      <c r="CMV38" s="171"/>
      <c r="CMW38" s="171"/>
      <c r="CMX38" s="171"/>
      <c r="CMY38" s="171"/>
      <c r="CMZ38" s="171"/>
      <c r="CNA38" s="171"/>
      <c r="CNB38" s="171"/>
      <c r="CNC38" s="171"/>
      <c r="CND38" s="171"/>
      <c r="CNE38" s="171"/>
      <c r="CNF38" s="171"/>
      <c r="CNG38" s="171"/>
      <c r="CNH38" s="171"/>
      <c r="CNI38" s="171"/>
      <c r="CNJ38" s="171"/>
      <c r="CNK38" s="171"/>
      <c r="CNL38" s="171"/>
      <c r="CNM38" s="171"/>
      <c r="CNN38" s="171"/>
      <c r="CNO38" s="171"/>
      <c r="CNP38" s="171"/>
      <c r="CNQ38" s="171"/>
      <c r="CNR38" s="171"/>
      <c r="CNS38" s="171"/>
      <c r="CNT38" s="171"/>
      <c r="CNU38" s="171"/>
      <c r="CNV38" s="171"/>
      <c r="CNW38" s="171"/>
      <c r="CNX38" s="171"/>
      <c r="CNY38" s="171"/>
      <c r="CNZ38" s="171"/>
      <c r="COA38" s="171"/>
      <c r="COB38" s="171"/>
      <c r="COC38" s="171"/>
      <c r="COD38" s="171"/>
      <c r="COE38" s="171"/>
      <c r="COF38" s="171"/>
      <c r="COG38" s="171"/>
      <c r="COH38" s="171"/>
      <c r="COI38" s="171"/>
      <c r="COJ38" s="171"/>
      <c r="COK38" s="171"/>
      <c r="COL38" s="171"/>
      <c r="COM38" s="171"/>
      <c r="CON38" s="171"/>
      <c r="COO38" s="171"/>
      <c r="COP38" s="171"/>
      <c r="COQ38" s="171"/>
      <c r="COR38" s="171"/>
      <c r="COS38" s="171"/>
      <c r="COT38" s="171"/>
      <c r="COU38" s="171"/>
      <c r="COV38" s="171"/>
      <c r="COW38" s="171"/>
      <c r="COX38" s="171"/>
      <c r="COY38" s="171"/>
      <c r="COZ38" s="171"/>
      <c r="CPA38" s="171"/>
      <c r="CPB38" s="171"/>
      <c r="CPC38" s="171"/>
      <c r="CPD38" s="171"/>
      <c r="CPE38" s="171"/>
      <c r="CPF38" s="171"/>
      <c r="CPG38" s="171"/>
      <c r="CPH38" s="171"/>
      <c r="CPI38" s="171"/>
      <c r="CPJ38" s="171"/>
      <c r="CPK38" s="171"/>
      <c r="CPL38" s="171"/>
      <c r="CPM38" s="171"/>
      <c r="CPN38" s="171"/>
      <c r="CPO38" s="171"/>
      <c r="CPP38" s="171"/>
      <c r="CPQ38" s="171"/>
      <c r="CPR38" s="171"/>
      <c r="CPS38" s="171"/>
      <c r="CPT38" s="171"/>
      <c r="CPU38" s="171"/>
      <c r="CPV38" s="171"/>
      <c r="CPW38" s="171"/>
      <c r="CPX38" s="171"/>
      <c r="CPY38" s="171"/>
      <c r="CPZ38" s="171"/>
      <c r="CQA38" s="171"/>
      <c r="CQB38" s="171"/>
      <c r="CQC38" s="171"/>
      <c r="CQD38" s="171"/>
      <c r="CQE38" s="171"/>
      <c r="CQF38" s="171"/>
      <c r="CQG38" s="171"/>
      <c r="CQH38" s="171"/>
      <c r="CQI38" s="171"/>
      <c r="CQJ38" s="171"/>
      <c r="CQK38" s="171"/>
      <c r="CQL38" s="171"/>
      <c r="CQM38" s="171"/>
      <c r="CQN38" s="171"/>
      <c r="CQO38" s="171"/>
      <c r="CQP38" s="171"/>
      <c r="CQQ38" s="171"/>
      <c r="CQR38" s="171"/>
      <c r="CQS38" s="171"/>
      <c r="CQT38" s="171"/>
      <c r="CQU38" s="171"/>
      <c r="CQV38" s="171"/>
      <c r="CQW38" s="171"/>
      <c r="CQX38" s="171"/>
      <c r="CQY38" s="171"/>
      <c r="CQZ38" s="171"/>
      <c r="CRA38" s="171"/>
      <c r="CRB38" s="171"/>
      <c r="CRC38" s="171"/>
      <c r="CRD38" s="171"/>
      <c r="CRE38" s="171"/>
      <c r="CRF38" s="171"/>
      <c r="CRG38" s="171"/>
      <c r="CRH38" s="171"/>
      <c r="CRI38" s="171"/>
      <c r="CRJ38" s="171"/>
      <c r="CRK38" s="171"/>
      <c r="CRL38" s="171"/>
      <c r="CRM38" s="171"/>
      <c r="CRN38" s="171"/>
      <c r="CRO38" s="171"/>
      <c r="CRP38" s="171"/>
      <c r="CRQ38" s="171"/>
      <c r="CRR38" s="171"/>
      <c r="CRS38" s="171"/>
      <c r="CRT38" s="171"/>
      <c r="CRU38" s="171"/>
      <c r="CRV38" s="171"/>
      <c r="CRW38" s="171"/>
      <c r="CRX38" s="171"/>
      <c r="CRY38" s="171"/>
      <c r="CRZ38" s="171"/>
      <c r="CSA38" s="171"/>
      <c r="CSB38" s="171"/>
      <c r="CSC38" s="171"/>
      <c r="CSD38" s="171"/>
      <c r="CSE38" s="171"/>
      <c r="CSF38" s="171"/>
      <c r="CSG38" s="171"/>
      <c r="CSH38" s="171"/>
      <c r="CSI38" s="171"/>
      <c r="CSJ38" s="171"/>
      <c r="CSK38" s="171"/>
      <c r="CSL38" s="171"/>
      <c r="CSM38" s="171"/>
      <c r="CSN38" s="171"/>
      <c r="CSO38" s="171"/>
      <c r="CSP38" s="171"/>
      <c r="CSQ38" s="171"/>
      <c r="CSR38" s="171"/>
      <c r="CSS38" s="171"/>
      <c r="CST38" s="171"/>
      <c r="CSU38" s="171"/>
      <c r="CSV38" s="171"/>
      <c r="CSW38" s="171"/>
      <c r="CSX38" s="171"/>
      <c r="CSY38" s="171"/>
      <c r="CSZ38" s="171"/>
      <c r="CTA38" s="171"/>
      <c r="CTB38" s="171"/>
      <c r="CTC38" s="171"/>
      <c r="CTD38" s="171"/>
      <c r="CTE38" s="171"/>
      <c r="CTF38" s="171"/>
      <c r="CTG38" s="171"/>
      <c r="CTH38" s="171"/>
      <c r="CTI38" s="171"/>
      <c r="CTJ38" s="171"/>
      <c r="CTK38" s="171"/>
      <c r="CTL38" s="171"/>
      <c r="CTM38" s="171"/>
      <c r="CTN38" s="171"/>
      <c r="CTO38" s="171"/>
      <c r="CTP38" s="171"/>
      <c r="CTQ38" s="171"/>
      <c r="CTR38" s="171"/>
      <c r="CTS38" s="171"/>
      <c r="CTT38" s="171"/>
      <c r="CTU38" s="171"/>
      <c r="CTV38" s="171"/>
      <c r="CTW38" s="171"/>
      <c r="CTX38" s="171"/>
      <c r="CTY38" s="171"/>
      <c r="CTZ38" s="171"/>
      <c r="CUA38" s="171"/>
      <c r="CUB38" s="171"/>
      <c r="CUC38" s="171"/>
      <c r="CUD38" s="171"/>
      <c r="CUE38" s="171"/>
      <c r="CUF38" s="171"/>
      <c r="CUG38" s="171"/>
      <c r="CUH38" s="171"/>
      <c r="CUI38" s="171"/>
      <c r="CUJ38" s="171"/>
      <c r="CUK38" s="171"/>
      <c r="CUL38" s="171"/>
      <c r="CUM38" s="171"/>
      <c r="CUN38" s="171"/>
      <c r="CUO38" s="171"/>
      <c r="CUP38" s="171"/>
      <c r="CUQ38" s="171"/>
      <c r="CUR38" s="171"/>
      <c r="CUS38" s="171"/>
      <c r="CUT38" s="171"/>
      <c r="CUU38" s="171"/>
      <c r="CUV38" s="171"/>
      <c r="CUW38" s="171"/>
      <c r="CUX38" s="171"/>
      <c r="CUY38" s="171"/>
      <c r="CUZ38" s="171"/>
      <c r="CVA38" s="171"/>
      <c r="CVB38" s="171"/>
      <c r="CVC38" s="171"/>
      <c r="CVD38" s="171"/>
      <c r="CVE38" s="171"/>
      <c r="CVF38" s="171"/>
      <c r="CVG38" s="171"/>
      <c r="CVH38" s="171"/>
      <c r="CVI38" s="171"/>
      <c r="CVJ38" s="171"/>
      <c r="CVK38" s="171"/>
      <c r="CVL38" s="171"/>
      <c r="CVM38" s="171"/>
      <c r="CVN38" s="171"/>
      <c r="CVO38" s="171"/>
      <c r="CVP38" s="171"/>
      <c r="CVQ38" s="171"/>
      <c r="CVR38" s="171"/>
      <c r="CVS38" s="171"/>
      <c r="CVT38" s="171"/>
      <c r="CVU38" s="171"/>
      <c r="CVV38" s="171"/>
      <c r="CVW38" s="171"/>
      <c r="CVX38" s="171"/>
      <c r="CVY38" s="171"/>
      <c r="CVZ38" s="171"/>
      <c r="CWA38" s="171"/>
      <c r="CWB38" s="171"/>
      <c r="CWC38" s="171"/>
      <c r="CWD38" s="171"/>
      <c r="CWE38" s="171"/>
      <c r="CWF38" s="171"/>
      <c r="CWG38" s="171"/>
      <c r="CWH38" s="171"/>
      <c r="CWI38" s="171"/>
      <c r="CWJ38" s="171"/>
      <c r="CWK38" s="171"/>
      <c r="CWL38" s="171"/>
      <c r="CWM38" s="171"/>
      <c r="CWN38" s="171"/>
      <c r="CWO38" s="171"/>
      <c r="CWP38" s="171"/>
      <c r="CWQ38" s="171"/>
      <c r="CWR38" s="171"/>
      <c r="CWS38" s="171"/>
      <c r="CWT38" s="171"/>
      <c r="CWU38" s="171"/>
      <c r="CWV38" s="171"/>
      <c r="CWW38" s="171"/>
      <c r="CWX38" s="171"/>
      <c r="CWY38" s="171"/>
      <c r="CWZ38" s="171"/>
      <c r="CXA38" s="171"/>
      <c r="CXB38" s="171"/>
      <c r="CXC38" s="171"/>
      <c r="CXD38" s="171"/>
      <c r="CXE38" s="171"/>
      <c r="CXF38" s="171"/>
      <c r="CXG38" s="171"/>
      <c r="CXH38" s="171"/>
      <c r="CXI38" s="171"/>
      <c r="CXJ38" s="171"/>
      <c r="CXK38" s="171"/>
      <c r="CXL38" s="171"/>
      <c r="CXM38" s="171"/>
      <c r="CXN38" s="171"/>
      <c r="CXO38" s="171"/>
      <c r="CXP38" s="171"/>
      <c r="CXQ38" s="171"/>
      <c r="CXR38" s="171"/>
      <c r="CXS38" s="171"/>
      <c r="CXT38" s="171"/>
      <c r="CXU38" s="171"/>
      <c r="CXV38" s="171"/>
      <c r="CXW38" s="171"/>
      <c r="CXX38" s="171"/>
      <c r="CXY38" s="171"/>
      <c r="CXZ38" s="171"/>
      <c r="CYA38" s="171"/>
      <c r="CYB38" s="171"/>
      <c r="CYC38" s="171"/>
      <c r="CYD38" s="171"/>
      <c r="CYE38" s="171"/>
      <c r="CYF38" s="171"/>
      <c r="CYG38" s="171"/>
      <c r="CYH38" s="171"/>
      <c r="CYI38" s="171"/>
      <c r="CYJ38" s="171"/>
      <c r="CYK38" s="171"/>
      <c r="CYL38" s="171"/>
      <c r="CYM38" s="171"/>
      <c r="CYN38" s="171"/>
      <c r="CYO38" s="171"/>
      <c r="CYP38" s="171"/>
      <c r="CYQ38" s="171"/>
      <c r="CYR38" s="171"/>
      <c r="CYS38" s="171"/>
      <c r="CYT38" s="171"/>
      <c r="CYU38" s="171"/>
      <c r="CYV38" s="171"/>
      <c r="CYW38" s="171"/>
      <c r="CYX38" s="171"/>
      <c r="CYY38" s="171"/>
      <c r="CYZ38" s="171"/>
      <c r="CZA38" s="171"/>
      <c r="CZB38" s="171"/>
      <c r="CZC38" s="171"/>
      <c r="CZD38" s="171"/>
      <c r="CZE38" s="171"/>
      <c r="CZF38" s="171"/>
      <c r="CZG38" s="171"/>
      <c r="CZH38" s="171"/>
      <c r="CZI38" s="171"/>
      <c r="CZJ38" s="171"/>
      <c r="CZK38" s="171"/>
      <c r="CZL38" s="171"/>
      <c r="CZM38" s="171"/>
      <c r="CZN38" s="171"/>
      <c r="CZO38" s="171"/>
      <c r="CZP38" s="171"/>
      <c r="CZQ38" s="171"/>
      <c r="CZR38" s="171"/>
      <c r="CZS38" s="171"/>
      <c r="CZT38" s="171"/>
      <c r="CZU38" s="171"/>
      <c r="CZV38" s="171"/>
      <c r="CZW38" s="171"/>
      <c r="CZX38" s="171"/>
      <c r="CZY38" s="171"/>
      <c r="CZZ38" s="171"/>
      <c r="DAA38" s="171"/>
      <c r="DAB38" s="171"/>
      <c r="DAC38" s="171"/>
      <c r="DAD38" s="171"/>
      <c r="DAE38" s="171"/>
      <c r="DAF38" s="171"/>
      <c r="DAG38" s="171"/>
      <c r="DAH38" s="171"/>
      <c r="DAI38" s="171"/>
      <c r="DAJ38" s="171"/>
      <c r="DAK38" s="171"/>
      <c r="DAL38" s="171"/>
      <c r="DAM38" s="171"/>
      <c r="DAN38" s="171"/>
      <c r="DAO38" s="171"/>
      <c r="DAP38" s="171"/>
      <c r="DAQ38" s="171"/>
      <c r="DAR38" s="171"/>
      <c r="DAS38" s="171"/>
      <c r="DAT38" s="171"/>
      <c r="DAU38" s="171"/>
      <c r="DAV38" s="171"/>
      <c r="DAW38" s="171"/>
      <c r="DAX38" s="171"/>
      <c r="DAY38" s="171"/>
      <c r="DAZ38" s="171"/>
      <c r="DBA38" s="171"/>
      <c r="DBB38" s="171"/>
      <c r="DBC38" s="171"/>
      <c r="DBD38" s="171"/>
      <c r="DBE38" s="171"/>
      <c r="DBF38" s="171"/>
      <c r="DBG38" s="171"/>
      <c r="DBH38" s="171"/>
      <c r="DBI38" s="171"/>
      <c r="DBJ38" s="171"/>
      <c r="DBK38" s="171"/>
      <c r="DBL38" s="171"/>
      <c r="DBM38" s="171"/>
      <c r="DBN38" s="171"/>
      <c r="DBO38" s="171"/>
      <c r="DBP38" s="171"/>
      <c r="DBQ38" s="171"/>
      <c r="DBR38" s="171"/>
      <c r="DBS38" s="171"/>
      <c r="DBT38" s="171"/>
      <c r="DBU38" s="171"/>
      <c r="DBV38" s="171"/>
      <c r="DBW38" s="171"/>
      <c r="DBX38" s="171"/>
      <c r="DBY38" s="171"/>
      <c r="DBZ38" s="171"/>
      <c r="DCA38" s="171"/>
      <c r="DCB38" s="171"/>
      <c r="DCC38" s="171"/>
      <c r="DCD38" s="171"/>
      <c r="DCE38" s="171"/>
      <c r="DCF38" s="171"/>
      <c r="DCG38" s="171"/>
      <c r="DCH38" s="171"/>
      <c r="DCI38" s="171"/>
      <c r="DCJ38" s="171"/>
      <c r="DCK38" s="171"/>
      <c r="DCL38" s="171"/>
      <c r="DCM38" s="171"/>
      <c r="DCN38" s="171"/>
      <c r="DCO38" s="171"/>
      <c r="DCP38" s="171"/>
      <c r="DCQ38" s="171"/>
      <c r="DCR38" s="171"/>
      <c r="DCS38" s="171"/>
      <c r="DCT38" s="171"/>
      <c r="DCU38" s="171"/>
      <c r="DCV38" s="171"/>
      <c r="DCW38" s="171"/>
      <c r="DCX38" s="171"/>
      <c r="DCY38" s="171"/>
      <c r="DCZ38" s="171"/>
      <c r="DDA38" s="171"/>
      <c r="DDB38" s="171"/>
      <c r="DDC38" s="171"/>
      <c r="DDD38" s="171"/>
      <c r="DDE38" s="171"/>
      <c r="DDF38" s="171"/>
      <c r="DDG38" s="171"/>
      <c r="DDH38" s="171"/>
      <c r="DDI38" s="171"/>
      <c r="DDJ38" s="171"/>
      <c r="DDK38" s="171"/>
      <c r="DDL38" s="171"/>
      <c r="DDM38" s="171"/>
      <c r="DDN38" s="171"/>
      <c r="DDO38" s="171"/>
      <c r="DDP38" s="171"/>
      <c r="DDQ38" s="171"/>
      <c r="DDR38" s="171"/>
      <c r="DDS38" s="171"/>
      <c r="DDT38" s="171"/>
      <c r="DDU38" s="171"/>
      <c r="DDV38" s="171"/>
      <c r="DDW38" s="171"/>
      <c r="DDX38" s="171"/>
      <c r="DDY38" s="171"/>
      <c r="DDZ38" s="171"/>
      <c r="DEA38" s="171"/>
      <c r="DEB38" s="171"/>
      <c r="DEC38" s="171"/>
      <c r="DED38" s="171"/>
      <c r="DEE38" s="171"/>
      <c r="DEF38" s="171"/>
      <c r="DEG38" s="171"/>
      <c r="DEH38" s="171"/>
      <c r="DEI38" s="171"/>
      <c r="DEJ38" s="171"/>
      <c r="DEK38" s="171"/>
      <c r="DEL38" s="171"/>
      <c r="DEM38" s="171"/>
      <c r="DEN38" s="171"/>
      <c r="DEO38" s="171"/>
      <c r="DEP38" s="171"/>
      <c r="DEQ38" s="171"/>
      <c r="DER38" s="171"/>
      <c r="DES38" s="171"/>
      <c r="DET38" s="171"/>
      <c r="DEU38" s="171"/>
      <c r="DEV38" s="171"/>
      <c r="DEW38" s="171"/>
      <c r="DEX38" s="171"/>
      <c r="DEY38" s="171"/>
      <c r="DEZ38" s="171"/>
      <c r="DFA38" s="171"/>
      <c r="DFB38" s="171"/>
      <c r="DFC38" s="171"/>
      <c r="DFD38" s="171"/>
      <c r="DFE38" s="171"/>
      <c r="DFF38" s="171"/>
      <c r="DFG38" s="171"/>
      <c r="DFH38" s="171"/>
      <c r="DFI38" s="171"/>
      <c r="DFJ38" s="171"/>
      <c r="DFK38" s="171"/>
      <c r="DFL38" s="171"/>
      <c r="DFM38" s="171"/>
      <c r="DFN38" s="171"/>
      <c r="DFO38" s="171"/>
      <c r="DFP38" s="171"/>
      <c r="DFQ38" s="171"/>
      <c r="DFR38" s="171"/>
      <c r="DFS38" s="171"/>
      <c r="DFT38" s="171"/>
      <c r="DFU38" s="171"/>
      <c r="DFV38" s="171"/>
      <c r="DFW38" s="171"/>
      <c r="DFX38" s="171"/>
      <c r="DFY38" s="171"/>
      <c r="DFZ38" s="171"/>
      <c r="DGA38" s="171"/>
      <c r="DGB38" s="171"/>
      <c r="DGC38" s="171"/>
      <c r="DGD38" s="171"/>
      <c r="DGE38" s="171"/>
      <c r="DGF38" s="171"/>
      <c r="DGG38" s="171"/>
      <c r="DGH38" s="171"/>
      <c r="DGI38" s="171"/>
      <c r="DGJ38" s="171"/>
      <c r="DGK38" s="171"/>
      <c r="DGL38" s="171"/>
      <c r="DGM38" s="171"/>
      <c r="DGN38" s="171"/>
      <c r="DGO38" s="171"/>
      <c r="DGP38" s="171"/>
      <c r="DGQ38" s="171"/>
      <c r="DGR38" s="171"/>
      <c r="DGS38" s="171"/>
      <c r="DGT38" s="171"/>
      <c r="DGU38" s="171"/>
      <c r="DGV38" s="171"/>
      <c r="DGW38" s="171"/>
      <c r="DGX38" s="171"/>
      <c r="DGY38" s="171"/>
      <c r="DGZ38" s="171"/>
      <c r="DHA38" s="171"/>
      <c r="DHB38" s="171"/>
      <c r="DHC38" s="171"/>
      <c r="DHD38" s="171"/>
      <c r="DHE38" s="171"/>
      <c r="DHF38" s="171"/>
      <c r="DHG38" s="171"/>
      <c r="DHH38" s="171"/>
      <c r="DHI38" s="171"/>
      <c r="DHJ38" s="171"/>
      <c r="DHK38" s="171"/>
      <c r="DHL38" s="171"/>
      <c r="DHM38" s="171"/>
      <c r="DHN38" s="171"/>
      <c r="DHO38" s="171"/>
      <c r="DHP38" s="171"/>
      <c r="DHQ38" s="171"/>
      <c r="DHR38" s="171"/>
      <c r="DHS38" s="171"/>
      <c r="DHT38" s="171"/>
      <c r="DHU38" s="171"/>
      <c r="DHV38" s="171"/>
      <c r="DHW38" s="171"/>
      <c r="DHX38" s="171"/>
      <c r="DHY38" s="171"/>
      <c r="DHZ38" s="171"/>
      <c r="DIA38" s="171"/>
      <c r="DIB38" s="171"/>
      <c r="DIC38" s="171"/>
      <c r="DID38" s="171"/>
      <c r="DIE38" s="171"/>
      <c r="DIF38" s="171"/>
      <c r="DIG38" s="171"/>
      <c r="DIH38" s="171"/>
      <c r="DII38" s="171"/>
      <c r="DIJ38" s="171"/>
      <c r="DIK38" s="171"/>
      <c r="DIL38" s="171"/>
      <c r="DIM38" s="171"/>
      <c r="DIN38" s="171"/>
      <c r="DIO38" s="171"/>
      <c r="DIP38" s="171"/>
      <c r="DIQ38" s="171"/>
      <c r="DIR38" s="171"/>
      <c r="DIS38" s="171"/>
      <c r="DIT38" s="171"/>
      <c r="DIU38" s="171"/>
      <c r="DIV38" s="171"/>
      <c r="DIW38" s="171"/>
      <c r="DIX38" s="171"/>
      <c r="DIY38" s="171"/>
      <c r="DIZ38" s="171"/>
      <c r="DJA38" s="171"/>
      <c r="DJB38" s="171"/>
      <c r="DJC38" s="171"/>
      <c r="DJD38" s="171"/>
      <c r="DJE38" s="171"/>
      <c r="DJF38" s="171"/>
      <c r="DJG38" s="171"/>
      <c r="DJH38" s="171"/>
      <c r="DJI38" s="171"/>
      <c r="DJJ38" s="171"/>
      <c r="DJK38" s="171"/>
      <c r="DJL38" s="171"/>
      <c r="DJM38" s="171"/>
      <c r="DJN38" s="171"/>
      <c r="DJO38" s="171"/>
      <c r="DJP38" s="171"/>
      <c r="DJQ38" s="171"/>
      <c r="DJR38" s="171"/>
      <c r="DJS38" s="171"/>
      <c r="DJT38" s="171"/>
      <c r="DJU38" s="171"/>
      <c r="DJV38" s="171"/>
      <c r="DJW38" s="171"/>
      <c r="DJX38" s="171"/>
      <c r="DJY38" s="171"/>
      <c r="DJZ38" s="171"/>
      <c r="DKA38" s="171"/>
      <c r="DKB38" s="171"/>
      <c r="DKC38" s="171"/>
      <c r="DKD38" s="171"/>
      <c r="DKE38" s="171"/>
      <c r="DKF38" s="171"/>
      <c r="DKG38" s="171"/>
      <c r="DKH38" s="171"/>
      <c r="DKI38" s="171"/>
      <c r="DKJ38" s="171"/>
      <c r="DKK38" s="171"/>
      <c r="DKL38" s="171"/>
      <c r="DKM38" s="171"/>
      <c r="DKN38" s="171"/>
      <c r="DKO38" s="171"/>
      <c r="DKP38" s="171"/>
      <c r="DKQ38" s="171"/>
      <c r="DKR38" s="171"/>
      <c r="DKS38" s="171"/>
      <c r="DKT38" s="171"/>
      <c r="DKU38" s="171"/>
      <c r="DKV38" s="171"/>
      <c r="DKW38" s="171"/>
      <c r="DKX38" s="171"/>
      <c r="DKY38" s="171"/>
      <c r="DKZ38" s="171"/>
      <c r="DLA38" s="171"/>
      <c r="DLB38" s="171"/>
      <c r="DLC38" s="171"/>
      <c r="DLD38" s="171"/>
      <c r="DLE38" s="171"/>
      <c r="DLF38" s="171"/>
      <c r="DLG38" s="171"/>
      <c r="DLH38" s="171"/>
      <c r="DLI38" s="171"/>
      <c r="DLJ38" s="171"/>
      <c r="DLK38" s="171"/>
      <c r="DLL38" s="171"/>
      <c r="DLM38" s="171"/>
      <c r="DLN38" s="171"/>
      <c r="DLO38" s="171"/>
      <c r="DLP38" s="171"/>
      <c r="DLQ38" s="171"/>
      <c r="DLR38" s="171"/>
      <c r="DLS38" s="171"/>
      <c r="DLT38" s="171"/>
      <c r="DLU38" s="171"/>
      <c r="DLV38" s="171"/>
      <c r="DLW38" s="171"/>
      <c r="DLX38" s="171"/>
      <c r="DLY38" s="171"/>
      <c r="DLZ38" s="171"/>
      <c r="DMA38" s="171"/>
      <c r="DMB38" s="171"/>
      <c r="DMC38" s="171"/>
      <c r="DMD38" s="171"/>
      <c r="DME38" s="171"/>
      <c r="DMF38" s="171"/>
      <c r="DMG38" s="171"/>
      <c r="DMH38" s="171"/>
      <c r="DMI38" s="171"/>
      <c r="DMJ38" s="171"/>
      <c r="DMK38" s="171"/>
      <c r="DML38" s="171"/>
      <c r="DMM38" s="171"/>
      <c r="DMN38" s="171"/>
      <c r="DMO38" s="171"/>
      <c r="DMP38" s="171"/>
      <c r="DMQ38" s="171"/>
      <c r="DMR38" s="171"/>
      <c r="DMS38" s="171"/>
      <c r="DMT38" s="171"/>
      <c r="DMU38" s="171"/>
      <c r="DMV38" s="171"/>
      <c r="DMW38" s="171"/>
      <c r="DMX38" s="171"/>
      <c r="DMY38" s="171"/>
      <c r="DMZ38" s="171"/>
      <c r="DNA38" s="171"/>
      <c r="DNB38" s="171"/>
      <c r="DNC38" s="171"/>
      <c r="DND38" s="171"/>
      <c r="DNE38" s="171"/>
      <c r="DNF38" s="171"/>
      <c r="DNG38" s="171"/>
      <c r="DNH38" s="171"/>
      <c r="DNI38" s="171"/>
      <c r="DNJ38" s="171"/>
      <c r="DNK38" s="171"/>
      <c r="DNL38" s="171"/>
      <c r="DNM38" s="171"/>
      <c r="DNN38" s="171"/>
      <c r="DNO38" s="171"/>
      <c r="DNP38" s="171"/>
      <c r="DNQ38" s="171"/>
      <c r="DNR38" s="171"/>
      <c r="DNS38" s="171"/>
      <c r="DNT38" s="171"/>
      <c r="DNU38" s="171"/>
      <c r="DNV38" s="171"/>
      <c r="DNW38" s="171"/>
      <c r="DNX38" s="171"/>
      <c r="DNY38" s="171"/>
      <c r="DNZ38" s="171"/>
      <c r="DOA38" s="171"/>
      <c r="DOB38" s="171"/>
      <c r="DOC38" s="171"/>
      <c r="DOD38" s="171"/>
      <c r="DOE38" s="171"/>
      <c r="DOF38" s="171"/>
      <c r="DOG38" s="171"/>
      <c r="DOH38" s="171"/>
      <c r="DOI38" s="171"/>
      <c r="DOJ38" s="171"/>
      <c r="DOK38" s="171"/>
      <c r="DOL38" s="171"/>
      <c r="DOM38" s="171"/>
      <c r="DON38" s="171"/>
      <c r="DOO38" s="171"/>
      <c r="DOP38" s="171"/>
      <c r="DOQ38" s="171"/>
      <c r="DOR38" s="171"/>
      <c r="DOS38" s="171"/>
      <c r="DOT38" s="171"/>
      <c r="DOU38" s="171"/>
      <c r="DOV38" s="171"/>
      <c r="DOW38" s="171"/>
      <c r="DOX38" s="171"/>
      <c r="DOY38" s="171"/>
      <c r="DOZ38" s="171"/>
      <c r="DPA38" s="171"/>
      <c r="DPB38" s="171"/>
      <c r="DPC38" s="171"/>
      <c r="DPD38" s="171"/>
      <c r="DPE38" s="171"/>
      <c r="DPF38" s="171"/>
      <c r="DPG38" s="171"/>
      <c r="DPH38" s="171"/>
      <c r="DPI38" s="171"/>
      <c r="DPJ38" s="171"/>
      <c r="DPK38" s="171"/>
      <c r="DPL38" s="171"/>
      <c r="DPM38" s="171"/>
      <c r="DPN38" s="171"/>
      <c r="DPO38" s="171"/>
      <c r="DPP38" s="171"/>
      <c r="DPQ38" s="171"/>
      <c r="DPR38" s="171"/>
      <c r="DPS38" s="171"/>
      <c r="DPT38" s="171"/>
      <c r="DPU38" s="171"/>
      <c r="DPV38" s="171"/>
      <c r="DPW38" s="171"/>
      <c r="DPX38" s="171"/>
      <c r="DPY38" s="171"/>
      <c r="DPZ38" s="171"/>
      <c r="DQA38" s="171"/>
      <c r="DQB38" s="171"/>
      <c r="DQC38" s="171"/>
      <c r="DQD38" s="171"/>
      <c r="DQE38" s="171"/>
      <c r="DQF38" s="171"/>
      <c r="DQG38" s="171"/>
      <c r="DQH38" s="171"/>
      <c r="DQI38" s="171"/>
      <c r="DQJ38" s="171"/>
      <c r="DQK38" s="171"/>
      <c r="DQL38" s="171"/>
      <c r="DQM38" s="171"/>
      <c r="DQN38" s="171"/>
      <c r="DQO38" s="171"/>
      <c r="DQP38" s="171"/>
      <c r="DQQ38" s="171"/>
      <c r="DQR38" s="171"/>
      <c r="DQS38" s="171"/>
      <c r="DQT38" s="171"/>
      <c r="DQU38" s="171"/>
      <c r="DQV38" s="171"/>
      <c r="DQW38" s="171"/>
      <c r="DQX38" s="171"/>
      <c r="DQY38" s="171"/>
      <c r="DQZ38" s="171"/>
      <c r="DRA38" s="171"/>
      <c r="DRB38" s="171"/>
      <c r="DRC38" s="171"/>
      <c r="DRD38" s="171"/>
      <c r="DRE38" s="171"/>
      <c r="DRF38" s="171"/>
      <c r="DRG38" s="171"/>
      <c r="DRH38" s="171"/>
      <c r="DRI38" s="171"/>
      <c r="DRJ38" s="171"/>
      <c r="DRK38" s="171"/>
      <c r="DRL38" s="171"/>
      <c r="DRM38" s="171"/>
      <c r="DRN38" s="171"/>
      <c r="DRO38" s="171"/>
      <c r="DRP38" s="171"/>
      <c r="DRQ38" s="171"/>
      <c r="DRR38" s="171"/>
      <c r="DRS38" s="171"/>
      <c r="DRT38" s="171"/>
      <c r="DRU38" s="171"/>
      <c r="DRV38" s="171"/>
      <c r="DRW38" s="171"/>
      <c r="DRX38" s="171"/>
      <c r="DRY38" s="171"/>
      <c r="DRZ38" s="171"/>
      <c r="DSA38" s="171"/>
      <c r="DSB38" s="171"/>
      <c r="DSC38" s="171"/>
      <c r="DSD38" s="171"/>
      <c r="DSE38" s="171"/>
      <c r="DSF38" s="171"/>
      <c r="DSG38" s="171"/>
      <c r="DSH38" s="171"/>
      <c r="DSI38" s="171"/>
      <c r="DSJ38" s="171"/>
      <c r="DSK38" s="171"/>
      <c r="DSL38" s="171"/>
      <c r="DSM38" s="171"/>
      <c r="DSN38" s="171"/>
      <c r="DSO38" s="171"/>
      <c r="DSP38" s="171"/>
      <c r="DSQ38" s="171"/>
      <c r="DSR38" s="171"/>
      <c r="DSS38" s="171"/>
      <c r="DST38" s="171"/>
      <c r="DSU38" s="171"/>
      <c r="DSV38" s="171"/>
      <c r="DSW38" s="171"/>
      <c r="DSX38" s="171"/>
      <c r="DSY38" s="171"/>
      <c r="DSZ38" s="171"/>
      <c r="DTA38" s="171"/>
      <c r="DTB38" s="171"/>
      <c r="DTC38" s="171"/>
      <c r="DTD38" s="171"/>
      <c r="DTE38" s="171"/>
      <c r="DTF38" s="171"/>
      <c r="DTG38" s="171"/>
      <c r="DTH38" s="171"/>
      <c r="DTI38" s="171"/>
      <c r="DTJ38" s="171"/>
      <c r="DTK38" s="171"/>
      <c r="DTL38" s="171"/>
      <c r="DTM38" s="171"/>
      <c r="DTN38" s="171"/>
      <c r="DTO38" s="171"/>
      <c r="DTP38" s="171"/>
      <c r="DTQ38" s="171"/>
      <c r="DTR38" s="171"/>
      <c r="DTS38" s="171"/>
      <c r="DTT38" s="171"/>
      <c r="DTU38" s="171"/>
      <c r="DTV38" s="171"/>
      <c r="DTW38" s="171"/>
      <c r="DTX38" s="171"/>
      <c r="DTY38" s="171"/>
      <c r="DTZ38" s="171"/>
      <c r="DUA38" s="171"/>
      <c r="DUB38" s="171"/>
      <c r="DUC38" s="171"/>
      <c r="DUD38" s="171"/>
      <c r="DUE38" s="171"/>
      <c r="DUF38" s="171"/>
      <c r="DUG38" s="171"/>
      <c r="DUH38" s="171"/>
      <c r="DUI38" s="171"/>
      <c r="DUJ38" s="171"/>
      <c r="DUK38" s="171"/>
      <c r="DUL38" s="171"/>
      <c r="DUM38" s="171"/>
      <c r="DUN38" s="171"/>
      <c r="DUO38" s="171"/>
      <c r="DUP38" s="171"/>
      <c r="DUQ38" s="171"/>
      <c r="DUR38" s="171"/>
      <c r="DUS38" s="171"/>
      <c r="DUT38" s="171"/>
      <c r="DUU38" s="171"/>
      <c r="DUV38" s="171"/>
      <c r="DUW38" s="171"/>
      <c r="DUX38" s="171"/>
      <c r="DUY38" s="171"/>
      <c r="DUZ38" s="171"/>
      <c r="DVA38" s="171"/>
      <c r="DVB38" s="171"/>
      <c r="DVC38" s="171"/>
      <c r="DVD38" s="171"/>
      <c r="DVE38" s="171"/>
      <c r="DVF38" s="171"/>
      <c r="DVG38" s="171"/>
      <c r="DVH38" s="171"/>
      <c r="DVI38" s="171"/>
      <c r="DVJ38" s="171"/>
      <c r="DVK38" s="171"/>
      <c r="DVL38" s="171"/>
      <c r="DVM38" s="171"/>
      <c r="DVN38" s="171"/>
      <c r="DVO38" s="171"/>
      <c r="DVP38" s="171"/>
      <c r="DVQ38" s="171"/>
      <c r="DVR38" s="171"/>
      <c r="DVS38" s="171"/>
      <c r="DVT38" s="171"/>
      <c r="DVU38" s="171"/>
      <c r="DVV38" s="171"/>
      <c r="DVW38" s="171"/>
      <c r="DVX38" s="171"/>
      <c r="DVY38" s="171"/>
      <c r="DVZ38" s="171"/>
      <c r="DWA38" s="171"/>
      <c r="DWB38" s="171"/>
      <c r="DWC38" s="171"/>
      <c r="DWD38" s="171"/>
      <c r="DWE38" s="171"/>
      <c r="DWF38" s="171"/>
      <c r="DWG38" s="171"/>
      <c r="DWH38" s="171"/>
      <c r="DWI38" s="171"/>
      <c r="DWJ38" s="171"/>
      <c r="DWK38" s="171"/>
      <c r="DWL38" s="171"/>
      <c r="DWM38" s="171"/>
      <c r="DWN38" s="171"/>
      <c r="DWO38" s="171"/>
      <c r="DWP38" s="171"/>
      <c r="DWQ38" s="171"/>
      <c r="DWR38" s="171"/>
      <c r="DWS38" s="171"/>
      <c r="DWT38" s="171"/>
      <c r="DWU38" s="171"/>
      <c r="DWV38" s="171"/>
      <c r="DWW38" s="171"/>
      <c r="DWX38" s="171"/>
      <c r="DWY38" s="171"/>
      <c r="DWZ38" s="171"/>
      <c r="DXA38" s="171"/>
      <c r="DXB38" s="171"/>
      <c r="DXC38" s="171"/>
      <c r="DXD38" s="171"/>
      <c r="DXE38" s="171"/>
      <c r="DXF38" s="171"/>
      <c r="DXG38" s="171"/>
      <c r="DXH38" s="171"/>
      <c r="DXI38" s="171"/>
      <c r="DXJ38" s="171"/>
      <c r="DXK38" s="171"/>
      <c r="DXL38" s="171"/>
      <c r="DXM38" s="171"/>
      <c r="DXN38" s="171"/>
      <c r="DXO38" s="171"/>
      <c r="DXP38" s="171"/>
      <c r="DXQ38" s="171"/>
      <c r="DXR38" s="171"/>
      <c r="DXS38" s="171"/>
      <c r="DXT38" s="171"/>
      <c r="DXU38" s="171"/>
      <c r="DXV38" s="171"/>
      <c r="DXW38" s="171"/>
      <c r="DXX38" s="171"/>
      <c r="DXY38" s="171"/>
      <c r="DXZ38" s="171"/>
      <c r="DYA38" s="171"/>
      <c r="DYB38" s="171"/>
      <c r="DYC38" s="171"/>
      <c r="DYD38" s="171"/>
      <c r="DYE38" s="171"/>
      <c r="DYF38" s="171"/>
      <c r="DYG38" s="171"/>
      <c r="DYH38" s="171"/>
      <c r="DYI38" s="171"/>
      <c r="DYJ38" s="171"/>
      <c r="DYK38" s="171"/>
      <c r="DYL38" s="171"/>
      <c r="DYM38" s="171"/>
      <c r="DYN38" s="171"/>
      <c r="DYO38" s="171"/>
      <c r="DYP38" s="171"/>
      <c r="DYQ38" s="171"/>
      <c r="DYR38" s="171"/>
      <c r="DYS38" s="171"/>
      <c r="DYT38" s="171"/>
      <c r="DYU38" s="171"/>
      <c r="DYV38" s="171"/>
      <c r="DYW38" s="171"/>
      <c r="DYX38" s="171"/>
      <c r="DYY38" s="171"/>
      <c r="DYZ38" s="171"/>
      <c r="DZA38" s="171"/>
      <c r="DZB38" s="171"/>
      <c r="DZC38" s="171"/>
      <c r="DZD38" s="171"/>
      <c r="DZE38" s="171"/>
      <c r="DZF38" s="171"/>
      <c r="DZG38" s="171"/>
      <c r="DZH38" s="171"/>
      <c r="DZI38" s="171"/>
      <c r="DZJ38" s="171"/>
      <c r="DZK38" s="171"/>
      <c r="DZL38" s="171"/>
      <c r="DZM38" s="171"/>
      <c r="DZN38" s="171"/>
      <c r="DZO38" s="171"/>
      <c r="DZP38" s="171"/>
      <c r="DZQ38" s="171"/>
      <c r="DZR38" s="171"/>
      <c r="DZS38" s="171"/>
      <c r="DZT38" s="171"/>
      <c r="DZU38" s="171"/>
      <c r="DZV38" s="171"/>
      <c r="DZW38" s="171"/>
      <c r="DZX38" s="171"/>
      <c r="DZY38" s="171"/>
      <c r="DZZ38" s="171"/>
      <c r="EAA38" s="171"/>
      <c r="EAB38" s="171"/>
      <c r="EAC38" s="171"/>
      <c r="EAD38" s="171"/>
      <c r="EAE38" s="171"/>
      <c r="EAF38" s="171"/>
      <c r="EAG38" s="171"/>
      <c r="EAH38" s="171"/>
      <c r="EAI38" s="171"/>
      <c r="EAJ38" s="171"/>
      <c r="EAK38" s="171"/>
      <c r="EAL38" s="171"/>
      <c r="EAM38" s="171"/>
      <c r="EAN38" s="171"/>
      <c r="EAO38" s="171"/>
      <c r="EAP38" s="171"/>
      <c r="EAQ38" s="171"/>
      <c r="EAR38" s="171"/>
      <c r="EAS38" s="171"/>
      <c r="EAT38" s="171"/>
      <c r="EAU38" s="171"/>
      <c r="EAV38" s="171"/>
      <c r="EAW38" s="171"/>
      <c r="EAX38" s="171"/>
      <c r="EAY38" s="171"/>
      <c r="EAZ38" s="171"/>
      <c r="EBA38" s="171"/>
      <c r="EBB38" s="171"/>
      <c r="EBC38" s="171"/>
      <c r="EBD38" s="171"/>
      <c r="EBE38" s="171"/>
      <c r="EBF38" s="171"/>
      <c r="EBG38" s="171"/>
      <c r="EBH38" s="171"/>
      <c r="EBI38" s="171"/>
      <c r="EBJ38" s="171"/>
      <c r="EBK38" s="171"/>
      <c r="EBL38" s="171"/>
      <c r="EBM38" s="171"/>
      <c r="EBN38" s="171"/>
      <c r="EBO38" s="171"/>
      <c r="EBP38" s="171"/>
      <c r="EBQ38" s="171"/>
      <c r="EBR38" s="171"/>
      <c r="EBS38" s="171"/>
      <c r="EBT38" s="171"/>
      <c r="EBU38" s="171"/>
      <c r="EBV38" s="171"/>
      <c r="EBW38" s="171"/>
      <c r="EBX38" s="171"/>
      <c r="EBY38" s="171"/>
      <c r="EBZ38" s="171"/>
      <c r="ECA38" s="171"/>
      <c r="ECB38" s="171"/>
      <c r="ECC38" s="171"/>
      <c r="ECD38" s="171"/>
      <c r="ECE38" s="171"/>
      <c r="ECF38" s="171"/>
      <c r="ECG38" s="171"/>
      <c r="ECH38" s="171"/>
      <c r="ECI38" s="171"/>
      <c r="ECJ38" s="171"/>
      <c r="ECK38" s="171"/>
      <c r="ECL38" s="171"/>
      <c r="ECM38" s="171"/>
      <c r="ECN38" s="171"/>
      <c r="ECO38" s="171"/>
      <c r="ECP38" s="171"/>
      <c r="ECQ38" s="171"/>
      <c r="ECR38" s="171"/>
      <c r="ECS38" s="171"/>
      <c r="ECT38" s="171"/>
      <c r="ECU38" s="171"/>
      <c r="ECV38" s="171"/>
      <c r="ECW38" s="171"/>
      <c r="ECX38" s="171"/>
      <c r="ECY38" s="171"/>
      <c r="ECZ38" s="171"/>
      <c r="EDA38" s="171"/>
      <c r="EDB38" s="171"/>
      <c r="EDC38" s="171"/>
      <c r="EDD38" s="171"/>
      <c r="EDE38" s="171"/>
      <c r="EDF38" s="171"/>
      <c r="EDG38" s="171"/>
      <c r="EDH38" s="171"/>
      <c r="EDI38" s="171"/>
      <c r="EDJ38" s="171"/>
      <c r="EDK38" s="171"/>
      <c r="EDL38" s="171"/>
      <c r="EDM38" s="171"/>
      <c r="EDN38" s="171"/>
      <c r="EDO38" s="171"/>
      <c r="EDP38" s="171"/>
      <c r="EDQ38" s="171"/>
      <c r="EDR38" s="171"/>
      <c r="EDS38" s="171"/>
      <c r="EDT38" s="171"/>
      <c r="EDU38" s="171"/>
      <c r="EDV38" s="171"/>
      <c r="EDW38" s="171"/>
      <c r="EDX38" s="171"/>
      <c r="EDY38" s="171"/>
      <c r="EDZ38" s="171"/>
      <c r="EEA38" s="171"/>
      <c r="EEB38" s="171"/>
      <c r="EEC38" s="171"/>
      <c r="EED38" s="171"/>
      <c r="EEE38" s="171"/>
      <c r="EEF38" s="171"/>
      <c r="EEG38" s="171"/>
      <c r="EEH38" s="171"/>
      <c r="EEI38" s="171"/>
      <c r="EEJ38" s="171"/>
      <c r="EEK38" s="171"/>
      <c r="EEL38" s="171"/>
      <c r="EEM38" s="171"/>
      <c r="EEN38" s="171"/>
      <c r="EEO38" s="171"/>
      <c r="EEP38" s="171"/>
      <c r="EEQ38" s="171"/>
      <c r="EER38" s="171"/>
      <c r="EES38" s="171"/>
      <c r="EET38" s="171"/>
      <c r="EEU38" s="171"/>
      <c r="EEV38" s="171"/>
      <c r="EEW38" s="171"/>
      <c r="EEX38" s="171"/>
      <c r="EEY38" s="171"/>
      <c r="EEZ38" s="171"/>
      <c r="EFA38" s="171"/>
      <c r="EFB38" s="171"/>
      <c r="EFC38" s="171"/>
      <c r="EFD38" s="171"/>
      <c r="EFE38" s="171"/>
      <c r="EFF38" s="171"/>
      <c r="EFG38" s="171"/>
      <c r="EFH38" s="171"/>
      <c r="EFI38" s="171"/>
      <c r="EFJ38" s="171"/>
      <c r="EFK38" s="171"/>
      <c r="EFL38" s="171"/>
      <c r="EFM38" s="171"/>
      <c r="EFN38" s="171"/>
      <c r="EFO38" s="171"/>
      <c r="EFP38" s="171"/>
      <c r="EFQ38" s="171"/>
      <c r="EFR38" s="171"/>
      <c r="EFS38" s="171"/>
      <c r="EFT38" s="171"/>
      <c r="EFU38" s="171"/>
      <c r="EFV38" s="171"/>
      <c r="EFW38" s="171"/>
      <c r="EFX38" s="171"/>
      <c r="EFY38" s="171"/>
      <c r="EFZ38" s="171"/>
      <c r="EGA38" s="171"/>
      <c r="EGB38" s="171"/>
      <c r="EGC38" s="171"/>
      <c r="EGD38" s="171"/>
      <c r="EGE38" s="171"/>
      <c r="EGF38" s="171"/>
      <c r="EGG38" s="171"/>
      <c r="EGH38" s="171"/>
      <c r="EGI38" s="171"/>
      <c r="EGJ38" s="171"/>
      <c r="EGK38" s="171"/>
      <c r="EGL38" s="171"/>
      <c r="EGM38" s="171"/>
      <c r="EGN38" s="171"/>
      <c r="EGO38" s="171"/>
      <c r="EGP38" s="171"/>
      <c r="EGQ38" s="171"/>
      <c r="EGR38" s="171"/>
      <c r="EGS38" s="171"/>
      <c r="EGT38" s="171"/>
      <c r="EGU38" s="171"/>
      <c r="EGV38" s="171"/>
      <c r="EGW38" s="171"/>
      <c r="EGX38" s="171"/>
      <c r="EGY38" s="171"/>
      <c r="EGZ38" s="171"/>
      <c r="EHA38" s="171"/>
      <c r="EHB38" s="171"/>
      <c r="EHC38" s="171"/>
      <c r="EHD38" s="171"/>
      <c r="EHE38" s="171"/>
      <c r="EHF38" s="171"/>
      <c r="EHG38" s="171"/>
      <c r="EHH38" s="171"/>
      <c r="EHI38" s="171"/>
      <c r="EHJ38" s="171"/>
      <c r="EHK38" s="171"/>
      <c r="EHL38" s="171"/>
      <c r="EHM38" s="171"/>
      <c r="EHN38" s="171"/>
      <c r="EHO38" s="171"/>
      <c r="EHP38" s="171"/>
      <c r="EHQ38" s="171"/>
      <c r="EHR38" s="171"/>
      <c r="EHS38" s="171"/>
      <c r="EHT38" s="171"/>
      <c r="EHU38" s="171"/>
      <c r="EHV38" s="171"/>
      <c r="EHW38" s="171"/>
      <c r="EHX38" s="171"/>
      <c r="EHY38" s="171"/>
      <c r="EHZ38" s="171"/>
      <c r="EIA38" s="171"/>
      <c r="EIB38" s="171"/>
      <c r="EIC38" s="171"/>
      <c r="EID38" s="171"/>
      <c r="EIE38" s="171"/>
      <c r="EIF38" s="171"/>
      <c r="EIG38" s="171"/>
      <c r="EIH38" s="171"/>
      <c r="EII38" s="171"/>
      <c r="EIJ38" s="171"/>
      <c r="EIK38" s="171"/>
      <c r="EIL38" s="171"/>
      <c r="EIM38" s="171"/>
      <c r="EIN38" s="171"/>
      <c r="EIO38" s="171"/>
      <c r="EIP38" s="171"/>
      <c r="EIQ38" s="171"/>
      <c r="EIR38" s="171"/>
      <c r="EIS38" s="171"/>
      <c r="EIT38" s="171"/>
      <c r="EIU38" s="171"/>
      <c r="EIV38" s="171"/>
      <c r="EIW38" s="171"/>
      <c r="EIX38" s="171"/>
      <c r="EIY38" s="171"/>
      <c r="EIZ38" s="171"/>
      <c r="EJA38" s="171"/>
      <c r="EJB38" s="171"/>
      <c r="EJC38" s="171"/>
      <c r="EJD38" s="171"/>
      <c r="EJE38" s="171"/>
      <c r="EJF38" s="171"/>
      <c r="EJG38" s="171"/>
      <c r="EJH38" s="171"/>
      <c r="EJI38" s="171"/>
      <c r="EJJ38" s="171"/>
      <c r="EJK38" s="171"/>
      <c r="EJL38" s="171"/>
      <c r="EJM38" s="171"/>
      <c r="EJN38" s="171"/>
      <c r="EJO38" s="171"/>
      <c r="EJP38" s="171"/>
      <c r="EJQ38" s="171"/>
      <c r="EJR38" s="171"/>
      <c r="EJS38" s="171"/>
      <c r="EJT38" s="171"/>
      <c r="EJU38" s="171"/>
      <c r="EJV38" s="171"/>
      <c r="EJW38" s="171"/>
      <c r="EJX38" s="171"/>
      <c r="EJY38" s="171"/>
      <c r="EJZ38" s="171"/>
      <c r="EKA38" s="171"/>
      <c r="EKB38" s="171"/>
      <c r="EKC38" s="171"/>
      <c r="EKD38" s="171"/>
      <c r="EKE38" s="171"/>
      <c r="EKF38" s="171"/>
      <c r="EKG38" s="171"/>
      <c r="EKH38" s="171"/>
      <c r="EKI38" s="171"/>
      <c r="EKJ38" s="171"/>
      <c r="EKK38" s="171"/>
      <c r="EKL38" s="171"/>
      <c r="EKM38" s="171"/>
      <c r="EKN38" s="171"/>
      <c r="EKO38" s="171"/>
      <c r="EKP38" s="171"/>
      <c r="EKQ38" s="171"/>
      <c r="EKR38" s="171"/>
      <c r="EKS38" s="171"/>
      <c r="EKT38" s="171"/>
      <c r="EKU38" s="171"/>
      <c r="EKV38" s="171"/>
      <c r="EKW38" s="171"/>
      <c r="EKX38" s="171"/>
      <c r="EKY38" s="171"/>
      <c r="EKZ38" s="171"/>
      <c r="ELA38" s="171"/>
      <c r="ELB38" s="171"/>
      <c r="ELC38" s="171"/>
      <c r="ELD38" s="171"/>
      <c r="ELE38" s="171"/>
      <c r="ELF38" s="171"/>
      <c r="ELG38" s="171"/>
      <c r="ELH38" s="171"/>
      <c r="ELI38" s="171"/>
      <c r="ELJ38" s="171"/>
      <c r="ELK38" s="171"/>
      <c r="ELL38" s="171"/>
      <c r="ELM38" s="171"/>
      <c r="ELN38" s="171"/>
      <c r="ELO38" s="171"/>
      <c r="ELP38" s="171"/>
      <c r="ELQ38" s="171"/>
      <c r="ELR38" s="171"/>
      <c r="ELS38" s="171"/>
      <c r="ELT38" s="171"/>
      <c r="ELU38" s="171"/>
      <c r="ELV38" s="171"/>
      <c r="ELW38" s="171"/>
      <c r="ELX38" s="171"/>
      <c r="ELY38" s="171"/>
      <c r="ELZ38" s="171"/>
      <c r="EMA38" s="171"/>
      <c r="EMB38" s="171"/>
      <c r="EMC38" s="171"/>
      <c r="EMD38" s="171"/>
      <c r="EME38" s="171"/>
      <c r="EMF38" s="171"/>
      <c r="EMG38" s="171"/>
      <c r="EMH38" s="171"/>
      <c r="EMI38" s="171"/>
      <c r="EMJ38" s="171"/>
      <c r="EMK38" s="171"/>
      <c r="EML38" s="171"/>
      <c r="EMM38" s="171"/>
      <c r="EMN38" s="171"/>
      <c r="EMO38" s="171"/>
      <c r="EMP38" s="171"/>
      <c r="EMQ38" s="171"/>
      <c r="EMR38" s="171"/>
      <c r="EMS38" s="171"/>
      <c r="EMT38" s="171"/>
      <c r="EMU38" s="171"/>
      <c r="EMV38" s="171"/>
      <c r="EMW38" s="171"/>
      <c r="EMX38" s="171"/>
      <c r="EMY38" s="171"/>
      <c r="EMZ38" s="171"/>
      <c r="ENA38" s="171"/>
      <c r="ENB38" s="171"/>
      <c r="ENC38" s="171"/>
      <c r="END38" s="171"/>
      <c r="ENE38" s="171"/>
      <c r="ENF38" s="171"/>
      <c r="ENG38" s="171"/>
      <c r="ENH38" s="171"/>
      <c r="ENI38" s="171"/>
      <c r="ENJ38" s="171"/>
      <c r="ENK38" s="171"/>
      <c r="ENL38" s="171"/>
      <c r="ENM38" s="171"/>
      <c r="ENN38" s="171"/>
      <c r="ENO38" s="171"/>
      <c r="ENP38" s="171"/>
      <c r="ENQ38" s="171"/>
      <c r="ENR38" s="171"/>
      <c r="ENS38" s="171"/>
      <c r="ENT38" s="171"/>
      <c r="ENU38" s="171"/>
      <c r="ENV38" s="171"/>
      <c r="ENW38" s="171"/>
      <c r="ENX38" s="171"/>
      <c r="ENY38" s="171"/>
      <c r="ENZ38" s="171"/>
      <c r="EOA38" s="171"/>
      <c r="EOB38" s="171"/>
      <c r="EOC38" s="171"/>
      <c r="EOD38" s="171"/>
      <c r="EOE38" s="171"/>
      <c r="EOF38" s="171"/>
      <c r="EOG38" s="171"/>
      <c r="EOH38" s="171"/>
      <c r="EOI38" s="171"/>
      <c r="EOJ38" s="171"/>
      <c r="EOK38" s="171"/>
      <c r="EOL38" s="171"/>
      <c r="EOM38" s="171"/>
      <c r="EON38" s="171"/>
      <c r="EOO38" s="171"/>
      <c r="EOP38" s="171"/>
      <c r="EOQ38" s="171"/>
      <c r="EOR38" s="171"/>
      <c r="EOS38" s="171"/>
      <c r="EOT38" s="171"/>
      <c r="EOU38" s="171"/>
      <c r="EOV38" s="171"/>
      <c r="EOW38" s="171"/>
      <c r="EOX38" s="171"/>
      <c r="EOY38" s="171"/>
      <c r="EOZ38" s="171"/>
      <c r="EPA38" s="171"/>
      <c r="EPB38" s="171"/>
      <c r="EPC38" s="171"/>
      <c r="EPD38" s="171"/>
      <c r="EPE38" s="171"/>
      <c r="EPF38" s="171"/>
      <c r="EPG38" s="171"/>
      <c r="EPH38" s="171"/>
      <c r="EPI38" s="171"/>
      <c r="EPJ38" s="171"/>
      <c r="EPK38" s="171"/>
      <c r="EPL38" s="171"/>
      <c r="EPM38" s="171"/>
      <c r="EPN38" s="171"/>
      <c r="EPO38" s="171"/>
      <c r="EPP38" s="171"/>
      <c r="EPQ38" s="171"/>
      <c r="EPR38" s="171"/>
      <c r="EPS38" s="171"/>
      <c r="EPT38" s="171"/>
      <c r="EPU38" s="171"/>
      <c r="EPV38" s="171"/>
      <c r="EPW38" s="171"/>
      <c r="EPX38" s="171"/>
      <c r="EPY38" s="171"/>
      <c r="EPZ38" s="171"/>
      <c r="EQA38" s="171"/>
      <c r="EQB38" s="171"/>
      <c r="EQC38" s="171"/>
      <c r="EQD38" s="171"/>
      <c r="EQE38" s="171"/>
      <c r="EQF38" s="171"/>
      <c r="EQG38" s="171"/>
      <c r="EQH38" s="171"/>
      <c r="EQI38" s="171"/>
      <c r="EQJ38" s="171"/>
      <c r="EQK38" s="171"/>
      <c r="EQL38" s="171"/>
      <c r="EQM38" s="171"/>
      <c r="EQN38" s="171"/>
      <c r="EQO38" s="171"/>
      <c r="EQP38" s="171"/>
      <c r="EQQ38" s="171"/>
      <c r="EQR38" s="171"/>
      <c r="EQS38" s="171"/>
      <c r="EQT38" s="171"/>
      <c r="EQU38" s="171"/>
      <c r="EQV38" s="171"/>
      <c r="EQW38" s="171"/>
      <c r="EQX38" s="171"/>
      <c r="EQY38" s="171"/>
      <c r="EQZ38" s="171"/>
      <c r="ERA38" s="171"/>
      <c r="ERB38" s="171"/>
      <c r="ERC38" s="171"/>
      <c r="ERD38" s="171"/>
      <c r="ERE38" s="171"/>
      <c r="ERF38" s="171"/>
      <c r="ERG38" s="171"/>
      <c r="ERH38" s="171"/>
      <c r="ERI38" s="171"/>
      <c r="ERJ38" s="171"/>
      <c r="ERK38" s="171"/>
      <c r="ERL38" s="171"/>
      <c r="ERM38" s="171"/>
      <c r="ERN38" s="171"/>
      <c r="ERO38" s="171"/>
      <c r="ERP38" s="171"/>
      <c r="ERQ38" s="171"/>
      <c r="ERR38" s="171"/>
      <c r="ERS38" s="171"/>
      <c r="ERT38" s="171"/>
      <c r="ERU38" s="171"/>
      <c r="ERV38" s="171"/>
      <c r="ERW38" s="171"/>
      <c r="ERX38" s="171"/>
      <c r="ERY38" s="171"/>
      <c r="ERZ38" s="171"/>
      <c r="ESA38" s="171"/>
      <c r="ESB38" s="171"/>
      <c r="ESC38" s="171"/>
      <c r="ESD38" s="171"/>
      <c r="ESE38" s="171"/>
      <c r="ESF38" s="171"/>
      <c r="ESG38" s="171"/>
      <c r="ESH38" s="171"/>
      <c r="ESI38" s="171"/>
      <c r="ESJ38" s="171"/>
      <c r="ESK38" s="171"/>
      <c r="ESL38" s="171"/>
      <c r="ESM38" s="171"/>
      <c r="ESN38" s="171"/>
      <c r="ESO38" s="171"/>
      <c r="ESP38" s="171"/>
      <c r="ESQ38" s="171"/>
      <c r="ESR38" s="171"/>
      <c r="ESS38" s="171"/>
      <c r="EST38" s="171"/>
      <c r="ESU38" s="171"/>
      <c r="ESV38" s="171"/>
      <c r="ESW38" s="171"/>
      <c r="ESX38" s="171"/>
      <c r="ESY38" s="171"/>
      <c r="ESZ38" s="171"/>
      <c r="ETA38" s="171"/>
      <c r="ETB38" s="171"/>
      <c r="ETC38" s="171"/>
      <c r="ETD38" s="171"/>
      <c r="ETE38" s="171"/>
      <c r="ETF38" s="171"/>
      <c r="ETG38" s="171"/>
      <c r="ETH38" s="171"/>
      <c r="ETI38" s="171"/>
      <c r="ETJ38" s="171"/>
      <c r="ETK38" s="171"/>
      <c r="ETL38" s="171"/>
      <c r="ETM38" s="171"/>
      <c r="ETN38" s="171"/>
      <c r="ETO38" s="171"/>
      <c r="ETP38" s="171"/>
      <c r="ETQ38" s="171"/>
      <c r="ETR38" s="171"/>
      <c r="ETS38" s="171"/>
      <c r="ETT38" s="171"/>
      <c r="ETU38" s="171"/>
      <c r="ETV38" s="171"/>
      <c r="ETW38" s="171"/>
      <c r="ETX38" s="171"/>
      <c r="ETY38" s="171"/>
      <c r="ETZ38" s="171"/>
      <c r="EUA38" s="171"/>
      <c r="EUB38" s="171"/>
      <c r="EUC38" s="171"/>
      <c r="EUD38" s="171"/>
      <c r="EUE38" s="171"/>
      <c r="EUF38" s="171"/>
      <c r="EUG38" s="171"/>
      <c r="EUH38" s="171"/>
      <c r="EUI38" s="171"/>
      <c r="EUJ38" s="171"/>
      <c r="EUK38" s="171"/>
      <c r="EUL38" s="171"/>
      <c r="EUM38" s="171"/>
      <c r="EUN38" s="171"/>
      <c r="EUO38" s="171"/>
      <c r="EUP38" s="171"/>
      <c r="EUQ38" s="171"/>
      <c r="EUR38" s="171"/>
      <c r="EUS38" s="171"/>
      <c r="EUT38" s="171"/>
      <c r="EUU38" s="171"/>
      <c r="EUV38" s="171"/>
      <c r="EUW38" s="171"/>
      <c r="EUX38" s="171"/>
      <c r="EUY38" s="171"/>
      <c r="EUZ38" s="171"/>
      <c r="EVA38" s="171"/>
      <c r="EVB38" s="171"/>
      <c r="EVC38" s="171"/>
      <c r="EVD38" s="171"/>
      <c r="EVE38" s="171"/>
      <c r="EVF38" s="171"/>
      <c r="EVG38" s="171"/>
      <c r="EVH38" s="171"/>
      <c r="EVI38" s="171"/>
      <c r="EVJ38" s="171"/>
      <c r="EVK38" s="171"/>
      <c r="EVL38" s="171"/>
      <c r="EVM38" s="171"/>
      <c r="EVN38" s="171"/>
      <c r="EVO38" s="171"/>
      <c r="EVP38" s="171"/>
      <c r="EVQ38" s="171"/>
      <c r="EVR38" s="171"/>
      <c r="EVS38" s="171"/>
      <c r="EVT38" s="171"/>
      <c r="EVU38" s="171"/>
      <c r="EVV38" s="171"/>
      <c r="EVW38" s="171"/>
      <c r="EVX38" s="171"/>
      <c r="EVY38" s="171"/>
      <c r="EVZ38" s="171"/>
      <c r="EWA38" s="171"/>
      <c r="EWB38" s="171"/>
      <c r="EWC38" s="171"/>
      <c r="EWD38" s="171"/>
      <c r="EWE38" s="171"/>
      <c r="EWF38" s="171"/>
      <c r="EWG38" s="171"/>
      <c r="EWH38" s="171"/>
      <c r="EWI38" s="171"/>
      <c r="EWJ38" s="171"/>
      <c r="EWK38" s="171"/>
      <c r="EWL38" s="171"/>
      <c r="EWM38" s="171"/>
      <c r="EWN38" s="171"/>
      <c r="EWO38" s="171"/>
      <c r="EWP38" s="171"/>
      <c r="EWQ38" s="171"/>
      <c r="EWR38" s="171"/>
      <c r="EWS38" s="171"/>
      <c r="EWT38" s="171"/>
      <c r="EWU38" s="171"/>
      <c r="EWV38" s="171"/>
      <c r="EWW38" s="171"/>
      <c r="EWX38" s="171"/>
      <c r="EWY38" s="171"/>
      <c r="EWZ38" s="171"/>
      <c r="EXA38" s="171"/>
      <c r="EXB38" s="171"/>
      <c r="EXC38" s="171"/>
      <c r="EXD38" s="171"/>
      <c r="EXE38" s="171"/>
      <c r="EXF38" s="171"/>
      <c r="EXG38" s="171"/>
      <c r="EXH38" s="171"/>
      <c r="EXI38" s="171"/>
      <c r="EXJ38" s="171"/>
      <c r="EXK38" s="171"/>
      <c r="EXL38" s="171"/>
      <c r="EXM38" s="171"/>
      <c r="EXN38" s="171"/>
      <c r="EXO38" s="171"/>
      <c r="EXP38" s="171"/>
      <c r="EXQ38" s="171"/>
      <c r="EXR38" s="171"/>
      <c r="EXS38" s="171"/>
      <c r="EXT38" s="171"/>
      <c r="EXU38" s="171"/>
      <c r="EXV38" s="171"/>
      <c r="EXW38" s="171"/>
      <c r="EXX38" s="171"/>
      <c r="EXY38" s="171"/>
      <c r="EXZ38" s="171"/>
      <c r="EYA38" s="171"/>
      <c r="EYB38" s="171"/>
      <c r="EYC38" s="171"/>
      <c r="EYD38" s="171"/>
      <c r="EYE38" s="171"/>
      <c r="EYF38" s="171"/>
      <c r="EYG38" s="171"/>
      <c r="EYH38" s="171"/>
      <c r="EYI38" s="171"/>
      <c r="EYJ38" s="171"/>
      <c r="EYK38" s="171"/>
      <c r="EYL38" s="171"/>
      <c r="EYM38" s="171"/>
      <c r="EYN38" s="171"/>
      <c r="EYO38" s="171"/>
      <c r="EYP38" s="171"/>
      <c r="EYQ38" s="171"/>
      <c r="EYR38" s="171"/>
      <c r="EYS38" s="171"/>
      <c r="EYT38" s="171"/>
      <c r="EYU38" s="171"/>
      <c r="EYV38" s="171"/>
      <c r="EYW38" s="171"/>
      <c r="EYX38" s="171"/>
      <c r="EYY38" s="171"/>
      <c r="EYZ38" s="171"/>
      <c r="EZA38" s="171"/>
      <c r="EZB38" s="171"/>
      <c r="EZC38" s="171"/>
      <c r="EZD38" s="171"/>
      <c r="EZE38" s="171"/>
      <c r="EZF38" s="171"/>
      <c r="EZG38" s="171"/>
      <c r="EZH38" s="171"/>
      <c r="EZI38" s="171"/>
      <c r="EZJ38" s="171"/>
      <c r="EZK38" s="171"/>
      <c r="EZL38" s="171"/>
      <c r="EZM38" s="171"/>
      <c r="EZN38" s="171"/>
      <c r="EZO38" s="171"/>
      <c r="EZP38" s="171"/>
      <c r="EZQ38" s="171"/>
      <c r="EZR38" s="171"/>
      <c r="EZS38" s="171"/>
      <c r="EZT38" s="171"/>
      <c r="EZU38" s="171"/>
      <c r="EZV38" s="171"/>
      <c r="EZW38" s="171"/>
      <c r="EZX38" s="171"/>
      <c r="EZY38" s="171"/>
      <c r="EZZ38" s="171"/>
      <c r="FAA38" s="171"/>
      <c r="FAB38" s="171"/>
      <c r="FAC38" s="171"/>
      <c r="FAD38" s="171"/>
      <c r="FAE38" s="171"/>
      <c r="FAF38" s="171"/>
      <c r="FAG38" s="171"/>
      <c r="FAH38" s="171"/>
      <c r="FAI38" s="171"/>
      <c r="FAJ38" s="171"/>
      <c r="FAK38" s="171"/>
      <c r="FAL38" s="171"/>
      <c r="FAM38" s="171"/>
      <c r="FAN38" s="171"/>
      <c r="FAO38" s="171"/>
      <c r="FAP38" s="171"/>
      <c r="FAQ38" s="171"/>
      <c r="FAR38" s="171"/>
      <c r="FAS38" s="171"/>
      <c r="FAT38" s="171"/>
      <c r="FAU38" s="171"/>
      <c r="FAV38" s="171"/>
      <c r="FAW38" s="171"/>
      <c r="FAX38" s="171"/>
      <c r="FAY38" s="171"/>
      <c r="FAZ38" s="171"/>
      <c r="FBA38" s="171"/>
      <c r="FBB38" s="171"/>
      <c r="FBC38" s="171"/>
      <c r="FBD38" s="171"/>
      <c r="FBE38" s="171"/>
      <c r="FBF38" s="171"/>
      <c r="FBG38" s="171"/>
      <c r="FBH38" s="171"/>
      <c r="FBI38" s="171"/>
      <c r="FBJ38" s="171"/>
      <c r="FBK38" s="171"/>
      <c r="FBL38" s="171"/>
      <c r="FBM38" s="171"/>
      <c r="FBN38" s="171"/>
      <c r="FBO38" s="171"/>
      <c r="FBP38" s="171"/>
      <c r="FBQ38" s="171"/>
      <c r="FBR38" s="171"/>
      <c r="FBS38" s="171"/>
      <c r="FBT38" s="171"/>
      <c r="FBU38" s="171"/>
      <c r="FBV38" s="171"/>
      <c r="FBW38" s="171"/>
      <c r="FBX38" s="171"/>
      <c r="FBY38" s="171"/>
      <c r="FBZ38" s="171"/>
      <c r="FCA38" s="171"/>
      <c r="FCB38" s="171"/>
      <c r="FCC38" s="171"/>
      <c r="FCD38" s="171"/>
      <c r="FCE38" s="171"/>
      <c r="FCF38" s="171"/>
      <c r="FCG38" s="171"/>
      <c r="FCH38" s="171"/>
      <c r="FCI38" s="171"/>
      <c r="FCJ38" s="171"/>
      <c r="FCK38" s="171"/>
      <c r="FCL38" s="171"/>
      <c r="FCM38" s="171"/>
      <c r="FCN38" s="171"/>
      <c r="FCO38" s="171"/>
      <c r="FCP38" s="171"/>
      <c r="FCQ38" s="171"/>
      <c r="FCR38" s="171"/>
      <c r="FCS38" s="171"/>
      <c r="FCT38" s="171"/>
      <c r="FCU38" s="171"/>
      <c r="FCV38" s="171"/>
      <c r="FCW38" s="171"/>
      <c r="FCX38" s="171"/>
      <c r="FCY38" s="171"/>
      <c r="FCZ38" s="171"/>
      <c r="FDA38" s="171"/>
      <c r="FDB38" s="171"/>
      <c r="FDC38" s="171"/>
      <c r="FDD38" s="171"/>
      <c r="FDE38" s="171"/>
      <c r="FDF38" s="171"/>
      <c r="FDG38" s="171"/>
      <c r="FDH38" s="171"/>
      <c r="FDI38" s="171"/>
      <c r="FDJ38" s="171"/>
      <c r="FDK38" s="171"/>
      <c r="FDL38" s="171"/>
      <c r="FDM38" s="171"/>
      <c r="FDN38" s="171"/>
      <c r="FDO38" s="171"/>
      <c r="FDP38" s="171"/>
      <c r="FDQ38" s="171"/>
      <c r="FDR38" s="171"/>
      <c r="FDS38" s="171"/>
      <c r="FDT38" s="171"/>
      <c r="FDU38" s="171"/>
      <c r="FDV38" s="171"/>
      <c r="FDW38" s="171"/>
      <c r="FDX38" s="171"/>
      <c r="FDY38" s="171"/>
      <c r="FDZ38" s="171"/>
      <c r="FEA38" s="171"/>
      <c r="FEB38" s="171"/>
      <c r="FEC38" s="171"/>
      <c r="FED38" s="171"/>
      <c r="FEE38" s="171"/>
      <c r="FEF38" s="171"/>
      <c r="FEG38" s="171"/>
      <c r="FEH38" s="171"/>
      <c r="FEI38" s="171"/>
      <c r="FEJ38" s="171"/>
      <c r="FEK38" s="171"/>
      <c r="FEL38" s="171"/>
      <c r="FEM38" s="171"/>
      <c r="FEN38" s="171"/>
      <c r="FEO38" s="171"/>
      <c r="FEP38" s="171"/>
      <c r="FEQ38" s="171"/>
      <c r="FER38" s="171"/>
      <c r="FES38" s="171"/>
      <c r="FET38" s="171"/>
      <c r="FEU38" s="171"/>
      <c r="FEV38" s="171"/>
      <c r="FEW38" s="171"/>
      <c r="FEX38" s="171"/>
      <c r="FEY38" s="171"/>
      <c r="FEZ38" s="171"/>
      <c r="FFA38" s="171"/>
      <c r="FFB38" s="171"/>
      <c r="FFC38" s="171"/>
      <c r="FFD38" s="171"/>
      <c r="FFE38" s="171"/>
      <c r="FFF38" s="171"/>
      <c r="FFG38" s="171"/>
      <c r="FFH38" s="171"/>
      <c r="FFI38" s="171"/>
      <c r="FFJ38" s="171"/>
      <c r="FFK38" s="171"/>
      <c r="FFL38" s="171"/>
      <c r="FFM38" s="171"/>
      <c r="FFN38" s="171"/>
      <c r="FFO38" s="171"/>
      <c r="FFP38" s="171"/>
      <c r="FFQ38" s="171"/>
      <c r="FFR38" s="171"/>
      <c r="FFS38" s="171"/>
      <c r="FFT38" s="171"/>
      <c r="FFU38" s="171"/>
      <c r="FFV38" s="171"/>
      <c r="FFW38" s="171"/>
      <c r="FFX38" s="171"/>
      <c r="FFY38" s="171"/>
      <c r="FFZ38" s="171"/>
      <c r="FGA38" s="171"/>
      <c r="FGB38" s="171"/>
      <c r="FGC38" s="171"/>
      <c r="FGD38" s="171"/>
      <c r="FGE38" s="171"/>
      <c r="FGF38" s="171"/>
      <c r="FGG38" s="171"/>
      <c r="FGH38" s="171"/>
      <c r="FGI38" s="171"/>
      <c r="FGJ38" s="171"/>
      <c r="FGK38" s="171"/>
      <c r="FGL38" s="171"/>
      <c r="FGM38" s="171"/>
      <c r="FGN38" s="171"/>
      <c r="FGO38" s="171"/>
      <c r="FGP38" s="171"/>
      <c r="FGQ38" s="171"/>
      <c r="FGR38" s="171"/>
      <c r="FGS38" s="171"/>
      <c r="FGT38" s="171"/>
      <c r="FGU38" s="171"/>
      <c r="FGV38" s="171"/>
      <c r="FGW38" s="171"/>
      <c r="FGX38" s="171"/>
      <c r="FGY38" s="171"/>
      <c r="FGZ38" s="171"/>
      <c r="FHA38" s="171"/>
      <c r="FHB38" s="171"/>
      <c r="FHC38" s="171"/>
      <c r="FHD38" s="171"/>
      <c r="FHE38" s="171"/>
      <c r="FHF38" s="171"/>
      <c r="FHG38" s="171"/>
      <c r="FHH38" s="171"/>
      <c r="FHI38" s="171"/>
      <c r="FHJ38" s="171"/>
      <c r="FHK38" s="171"/>
      <c r="FHL38" s="171"/>
      <c r="FHM38" s="171"/>
      <c r="FHN38" s="171"/>
      <c r="FHO38" s="171"/>
      <c r="FHP38" s="171"/>
      <c r="FHQ38" s="171"/>
      <c r="FHR38" s="171"/>
      <c r="FHS38" s="171"/>
      <c r="FHT38" s="171"/>
      <c r="FHU38" s="171"/>
      <c r="FHV38" s="171"/>
      <c r="FHW38" s="171"/>
      <c r="FHX38" s="171"/>
      <c r="FHY38" s="171"/>
      <c r="FHZ38" s="171"/>
      <c r="FIA38" s="171"/>
      <c r="FIB38" s="171"/>
      <c r="FIC38" s="171"/>
      <c r="FID38" s="171"/>
      <c r="FIE38" s="171"/>
      <c r="FIF38" s="171"/>
      <c r="FIG38" s="171"/>
      <c r="FIH38" s="171"/>
      <c r="FII38" s="171"/>
      <c r="FIJ38" s="171"/>
      <c r="FIK38" s="171"/>
      <c r="FIL38" s="171"/>
      <c r="FIM38" s="171"/>
      <c r="FIN38" s="171"/>
      <c r="FIO38" s="171"/>
      <c r="FIP38" s="171"/>
      <c r="FIQ38" s="171"/>
      <c r="FIR38" s="171"/>
      <c r="FIS38" s="171"/>
      <c r="FIT38" s="171"/>
      <c r="FIU38" s="171"/>
      <c r="FIV38" s="171"/>
      <c r="FIW38" s="171"/>
      <c r="FIX38" s="171"/>
      <c r="FIY38" s="171"/>
      <c r="FIZ38" s="171"/>
      <c r="FJA38" s="171"/>
      <c r="FJB38" s="171"/>
      <c r="FJC38" s="171"/>
      <c r="FJD38" s="171"/>
      <c r="FJE38" s="171"/>
      <c r="FJF38" s="171"/>
      <c r="FJG38" s="171"/>
      <c r="FJH38" s="171"/>
      <c r="FJI38" s="171"/>
      <c r="FJJ38" s="171"/>
      <c r="FJK38" s="171"/>
      <c r="FJL38" s="171"/>
      <c r="FJM38" s="171"/>
      <c r="FJN38" s="171"/>
      <c r="FJO38" s="171"/>
      <c r="FJP38" s="171"/>
      <c r="FJQ38" s="171"/>
      <c r="FJR38" s="171"/>
      <c r="FJS38" s="171"/>
      <c r="FJT38" s="171"/>
      <c r="FJU38" s="171"/>
      <c r="FJV38" s="171"/>
      <c r="FJW38" s="171"/>
      <c r="FJX38" s="171"/>
      <c r="FJY38" s="171"/>
      <c r="FJZ38" s="171"/>
      <c r="FKA38" s="171"/>
      <c r="FKB38" s="171"/>
      <c r="FKC38" s="171"/>
      <c r="FKD38" s="171"/>
      <c r="FKE38" s="171"/>
      <c r="FKF38" s="171"/>
      <c r="FKG38" s="171"/>
      <c r="FKH38" s="171"/>
      <c r="FKI38" s="171"/>
      <c r="FKJ38" s="171"/>
      <c r="FKK38" s="171"/>
      <c r="FKL38" s="171"/>
      <c r="FKM38" s="171"/>
      <c r="FKN38" s="171"/>
      <c r="FKO38" s="171"/>
      <c r="FKP38" s="171"/>
      <c r="FKQ38" s="171"/>
      <c r="FKR38" s="171"/>
      <c r="FKS38" s="171"/>
      <c r="FKT38" s="171"/>
      <c r="FKU38" s="171"/>
      <c r="FKV38" s="171"/>
      <c r="FKW38" s="171"/>
      <c r="FKX38" s="171"/>
      <c r="FKY38" s="171"/>
      <c r="FKZ38" s="171"/>
      <c r="FLA38" s="171"/>
      <c r="FLB38" s="171"/>
      <c r="FLC38" s="171"/>
      <c r="FLD38" s="171"/>
      <c r="FLE38" s="171"/>
      <c r="FLF38" s="171"/>
      <c r="FLG38" s="171"/>
      <c r="FLH38" s="171"/>
      <c r="FLI38" s="171"/>
      <c r="FLJ38" s="171"/>
      <c r="FLK38" s="171"/>
      <c r="FLL38" s="171"/>
      <c r="FLM38" s="171"/>
      <c r="FLN38" s="171"/>
      <c r="FLO38" s="171"/>
      <c r="FLP38" s="171"/>
      <c r="FLQ38" s="171"/>
      <c r="FLR38" s="171"/>
      <c r="FLS38" s="171"/>
      <c r="FLT38" s="171"/>
      <c r="FLU38" s="171"/>
      <c r="FLV38" s="171"/>
      <c r="FLW38" s="171"/>
      <c r="FLX38" s="171"/>
      <c r="FLY38" s="171"/>
      <c r="FLZ38" s="171"/>
      <c r="FMA38" s="171"/>
      <c r="FMB38" s="171"/>
      <c r="FMC38" s="171"/>
      <c r="FMD38" s="171"/>
      <c r="FME38" s="171"/>
      <c r="FMF38" s="171"/>
      <c r="FMG38" s="171"/>
      <c r="FMH38" s="171"/>
      <c r="FMI38" s="171"/>
      <c r="FMJ38" s="171"/>
      <c r="FMK38" s="171"/>
      <c r="FML38" s="171"/>
      <c r="FMM38" s="171"/>
      <c r="FMN38" s="171"/>
      <c r="FMO38" s="171"/>
      <c r="FMP38" s="171"/>
      <c r="FMQ38" s="171"/>
      <c r="FMR38" s="171"/>
      <c r="FMS38" s="171"/>
      <c r="FMT38" s="171"/>
      <c r="FMU38" s="171"/>
      <c r="FMV38" s="171"/>
      <c r="FMW38" s="171"/>
      <c r="FMX38" s="171"/>
      <c r="FMY38" s="171"/>
      <c r="FMZ38" s="171"/>
      <c r="FNA38" s="171"/>
      <c r="FNB38" s="171"/>
      <c r="FNC38" s="171"/>
      <c r="FND38" s="171"/>
      <c r="FNE38" s="171"/>
      <c r="FNF38" s="171"/>
      <c r="FNG38" s="171"/>
      <c r="FNH38" s="171"/>
      <c r="FNI38" s="171"/>
      <c r="FNJ38" s="171"/>
      <c r="FNK38" s="171"/>
      <c r="FNL38" s="171"/>
      <c r="FNM38" s="171"/>
      <c r="FNN38" s="171"/>
      <c r="FNO38" s="171"/>
      <c r="FNP38" s="171"/>
      <c r="FNQ38" s="171"/>
      <c r="FNR38" s="171"/>
      <c r="FNS38" s="171"/>
      <c r="FNT38" s="171"/>
      <c r="FNU38" s="171"/>
      <c r="FNV38" s="171"/>
      <c r="FNW38" s="171"/>
      <c r="FNX38" s="171"/>
      <c r="FNY38" s="171"/>
      <c r="FNZ38" s="171"/>
      <c r="FOA38" s="171"/>
      <c r="FOB38" s="171"/>
      <c r="FOC38" s="171"/>
      <c r="FOD38" s="171"/>
      <c r="FOE38" s="171"/>
      <c r="FOF38" s="171"/>
      <c r="FOG38" s="171"/>
      <c r="FOH38" s="171"/>
      <c r="FOI38" s="171"/>
      <c r="FOJ38" s="171"/>
      <c r="FOK38" s="171"/>
      <c r="FOL38" s="171"/>
      <c r="FOM38" s="171"/>
      <c r="FON38" s="171"/>
      <c r="FOO38" s="171"/>
      <c r="FOP38" s="171"/>
      <c r="FOQ38" s="171"/>
      <c r="FOR38" s="171"/>
      <c r="FOS38" s="171"/>
      <c r="FOT38" s="171"/>
      <c r="FOU38" s="171"/>
      <c r="FOV38" s="171"/>
      <c r="FOW38" s="171"/>
      <c r="FOX38" s="171"/>
      <c r="FOY38" s="171"/>
      <c r="FOZ38" s="171"/>
      <c r="FPA38" s="171"/>
      <c r="FPB38" s="171"/>
      <c r="FPC38" s="171"/>
      <c r="FPD38" s="171"/>
      <c r="FPE38" s="171"/>
      <c r="FPF38" s="171"/>
      <c r="FPG38" s="171"/>
      <c r="FPH38" s="171"/>
      <c r="FPI38" s="171"/>
      <c r="FPJ38" s="171"/>
      <c r="FPK38" s="171"/>
      <c r="FPL38" s="171"/>
      <c r="FPM38" s="171"/>
      <c r="FPN38" s="171"/>
      <c r="FPO38" s="171"/>
      <c r="FPP38" s="171"/>
      <c r="FPQ38" s="171"/>
      <c r="FPR38" s="171"/>
      <c r="FPS38" s="171"/>
      <c r="FPT38" s="171"/>
      <c r="FPU38" s="171"/>
      <c r="FPV38" s="171"/>
      <c r="FPW38" s="171"/>
      <c r="FPX38" s="171"/>
      <c r="FPY38" s="171"/>
      <c r="FPZ38" s="171"/>
      <c r="FQA38" s="171"/>
      <c r="FQB38" s="171"/>
      <c r="FQC38" s="171"/>
      <c r="FQD38" s="171"/>
      <c r="FQE38" s="171"/>
      <c r="FQF38" s="171"/>
      <c r="FQG38" s="171"/>
      <c r="FQH38" s="171"/>
      <c r="FQI38" s="171"/>
      <c r="FQJ38" s="171"/>
      <c r="FQK38" s="171"/>
      <c r="FQL38" s="171"/>
      <c r="FQM38" s="171"/>
      <c r="FQN38" s="171"/>
      <c r="FQO38" s="171"/>
      <c r="FQP38" s="171"/>
      <c r="FQQ38" s="171"/>
      <c r="FQR38" s="171"/>
      <c r="FQS38" s="171"/>
      <c r="FQT38" s="171"/>
      <c r="FQU38" s="171"/>
      <c r="FQV38" s="171"/>
      <c r="FQW38" s="171"/>
      <c r="FQX38" s="171"/>
      <c r="FQY38" s="171"/>
      <c r="FQZ38" s="171"/>
      <c r="FRA38" s="171"/>
      <c r="FRB38" s="171"/>
      <c r="FRC38" s="171"/>
      <c r="FRD38" s="171"/>
      <c r="FRE38" s="171"/>
      <c r="FRF38" s="171"/>
      <c r="FRG38" s="171"/>
      <c r="FRH38" s="171"/>
      <c r="FRI38" s="171"/>
      <c r="FRJ38" s="171"/>
      <c r="FRK38" s="171"/>
      <c r="FRL38" s="171"/>
      <c r="FRM38" s="171"/>
      <c r="FRN38" s="171"/>
      <c r="FRO38" s="171"/>
      <c r="FRP38" s="171"/>
      <c r="FRQ38" s="171"/>
      <c r="FRR38" s="171"/>
      <c r="FRS38" s="171"/>
      <c r="FRT38" s="171"/>
      <c r="FRU38" s="171"/>
      <c r="FRV38" s="171"/>
      <c r="FRW38" s="171"/>
      <c r="FRX38" s="171"/>
      <c r="FRY38" s="171"/>
      <c r="FRZ38" s="171"/>
      <c r="FSA38" s="171"/>
      <c r="FSB38" s="171"/>
      <c r="FSC38" s="171"/>
      <c r="FSD38" s="171"/>
      <c r="FSE38" s="171"/>
      <c r="FSF38" s="171"/>
      <c r="FSG38" s="171"/>
      <c r="FSH38" s="171"/>
      <c r="FSI38" s="171"/>
      <c r="FSJ38" s="171"/>
      <c r="FSK38" s="171"/>
      <c r="FSL38" s="171"/>
      <c r="FSM38" s="171"/>
      <c r="FSN38" s="171"/>
      <c r="FSO38" s="171"/>
      <c r="FSP38" s="171"/>
      <c r="FSQ38" s="171"/>
      <c r="FSR38" s="171"/>
      <c r="FSS38" s="171"/>
      <c r="FST38" s="171"/>
      <c r="FSU38" s="171"/>
      <c r="FSV38" s="171"/>
      <c r="FSW38" s="171"/>
      <c r="FSX38" s="171"/>
      <c r="FSY38" s="171"/>
      <c r="FSZ38" s="171"/>
      <c r="FTA38" s="171"/>
      <c r="FTB38" s="171"/>
      <c r="FTC38" s="171"/>
      <c r="FTD38" s="171"/>
      <c r="FTE38" s="171"/>
      <c r="FTF38" s="171"/>
      <c r="FTG38" s="171"/>
      <c r="FTH38" s="171"/>
      <c r="FTI38" s="171"/>
      <c r="FTJ38" s="171"/>
      <c r="FTK38" s="171"/>
      <c r="FTL38" s="171"/>
      <c r="FTM38" s="171"/>
      <c r="FTN38" s="171"/>
      <c r="FTO38" s="171"/>
      <c r="FTP38" s="171"/>
      <c r="FTQ38" s="171"/>
      <c r="FTR38" s="171"/>
      <c r="FTS38" s="171"/>
      <c r="FTT38" s="171"/>
      <c r="FTU38" s="171"/>
      <c r="FTV38" s="171"/>
      <c r="FTW38" s="171"/>
      <c r="FTX38" s="171"/>
      <c r="FTY38" s="171"/>
      <c r="FTZ38" s="171"/>
      <c r="FUA38" s="171"/>
      <c r="FUB38" s="171"/>
      <c r="FUC38" s="171"/>
      <c r="FUD38" s="171"/>
      <c r="FUE38" s="171"/>
      <c r="FUF38" s="171"/>
      <c r="FUG38" s="171"/>
      <c r="FUH38" s="171"/>
      <c r="FUI38" s="171"/>
      <c r="FUJ38" s="171"/>
      <c r="FUK38" s="171"/>
      <c r="FUL38" s="171"/>
      <c r="FUM38" s="171"/>
      <c r="FUN38" s="171"/>
      <c r="FUO38" s="171"/>
      <c r="FUP38" s="171"/>
      <c r="FUQ38" s="171"/>
      <c r="FUR38" s="171"/>
      <c r="FUS38" s="171"/>
      <c r="FUT38" s="171"/>
      <c r="FUU38" s="171"/>
      <c r="FUV38" s="171"/>
      <c r="FUW38" s="171"/>
      <c r="FUX38" s="171"/>
      <c r="FUY38" s="171"/>
      <c r="FUZ38" s="171"/>
      <c r="FVA38" s="171"/>
      <c r="FVB38" s="171"/>
      <c r="FVC38" s="171"/>
      <c r="FVD38" s="171"/>
      <c r="FVE38" s="171"/>
      <c r="FVF38" s="171"/>
      <c r="FVG38" s="171"/>
      <c r="FVH38" s="171"/>
      <c r="FVI38" s="171"/>
      <c r="FVJ38" s="171"/>
      <c r="FVK38" s="171"/>
      <c r="FVL38" s="171"/>
      <c r="FVM38" s="171"/>
      <c r="FVN38" s="171"/>
      <c r="FVO38" s="171"/>
      <c r="FVP38" s="171"/>
      <c r="FVQ38" s="171"/>
      <c r="FVR38" s="171"/>
      <c r="FVS38" s="171"/>
      <c r="FVT38" s="171"/>
      <c r="FVU38" s="171"/>
      <c r="FVV38" s="171"/>
      <c r="FVW38" s="171"/>
      <c r="FVX38" s="171"/>
      <c r="FVY38" s="171"/>
      <c r="FVZ38" s="171"/>
      <c r="FWA38" s="171"/>
      <c r="FWB38" s="171"/>
      <c r="FWC38" s="171"/>
      <c r="FWD38" s="171"/>
      <c r="FWE38" s="171"/>
      <c r="FWF38" s="171"/>
      <c r="FWG38" s="171"/>
      <c r="FWH38" s="171"/>
      <c r="FWI38" s="171"/>
      <c r="FWJ38" s="171"/>
      <c r="FWK38" s="171"/>
      <c r="FWL38" s="171"/>
      <c r="FWM38" s="171"/>
      <c r="FWN38" s="171"/>
      <c r="FWO38" s="171"/>
      <c r="FWP38" s="171"/>
      <c r="FWQ38" s="171"/>
      <c r="FWR38" s="171"/>
      <c r="FWS38" s="171"/>
      <c r="FWT38" s="171"/>
      <c r="FWU38" s="171"/>
      <c r="FWV38" s="171"/>
      <c r="FWW38" s="171"/>
      <c r="FWX38" s="171"/>
      <c r="FWY38" s="171"/>
      <c r="FWZ38" s="171"/>
      <c r="FXA38" s="171"/>
      <c r="FXB38" s="171"/>
      <c r="FXC38" s="171"/>
      <c r="FXD38" s="171"/>
      <c r="FXE38" s="171"/>
      <c r="FXF38" s="171"/>
      <c r="FXG38" s="171"/>
      <c r="FXH38" s="171"/>
      <c r="FXI38" s="171"/>
      <c r="FXJ38" s="171"/>
      <c r="FXK38" s="171"/>
      <c r="FXL38" s="171"/>
      <c r="FXM38" s="171"/>
      <c r="FXN38" s="171"/>
      <c r="FXO38" s="171"/>
      <c r="FXP38" s="171"/>
      <c r="FXQ38" s="171"/>
      <c r="FXR38" s="171"/>
      <c r="FXS38" s="171"/>
      <c r="FXT38" s="171"/>
      <c r="FXU38" s="171"/>
      <c r="FXV38" s="171"/>
      <c r="FXW38" s="171"/>
      <c r="FXX38" s="171"/>
      <c r="FXY38" s="171"/>
      <c r="FXZ38" s="171"/>
      <c r="FYA38" s="171"/>
      <c r="FYB38" s="171"/>
      <c r="FYC38" s="171"/>
      <c r="FYD38" s="171"/>
      <c r="FYE38" s="171"/>
      <c r="FYF38" s="171"/>
      <c r="FYG38" s="171"/>
      <c r="FYH38" s="171"/>
      <c r="FYI38" s="171"/>
      <c r="FYJ38" s="171"/>
      <c r="FYK38" s="171"/>
      <c r="FYL38" s="171"/>
      <c r="FYM38" s="171"/>
      <c r="FYN38" s="171"/>
      <c r="FYO38" s="171"/>
      <c r="FYP38" s="171"/>
      <c r="FYQ38" s="171"/>
      <c r="FYR38" s="171"/>
      <c r="FYS38" s="171"/>
      <c r="FYT38" s="171"/>
      <c r="FYU38" s="171"/>
      <c r="FYV38" s="171"/>
      <c r="FYW38" s="171"/>
      <c r="FYX38" s="171"/>
      <c r="FYY38" s="171"/>
      <c r="FYZ38" s="171"/>
      <c r="FZA38" s="171"/>
      <c r="FZB38" s="171"/>
      <c r="FZC38" s="171"/>
      <c r="FZD38" s="171"/>
      <c r="FZE38" s="171"/>
      <c r="FZF38" s="171"/>
      <c r="FZG38" s="171"/>
      <c r="FZH38" s="171"/>
      <c r="FZI38" s="171"/>
      <c r="FZJ38" s="171"/>
      <c r="FZK38" s="171"/>
      <c r="FZL38" s="171"/>
      <c r="FZM38" s="171"/>
      <c r="FZN38" s="171"/>
      <c r="FZO38" s="171"/>
      <c r="FZP38" s="171"/>
      <c r="FZQ38" s="171"/>
      <c r="FZR38" s="171"/>
      <c r="FZS38" s="171"/>
      <c r="FZT38" s="171"/>
      <c r="FZU38" s="171"/>
      <c r="FZV38" s="171"/>
      <c r="FZW38" s="171"/>
      <c r="FZX38" s="171"/>
      <c r="FZY38" s="171"/>
      <c r="FZZ38" s="171"/>
      <c r="GAA38" s="171"/>
      <c r="GAB38" s="171"/>
      <c r="GAC38" s="171"/>
      <c r="GAD38" s="171"/>
      <c r="GAE38" s="171"/>
      <c r="GAF38" s="171"/>
      <c r="GAG38" s="171"/>
      <c r="GAH38" s="171"/>
      <c r="GAI38" s="171"/>
      <c r="GAJ38" s="171"/>
      <c r="GAK38" s="171"/>
      <c r="GAL38" s="171"/>
      <c r="GAM38" s="171"/>
      <c r="GAN38" s="171"/>
      <c r="GAO38" s="171"/>
      <c r="GAP38" s="171"/>
      <c r="GAQ38" s="171"/>
      <c r="GAR38" s="171"/>
      <c r="GAS38" s="171"/>
      <c r="GAT38" s="171"/>
      <c r="GAU38" s="171"/>
      <c r="GAV38" s="171"/>
      <c r="GAW38" s="171"/>
      <c r="GAX38" s="171"/>
      <c r="GAY38" s="171"/>
      <c r="GAZ38" s="171"/>
      <c r="GBA38" s="171"/>
      <c r="GBB38" s="171"/>
      <c r="GBC38" s="171"/>
      <c r="GBD38" s="171"/>
      <c r="GBE38" s="171"/>
      <c r="GBF38" s="171"/>
      <c r="GBG38" s="171"/>
      <c r="GBH38" s="171"/>
      <c r="GBI38" s="171"/>
      <c r="GBJ38" s="171"/>
      <c r="GBK38" s="171"/>
      <c r="GBL38" s="171"/>
      <c r="GBM38" s="171"/>
      <c r="GBN38" s="171"/>
      <c r="GBO38" s="171"/>
      <c r="GBP38" s="171"/>
      <c r="GBQ38" s="171"/>
      <c r="GBR38" s="171"/>
      <c r="GBS38" s="171"/>
      <c r="GBT38" s="171"/>
      <c r="GBU38" s="171"/>
      <c r="GBV38" s="171"/>
      <c r="GBW38" s="171"/>
      <c r="GBX38" s="171"/>
      <c r="GBY38" s="171"/>
      <c r="GBZ38" s="171"/>
      <c r="GCA38" s="171"/>
      <c r="GCB38" s="171"/>
      <c r="GCC38" s="171"/>
      <c r="GCD38" s="171"/>
      <c r="GCE38" s="171"/>
      <c r="GCF38" s="171"/>
      <c r="GCG38" s="171"/>
      <c r="GCH38" s="171"/>
      <c r="GCI38" s="171"/>
      <c r="GCJ38" s="171"/>
      <c r="GCK38" s="171"/>
      <c r="GCL38" s="171"/>
      <c r="GCM38" s="171"/>
      <c r="GCN38" s="171"/>
      <c r="GCO38" s="171"/>
      <c r="GCP38" s="171"/>
      <c r="GCQ38" s="171"/>
      <c r="GCR38" s="171"/>
      <c r="GCS38" s="171"/>
      <c r="GCT38" s="171"/>
      <c r="GCU38" s="171"/>
      <c r="GCV38" s="171"/>
      <c r="GCW38" s="171"/>
      <c r="GCX38" s="171"/>
      <c r="GCY38" s="171"/>
      <c r="GCZ38" s="171"/>
      <c r="GDA38" s="171"/>
      <c r="GDB38" s="171"/>
      <c r="GDC38" s="171"/>
      <c r="GDD38" s="171"/>
      <c r="GDE38" s="171"/>
      <c r="GDF38" s="171"/>
      <c r="GDG38" s="171"/>
      <c r="GDH38" s="171"/>
      <c r="GDI38" s="171"/>
      <c r="GDJ38" s="171"/>
      <c r="GDK38" s="171"/>
      <c r="GDL38" s="171"/>
      <c r="GDM38" s="171"/>
      <c r="GDN38" s="171"/>
      <c r="GDO38" s="171"/>
      <c r="GDP38" s="171"/>
      <c r="GDQ38" s="171"/>
      <c r="GDR38" s="171"/>
      <c r="GDS38" s="171"/>
      <c r="GDT38" s="171"/>
      <c r="GDU38" s="171"/>
      <c r="GDV38" s="171"/>
      <c r="GDW38" s="171"/>
      <c r="GDX38" s="171"/>
      <c r="GDY38" s="171"/>
      <c r="GDZ38" s="171"/>
      <c r="GEA38" s="171"/>
      <c r="GEB38" s="171"/>
      <c r="GEC38" s="171"/>
      <c r="GED38" s="171"/>
      <c r="GEE38" s="171"/>
      <c r="GEF38" s="171"/>
      <c r="GEG38" s="171"/>
      <c r="GEH38" s="171"/>
      <c r="GEI38" s="171"/>
      <c r="GEJ38" s="171"/>
      <c r="GEK38" s="171"/>
      <c r="GEL38" s="171"/>
      <c r="GEM38" s="171"/>
      <c r="GEN38" s="171"/>
      <c r="GEO38" s="171"/>
      <c r="GEP38" s="171"/>
      <c r="GEQ38" s="171"/>
      <c r="GER38" s="171"/>
      <c r="GES38" s="171"/>
      <c r="GET38" s="171"/>
      <c r="GEU38" s="171"/>
      <c r="GEV38" s="171"/>
      <c r="GEW38" s="171"/>
      <c r="GEX38" s="171"/>
      <c r="GEY38" s="171"/>
      <c r="GEZ38" s="171"/>
      <c r="GFA38" s="171"/>
      <c r="GFB38" s="171"/>
      <c r="GFC38" s="171"/>
      <c r="GFD38" s="171"/>
      <c r="GFE38" s="171"/>
      <c r="GFF38" s="171"/>
      <c r="GFG38" s="171"/>
      <c r="GFH38" s="171"/>
      <c r="GFI38" s="171"/>
      <c r="GFJ38" s="171"/>
      <c r="GFK38" s="171"/>
      <c r="GFL38" s="171"/>
      <c r="GFM38" s="171"/>
      <c r="GFN38" s="171"/>
      <c r="GFO38" s="171"/>
      <c r="GFP38" s="171"/>
      <c r="GFQ38" s="171"/>
      <c r="GFR38" s="171"/>
      <c r="GFS38" s="171"/>
      <c r="GFT38" s="171"/>
      <c r="GFU38" s="171"/>
      <c r="GFV38" s="171"/>
      <c r="GFW38" s="171"/>
      <c r="GFX38" s="171"/>
      <c r="GFY38" s="171"/>
      <c r="GFZ38" s="171"/>
      <c r="GGA38" s="171"/>
      <c r="GGB38" s="171"/>
      <c r="GGC38" s="171"/>
      <c r="GGD38" s="171"/>
      <c r="GGE38" s="171"/>
      <c r="GGF38" s="171"/>
      <c r="GGG38" s="171"/>
      <c r="GGH38" s="171"/>
      <c r="GGI38" s="171"/>
      <c r="GGJ38" s="171"/>
      <c r="GGK38" s="171"/>
      <c r="GGL38" s="171"/>
      <c r="GGM38" s="171"/>
      <c r="GGN38" s="171"/>
      <c r="GGO38" s="171"/>
      <c r="GGP38" s="171"/>
      <c r="GGQ38" s="171"/>
      <c r="GGR38" s="171"/>
      <c r="GGS38" s="171"/>
      <c r="GGT38" s="171"/>
      <c r="GGU38" s="171"/>
      <c r="GGV38" s="171"/>
      <c r="GGW38" s="171"/>
      <c r="GGX38" s="171"/>
      <c r="GGY38" s="171"/>
      <c r="GGZ38" s="171"/>
      <c r="GHA38" s="171"/>
      <c r="GHB38" s="171"/>
      <c r="GHC38" s="171"/>
      <c r="GHD38" s="171"/>
      <c r="GHE38" s="171"/>
      <c r="GHF38" s="171"/>
      <c r="GHG38" s="171"/>
      <c r="GHH38" s="171"/>
      <c r="GHI38" s="171"/>
      <c r="GHJ38" s="171"/>
      <c r="GHK38" s="171"/>
      <c r="GHL38" s="171"/>
      <c r="GHM38" s="171"/>
      <c r="GHN38" s="171"/>
      <c r="GHO38" s="171"/>
      <c r="GHP38" s="171"/>
      <c r="GHQ38" s="171"/>
      <c r="GHR38" s="171"/>
      <c r="GHS38" s="171"/>
      <c r="GHT38" s="171"/>
      <c r="GHU38" s="171"/>
      <c r="GHV38" s="171"/>
      <c r="GHW38" s="171"/>
      <c r="GHX38" s="171"/>
      <c r="GHY38" s="171"/>
      <c r="GHZ38" s="171"/>
      <c r="GIA38" s="171"/>
      <c r="GIB38" s="171"/>
      <c r="GIC38" s="171"/>
      <c r="GID38" s="171"/>
      <c r="GIE38" s="171"/>
      <c r="GIF38" s="171"/>
      <c r="GIG38" s="171"/>
      <c r="GIH38" s="171"/>
      <c r="GII38" s="171"/>
      <c r="GIJ38" s="171"/>
      <c r="GIK38" s="171"/>
      <c r="GIL38" s="171"/>
      <c r="GIM38" s="171"/>
      <c r="GIN38" s="171"/>
      <c r="GIO38" s="171"/>
      <c r="GIP38" s="171"/>
      <c r="GIQ38" s="171"/>
      <c r="GIR38" s="171"/>
      <c r="GIS38" s="171"/>
      <c r="GIT38" s="171"/>
      <c r="GIU38" s="171"/>
      <c r="GIV38" s="171"/>
      <c r="GIW38" s="171"/>
      <c r="GIX38" s="171"/>
      <c r="GIY38" s="171"/>
      <c r="GIZ38" s="171"/>
      <c r="GJA38" s="171"/>
      <c r="GJB38" s="171"/>
      <c r="GJC38" s="171"/>
      <c r="GJD38" s="171"/>
      <c r="GJE38" s="171"/>
      <c r="GJF38" s="171"/>
      <c r="GJG38" s="171"/>
      <c r="GJH38" s="171"/>
      <c r="GJI38" s="171"/>
      <c r="GJJ38" s="171"/>
      <c r="GJK38" s="171"/>
      <c r="GJL38" s="171"/>
      <c r="GJM38" s="171"/>
      <c r="GJN38" s="171"/>
      <c r="GJO38" s="171"/>
      <c r="GJP38" s="171"/>
      <c r="GJQ38" s="171"/>
      <c r="GJR38" s="171"/>
      <c r="GJS38" s="171"/>
      <c r="GJT38" s="171"/>
      <c r="GJU38" s="171"/>
      <c r="GJV38" s="171"/>
      <c r="GJW38" s="171"/>
      <c r="GJX38" s="171"/>
      <c r="GJY38" s="171"/>
      <c r="GJZ38" s="171"/>
      <c r="GKA38" s="171"/>
      <c r="GKB38" s="171"/>
      <c r="GKC38" s="171"/>
      <c r="GKD38" s="171"/>
      <c r="GKE38" s="171"/>
      <c r="GKF38" s="171"/>
      <c r="GKG38" s="171"/>
      <c r="GKH38" s="171"/>
      <c r="GKI38" s="171"/>
      <c r="GKJ38" s="171"/>
      <c r="GKK38" s="171"/>
      <c r="GKL38" s="171"/>
      <c r="GKM38" s="171"/>
      <c r="GKN38" s="171"/>
      <c r="GKO38" s="171"/>
      <c r="GKP38" s="171"/>
      <c r="GKQ38" s="171"/>
      <c r="GKR38" s="171"/>
      <c r="GKS38" s="171"/>
      <c r="GKT38" s="171"/>
      <c r="GKU38" s="171"/>
      <c r="GKV38" s="171"/>
      <c r="GKW38" s="171"/>
      <c r="GKX38" s="171"/>
      <c r="GKY38" s="171"/>
      <c r="GKZ38" s="171"/>
      <c r="GLA38" s="171"/>
      <c r="GLB38" s="171"/>
      <c r="GLC38" s="171"/>
      <c r="GLD38" s="171"/>
      <c r="GLE38" s="171"/>
      <c r="GLF38" s="171"/>
      <c r="GLG38" s="171"/>
      <c r="GLH38" s="171"/>
      <c r="GLI38" s="171"/>
      <c r="GLJ38" s="171"/>
      <c r="GLK38" s="171"/>
      <c r="GLL38" s="171"/>
      <c r="GLM38" s="171"/>
      <c r="GLN38" s="171"/>
      <c r="GLO38" s="171"/>
      <c r="GLP38" s="171"/>
      <c r="GLQ38" s="171"/>
      <c r="GLR38" s="171"/>
      <c r="GLS38" s="171"/>
      <c r="GLT38" s="171"/>
      <c r="GLU38" s="171"/>
      <c r="GLV38" s="171"/>
      <c r="GLW38" s="171"/>
      <c r="GLX38" s="171"/>
      <c r="GLY38" s="171"/>
      <c r="GLZ38" s="171"/>
      <c r="GMA38" s="171"/>
      <c r="GMB38" s="171"/>
      <c r="GMC38" s="171"/>
      <c r="GMD38" s="171"/>
      <c r="GME38" s="171"/>
      <c r="GMF38" s="171"/>
      <c r="GMG38" s="171"/>
      <c r="GMH38" s="171"/>
      <c r="GMI38" s="171"/>
      <c r="GMJ38" s="171"/>
      <c r="GMK38" s="171"/>
      <c r="GML38" s="171"/>
      <c r="GMM38" s="171"/>
      <c r="GMN38" s="171"/>
      <c r="GMO38" s="171"/>
      <c r="GMP38" s="171"/>
      <c r="GMQ38" s="171"/>
      <c r="GMR38" s="171"/>
      <c r="GMS38" s="171"/>
      <c r="GMT38" s="171"/>
      <c r="GMU38" s="171"/>
      <c r="GMV38" s="171"/>
      <c r="GMW38" s="171"/>
      <c r="GMX38" s="171"/>
      <c r="GMY38" s="171"/>
      <c r="GMZ38" s="171"/>
      <c r="GNA38" s="171"/>
      <c r="GNB38" s="171"/>
      <c r="GNC38" s="171"/>
      <c r="GND38" s="171"/>
      <c r="GNE38" s="171"/>
      <c r="GNF38" s="171"/>
      <c r="GNG38" s="171"/>
      <c r="GNH38" s="171"/>
      <c r="GNI38" s="171"/>
      <c r="GNJ38" s="171"/>
      <c r="GNK38" s="171"/>
      <c r="GNL38" s="171"/>
      <c r="GNM38" s="171"/>
      <c r="GNN38" s="171"/>
      <c r="GNO38" s="171"/>
      <c r="GNP38" s="171"/>
      <c r="GNQ38" s="171"/>
      <c r="GNR38" s="171"/>
      <c r="GNS38" s="171"/>
      <c r="GNT38" s="171"/>
      <c r="GNU38" s="171"/>
      <c r="GNV38" s="171"/>
      <c r="GNW38" s="171"/>
      <c r="GNX38" s="171"/>
      <c r="GNY38" s="171"/>
      <c r="GNZ38" s="171"/>
      <c r="GOA38" s="171"/>
      <c r="GOB38" s="171"/>
      <c r="GOC38" s="171"/>
      <c r="GOD38" s="171"/>
      <c r="GOE38" s="171"/>
      <c r="GOF38" s="171"/>
      <c r="GOG38" s="171"/>
      <c r="GOH38" s="171"/>
      <c r="GOI38" s="171"/>
      <c r="GOJ38" s="171"/>
      <c r="GOK38" s="171"/>
      <c r="GOL38" s="171"/>
      <c r="GOM38" s="171"/>
      <c r="GON38" s="171"/>
      <c r="GOO38" s="171"/>
      <c r="GOP38" s="171"/>
      <c r="GOQ38" s="171"/>
      <c r="GOR38" s="171"/>
      <c r="GOS38" s="171"/>
      <c r="GOT38" s="171"/>
      <c r="GOU38" s="171"/>
      <c r="GOV38" s="171"/>
      <c r="GOW38" s="171"/>
      <c r="GOX38" s="171"/>
      <c r="GOY38" s="171"/>
      <c r="GOZ38" s="171"/>
      <c r="GPA38" s="171"/>
      <c r="GPB38" s="171"/>
      <c r="GPC38" s="171"/>
      <c r="GPD38" s="171"/>
      <c r="GPE38" s="171"/>
      <c r="GPF38" s="171"/>
      <c r="GPG38" s="171"/>
      <c r="GPH38" s="171"/>
      <c r="GPI38" s="171"/>
      <c r="GPJ38" s="171"/>
      <c r="GPK38" s="171"/>
      <c r="GPL38" s="171"/>
      <c r="GPM38" s="171"/>
      <c r="GPN38" s="171"/>
      <c r="GPO38" s="171"/>
      <c r="GPP38" s="171"/>
      <c r="GPQ38" s="171"/>
      <c r="GPR38" s="171"/>
      <c r="GPS38" s="171"/>
      <c r="GPT38" s="171"/>
      <c r="GPU38" s="171"/>
      <c r="GPV38" s="171"/>
      <c r="GPW38" s="171"/>
      <c r="GPX38" s="171"/>
      <c r="GPY38" s="171"/>
      <c r="GPZ38" s="171"/>
      <c r="GQA38" s="171"/>
      <c r="GQB38" s="171"/>
      <c r="GQC38" s="171"/>
      <c r="GQD38" s="171"/>
      <c r="GQE38" s="171"/>
      <c r="GQF38" s="171"/>
      <c r="GQG38" s="171"/>
      <c r="GQH38" s="171"/>
      <c r="GQI38" s="171"/>
      <c r="GQJ38" s="171"/>
      <c r="GQK38" s="171"/>
      <c r="GQL38" s="171"/>
      <c r="GQM38" s="171"/>
      <c r="GQN38" s="171"/>
      <c r="GQO38" s="171"/>
      <c r="GQP38" s="171"/>
      <c r="GQQ38" s="171"/>
      <c r="GQR38" s="171"/>
      <c r="GQS38" s="171"/>
      <c r="GQT38" s="171"/>
      <c r="GQU38" s="171"/>
      <c r="GQV38" s="171"/>
      <c r="GQW38" s="171"/>
      <c r="GQX38" s="171"/>
      <c r="GQY38" s="171"/>
      <c r="GQZ38" s="171"/>
      <c r="GRA38" s="171"/>
      <c r="GRB38" s="171"/>
      <c r="GRC38" s="171"/>
      <c r="GRD38" s="171"/>
      <c r="GRE38" s="171"/>
      <c r="GRF38" s="171"/>
      <c r="GRG38" s="171"/>
      <c r="GRH38" s="171"/>
      <c r="GRI38" s="171"/>
      <c r="GRJ38" s="171"/>
      <c r="GRK38" s="171"/>
      <c r="GRL38" s="171"/>
      <c r="GRM38" s="171"/>
      <c r="GRN38" s="171"/>
      <c r="GRO38" s="171"/>
      <c r="GRP38" s="171"/>
      <c r="GRQ38" s="171"/>
      <c r="GRR38" s="171"/>
      <c r="GRS38" s="171"/>
      <c r="GRT38" s="171"/>
      <c r="GRU38" s="171"/>
      <c r="GRV38" s="171"/>
      <c r="GRW38" s="171"/>
      <c r="GRX38" s="171"/>
      <c r="GRY38" s="171"/>
      <c r="GRZ38" s="171"/>
      <c r="GSA38" s="171"/>
      <c r="GSB38" s="171"/>
      <c r="GSC38" s="171"/>
      <c r="GSD38" s="171"/>
      <c r="GSE38" s="171"/>
      <c r="GSF38" s="171"/>
      <c r="GSG38" s="171"/>
      <c r="GSH38" s="171"/>
      <c r="GSI38" s="171"/>
      <c r="GSJ38" s="171"/>
      <c r="GSK38" s="171"/>
      <c r="GSL38" s="171"/>
      <c r="GSM38" s="171"/>
      <c r="GSN38" s="171"/>
      <c r="GSO38" s="171"/>
      <c r="GSP38" s="171"/>
      <c r="GSQ38" s="171"/>
      <c r="GSR38" s="171"/>
      <c r="GSS38" s="171"/>
      <c r="GST38" s="171"/>
      <c r="GSU38" s="171"/>
      <c r="GSV38" s="171"/>
      <c r="GSW38" s="171"/>
      <c r="GSX38" s="171"/>
      <c r="GSY38" s="171"/>
      <c r="GSZ38" s="171"/>
      <c r="GTA38" s="171"/>
      <c r="GTB38" s="171"/>
      <c r="GTC38" s="171"/>
      <c r="GTD38" s="171"/>
      <c r="GTE38" s="171"/>
      <c r="GTF38" s="171"/>
      <c r="GTG38" s="171"/>
      <c r="GTH38" s="171"/>
      <c r="GTI38" s="171"/>
      <c r="GTJ38" s="171"/>
      <c r="GTK38" s="171"/>
      <c r="GTL38" s="171"/>
      <c r="GTM38" s="171"/>
      <c r="GTN38" s="171"/>
      <c r="GTO38" s="171"/>
      <c r="GTP38" s="171"/>
      <c r="GTQ38" s="171"/>
      <c r="GTR38" s="171"/>
      <c r="GTS38" s="171"/>
      <c r="GTT38" s="171"/>
      <c r="GTU38" s="171"/>
      <c r="GTV38" s="171"/>
      <c r="GTW38" s="171"/>
      <c r="GTX38" s="171"/>
      <c r="GTY38" s="171"/>
      <c r="GTZ38" s="171"/>
      <c r="GUA38" s="171"/>
      <c r="GUB38" s="171"/>
      <c r="GUC38" s="171"/>
      <c r="GUD38" s="171"/>
      <c r="GUE38" s="171"/>
      <c r="GUF38" s="171"/>
      <c r="GUG38" s="171"/>
      <c r="GUH38" s="171"/>
      <c r="GUI38" s="171"/>
      <c r="GUJ38" s="171"/>
      <c r="GUK38" s="171"/>
      <c r="GUL38" s="171"/>
      <c r="GUM38" s="171"/>
      <c r="GUN38" s="171"/>
      <c r="GUO38" s="171"/>
      <c r="GUP38" s="171"/>
      <c r="GUQ38" s="171"/>
      <c r="GUR38" s="171"/>
      <c r="GUS38" s="171"/>
      <c r="GUT38" s="171"/>
      <c r="GUU38" s="171"/>
      <c r="GUV38" s="171"/>
      <c r="GUW38" s="171"/>
      <c r="GUX38" s="171"/>
      <c r="GUY38" s="171"/>
      <c r="GUZ38" s="171"/>
      <c r="GVA38" s="171"/>
      <c r="GVB38" s="171"/>
      <c r="GVC38" s="171"/>
      <c r="GVD38" s="171"/>
      <c r="GVE38" s="171"/>
      <c r="GVF38" s="171"/>
      <c r="GVG38" s="171"/>
      <c r="GVH38" s="171"/>
      <c r="GVI38" s="171"/>
      <c r="GVJ38" s="171"/>
      <c r="GVK38" s="171"/>
      <c r="GVL38" s="171"/>
      <c r="GVM38" s="171"/>
      <c r="GVN38" s="171"/>
      <c r="GVO38" s="171"/>
      <c r="GVP38" s="171"/>
      <c r="GVQ38" s="171"/>
      <c r="GVR38" s="171"/>
      <c r="GVS38" s="171"/>
      <c r="GVT38" s="171"/>
      <c r="GVU38" s="171"/>
      <c r="GVV38" s="171"/>
      <c r="GVW38" s="171"/>
      <c r="GVX38" s="171"/>
      <c r="GVY38" s="171"/>
      <c r="GVZ38" s="171"/>
      <c r="GWA38" s="171"/>
      <c r="GWB38" s="171"/>
      <c r="GWC38" s="171"/>
      <c r="GWD38" s="171"/>
      <c r="GWE38" s="171"/>
      <c r="GWF38" s="171"/>
      <c r="GWG38" s="171"/>
      <c r="GWH38" s="171"/>
      <c r="GWI38" s="171"/>
      <c r="GWJ38" s="171"/>
      <c r="GWK38" s="171"/>
      <c r="GWL38" s="171"/>
      <c r="GWM38" s="171"/>
      <c r="GWN38" s="171"/>
      <c r="GWO38" s="171"/>
      <c r="GWP38" s="171"/>
      <c r="GWQ38" s="171"/>
      <c r="GWR38" s="171"/>
      <c r="GWS38" s="171"/>
      <c r="GWT38" s="171"/>
      <c r="GWU38" s="171"/>
      <c r="GWV38" s="171"/>
      <c r="GWW38" s="171"/>
      <c r="GWX38" s="171"/>
      <c r="GWY38" s="171"/>
      <c r="GWZ38" s="171"/>
      <c r="GXA38" s="171"/>
      <c r="GXB38" s="171"/>
      <c r="GXC38" s="171"/>
      <c r="GXD38" s="171"/>
      <c r="GXE38" s="171"/>
      <c r="GXF38" s="171"/>
      <c r="GXG38" s="171"/>
      <c r="GXH38" s="171"/>
      <c r="GXI38" s="171"/>
      <c r="GXJ38" s="171"/>
      <c r="GXK38" s="171"/>
      <c r="GXL38" s="171"/>
      <c r="GXM38" s="171"/>
      <c r="GXN38" s="171"/>
      <c r="GXO38" s="171"/>
      <c r="GXP38" s="171"/>
      <c r="GXQ38" s="171"/>
      <c r="GXR38" s="171"/>
      <c r="GXS38" s="171"/>
      <c r="GXT38" s="171"/>
      <c r="GXU38" s="171"/>
      <c r="GXV38" s="171"/>
      <c r="GXW38" s="171"/>
      <c r="GXX38" s="171"/>
      <c r="GXY38" s="171"/>
      <c r="GXZ38" s="171"/>
      <c r="GYA38" s="171"/>
      <c r="GYB38" s="171"/>
      <c r="GYC38" s="171"/>
      <c r="GYD38" s="171"/>
      <c r="GYE38" s="171"/>
      <c r="GYF38" s="171"/>
      <c r="GYG38" s="171"/>
      <c r="GYH38" s="171"/>
      <c r="GYI38" s="171"/>
      <c r="GYJ38" s="171"/>
      <c r="GYK38" s="171"/>
      <c r="GYL38" s="171"/>
      <c r="GYM38" s="171"/>
      <c r="GYN38" s="171"/>
      <c r="GYO38" s="171"/>
      <c r="GYP38" s="171"/>
      <c r="GYQ38" s="171"/>
      <c r="GYR38" s="171"/>
      <c r="GYS38" s="171"/>
      <c r="GYT38" s="171"/>
      <c r="GYU38" s="171"/>
      <c r="GYV38" s="171"/>
      <c r="GYW38" s="171"/>
      <c r="GYX38" s="171"/>
      <c r="GYY38" s="171"/>
      <c r="GYZ38" s="171"/>
      <c r="GZA38" s="171"/>
      <c r="GZB38" s="171"/>
      <c r="GZC38" s="171"/>
      <c r="GZD38" s="171"/>
      <c r="GZE38" s="171"/>
      <c r="GZF38" s="171"/>
      <c r="GZG38" s="171"/>
      <c r="GZH38" s="171"/>
      <c r="GZI38" s="171"/>
      <c r="GZJ38" s="171"/>
      <c r="GZK38" s="171"/>
      <c r="GZL38" s="171"/>
      <c r="GZM38" s="171"/>
      <c r="GZN38" s="171"/>
      <c r="GZO38" s="171"/>
      <c r="GZP38" s="171"/>
      <c r="GZQ38" s="171"/>
      <c r="GZR38" s="171"/>
      <c r="GZS38" s="171"/>
      <c r="GZT38" s="171"/>
      <c r="GZU38" s="171"/>
      <c r="GZV38" s="171"/>
      <c r="GZW38" s="171"/>
      <c r="GZX38" s="171"/>
      <c r="GZY38" s="171"/>
      <c r="GZZ38" s="171"/>
      <c r="HAA38" s="171"/>
      <c r="HAB38" s="171"/>
      <c r="HAC38" s="171"/>
      <c r="HAD38" s="171"/>
      <c r="HAE38" s="171"/>
      <c r="HAF38" s="171"/>
      <c r="HAG38" s="171"/>
      <c r="HAH38" s="171"/>
      <c r="HAI38" s="171"/>
      <c r="HAJ38" s="171"/>
      <c r="HAK38" s="171"/>
      <c r="HAL38" s="171"/>
      <c r="HAM38" s="171"/>
      <c r="HAN38" s="171"/>
      <c r="HAO38" s="171"/>
      <c r="HAP38" s="171"/>
      <c r="HAQ38" s="171"/>
      <c r="HAR38" s="171"/>
      <c r="HAS38" s="171"/>
      <c r="HAT38" s="171"/>
      <c r="HAU38" s="171"/>
      <c r="HAV38" s="171"/>
      <c r="HAW38" s="171"/>
      <c r="HAX38" s="171"/>
      <c r="HAY38" s="171"/>
      <c r="HAZ38" s="171"/>
      <c r="HBA38" s="171"/>
      <c r="HBB38" s="171"/>
      <c r="HBC38" s="171"/>
      <c r="HBD38" s="171"/>
      <c r="HBE38" s="171"/>
      <c r="HBF38" s="171"/>
      <c r="HBG38" s="171"/>
      <c r="HBH38" s="171"/>
      <c r="HBI38" s="171"/>
      <c r="HBJ38" s="171"/>
      <c r="HBK38" s="171"/>
      <c r="HBL38" s="171"/>
      <c r="HBM38" s="171"/>
      <c r="HBN38" s="171"/>
      <c r="HBO38" s="171"/>
      <c r="HBP38" s="171"/>
      <c r="HBQ38" s="171"/>
      <c r="HBR38" s="171"/>
      <c r="HBS38" s="171"/>
      <c r="HBT38" s="171"/>
      <c r="HBU38" s="171"/>
      <c r="HBV38" s="171"/>
      <c r="HBW38" s="171"/>
      <c r="HBX38" s="171"/>
      <c r="HBY38" s="171"/>
      <c r="HBZ38" s="171"/>
      <c r="HCA38" s="171"/>
      <c r="HCB38" s="171"/>
      <c r="HCC38" s="171"/>
      <c r="HCD38" s="171"/>
      <c r="HCE38" s="171"/>
      <c r="HCF38" s="171"/>
      <c r="HCG38" s="171"/>
      <c r="HCH38" s="171"/>
      <c r="HCI38" s="171"/>
      <c r="HCJ38" s="171"/>
      <c r="HCK38" s="171"/>
      <c r="HCL38" s="171"/>
      <c r="HCM38" s="171"/>
      <c r="HCN38" s="171"/>
      <c r="HCO38" s="171"/>
      <c r="HCP38" s="171"/>
      <c r="HCQ38" s="171"/>
      <c r="HCR38" s="171"/>
      <c r="HCS38" s="171"/>
      <c r="HCT38" s="171"/>
      <c r="HCU38" s="171"/>
      <c r="HCV38" s="171"/>
      <c r="HCW38" s="171"/>
      <c r="HCX38" s="171"/>
      <c r="HCY38" s="171"/>
      <c r="HCZ38" s="171"/>
      <c r="HDA38" s="171"/>
      <c r="HDB38" s="171"/>
      <c r="HDC38" s="171"/>
      <c r="HDD38" s="171"/>
      <c r="HDE38" s="171"/>
      <c r="HDF38" s="171"/>
      <c r="HDG38" s="171"/>
      <c r="HDH38" s="171"/>
      <c r="HDI38" s="171"/>
      <c r="HDJ38" s="171"/>
      <c r="HDK38" s="171"/>
      <c r="HDL38" s="171"/>
      <c r="HDM38" s="171"/>
      <c r="HDN38" s="171"/>
      <c r="HDO38" s="171"/>
      <c r="HDP38" s="171"/>
      <c r="HDQ38" s="171"/>
      <c r="HDR38" s="171"/>
      <c r="HDS38" s="171"/>
      <c r="HDT38" s="171"/>
      <c r="HDU38" s="171"/>
      <c r="HDV38" s="171"/>
      <c r="HDW38" s="171"/>
      <c r="HDX38" s="171"/>
      <c r="HDY38" s="171"/>
      <c r="HDZ38" s="171"/>
      <c r="HEA38" s="171"/>
      <c r="HEB38" s="171"/>
      <c r="HEC38" s="171"/>
      <c r="HED38" s="171"/>
      <c r="HEE38" s="171"/>
      <c r="HEF38" s="171"/>
      <c r="HEG38" s="171"/>
      <c r="HEH38" s="171"/>
      <c r="HEI38" s="171"/>
      <c r="HEJ38" s="171"/>
      <c r="HEK38" s="171"/>
      <c r="HEL38" s="171"/>
      <c r="HEM38" s="171"/>
      <c r="HEN38" s="171"/>
      <c r="HEO38" s="171"/>
      <c r="HEP38" s="171"/>
      <c r="HEQ38" s="171"/>
      <c r="HER38" s="171"/>
      <c r="HES38" s="171"/>
      <c r="HET38" s="171"/>
      <c r="HEU38" s="171"/>
      <c r="HEV38" s="171"/>
      <c r="HEW38" s="171"/>
      <c r="HEX38" s="171"/>
      <c r="HEY38" s="171"/>
      <c r="HEZ38" s="171"/>
      <c r="HFA38" s="171"/>
      <c r="HFB38" s="171"/>
      <c r="HFC38" s="171"/>
      <c r="HFD38" s="171"/>
      <c r="HFE38" s="171"/>
      <c r="HFF38" s="171"/>
      <c r="HFG38" s="171"/>
      <c r="HFH38" s="171"/>
      <c r="HFI38" s="171"/>
      <c r="HFJ38" s="171"/>
      <c r="HFK38" s="171"/>
      <c r="HFL38" s="171"/>
      <c r="HFM38" s="171"/>
      <c r="HFN38" s="171"/>
      <c r="HFO38" s="171"/>
      <c r="HFP38" s="171"/>
      <c r="HFQ38" s="171"/>
      <c r="HFR38" s="171"/>
      <c r="HFS38" s="171"/>
      <c r="HFT38" s="171"/>
      <c r="HFU38" s="171"/>
      <c r="HFV38" s="171"/>
      <c r="HFW38" s="171"/>
      <c r="HFX38" s="171"/>
      <c r="HFY38" s="171"/>
      <c r="HFZ38" s="171"/>
      <c r="HGA38" s="171"/>
      <c r="HGB38" s="171"/>
      <c r="HGC38" s="171"/>
      <c r="HGD38" s="171"/>
      <c r="HGE38" s="171"/>
      <c r="HGF38" s="171"/>
      <c r="HGG38" s="171"/>
      <c r="HGH38" s="171"/>
      <c r="HGI38" s="171"/>
      <c r="HGJ38" s="171"/>
      <c r="HGK38" s="171"/>
      <c r="HGL38" s="171"/>
      <c r="HGM38" s="171"/>
      <c r="HGN38" s="171"/>
      <c r="HGO38" s="171"/>
      <c r="HGP38" s="171"/>
      <c r="HGQ38" s="171"/>
      <c r="HGR38" s="171"/>
      <c r="HGS38" s="171"/>
      <c r="HGT38" s="171"/>
      <c r="HGU38" s="171"/>
      <c r="HGV38" s="171"/>
      <c r="HGW38" s="171"/>
      <c r="HGX38" s="171"/>
      <c r="HGY38" s="171"/>
      <c r="HGZ38" s="171"/>
      <c r="HHA38" s="171"/>
      <c r="HHB38" s="171"/>
      <c r="HHC38" s="171"/>
      <c r="HHD38" s="171"/>
      <c r="HHE38" s="171"/>
      <c r="HHF38" s="171"/>
      <c r="HHG38" s="171"/>
      <c r="HHH38" s="171"/>
      <c r="HHI38" s="171"/>
      <c r="HHJ38" s="171"/>
      <c r="HHK38" s="171"/>
      <c r="HHL38" s="171"/>
      <c r="HHM38" s="171"/>
      <c r="HHN38" s="171"/>
      <c r="HHO38" s="171"/>
      <c r="HHP38" s="171"/>
      <c r="HHQ38" s="171"/>
      <c r="HHR38" s="171"/>
      <c r="HHS38" s="171"/>
      <c r="HHT38" s="171"/>
      <c r="HHU38" s="171"/>
      <c r="HHV38" s="171"/>
      <c r="HHW38" s="171"/>
      <c r="HHX38" s="171"/>
      <c r="HHY38" s="171"/>
      <c r="HHZ38" s="171"/>
      <c r="HIA38" s="171"/>
      <c r="HIB38" s="171"/>
      <c r="HIC38" s="171"/>
      <c r="HID38" s="171"/>
      <c r="HIE38" s="171"/>
      <c r="HIF38" s="171"/>
      <c r="HIG38" s="171"/>
      <c r="HIH38" s="171"/>
      <c r="HII38" s="171"/>
      <c r="HIJ38" s="171"/>
      <c r="HIK38" s="171"/>
      <c r="HIL38" s="171"/>
      <c r="HIM38" s="171"/>
      <c r="HIN38" s="171"/>
      <c r="HIO38" s="171"/>
      <c r="HIP38" s="171"/>
      <c r="HIQ38" s="171"/>
      <c r="HIR38" s="171"/>
      <c r="HIS38" s="171"/>
      <c r="HIT38" s="171"/>
      <c r="HIU38" s="171"/>
      <c r="HIV38" s="171"/>
      <c r="HIW38" s="171"/>
      <c r="HIX38" s="171"/>
      <c r="HIY38" s="171"/>
      <c r="HIZ38" s="171"/>
      <c r="HJA38" s="171"/>
      <c r="HJB38" s="171"/>
      <c r="HJC38" s="171"/>
      <c r="HJD38" s="171"/>
      <c r="HJE38" s="171"/>
      <c r="HJF38" s="171"/>
      <c r="HJG38" s="171"/>
      <c r="HJH38" s="171"/>
      <c r="HJI38" s="171"/>
      <c r="HJJ38" s="171"/>
      <c r="HJK38" s="171"/>
      <c r="HJL38" s="171"/>
      <c r="HJM38" s="171"/>
      <c r="HJN38" s="171"/>
      <c r="HJO38" s="171"/>
      <c r="HJP38" s="171"/>
      <c r="HJQ38" s="171"/>
      <c r="HJR38" s="171"/>
      <c r="HJS38" s="171"/>
      <c r="HJT38" s="171"/>
      <c r="HJU38" s="171"/>
      <c r="HJV38" s="171"/>
      <c r="HJW38" s="171"/>
      <c r="HJX38" s="171"/>
      <c r="HJY38" s="171"/>
      <c r="HJZ38" s="171"/>
      <c r="HKA38" s="171"/>
      <c r="HKB38" s="171"/>
      <c r="HKC38" s="171"/>
      <c r="HKD38" s="171"/>
      <c r="HKE38" s="171"/>
      <c r="HKF38" s="171"/>
      <c r="HKG38" s="171"/>
      <c r="HKH38" s="171"/>
      <c r="HKI38" s="171"/>
      <c r="HKJ38" s="171"/>
      <c r="HKK38" s="171"/>
      <c r="HKL38" s="171"/>
      <c r="HKM38" s="171"/>
      <c r="HKN38" s="171"/>
      <c r="HKO38" s="171"/>
      <c r="HKP38" s="171"/>
      <c r="HKQ38" s="171"/>
      <c r="HKR38" s="171"/>
      <c r="HKS38" s="171"/>
      <c r="HKT38" s="171"/>
      <c r="HKU38" s="171"/>
      <c r="HKV38" s="171"/>
      <c r="HKW38" s="171"/>
      <c r="HKX38" s="171"/>
      <c r="HKY38" s="171"/>
      <c r="HKZ38" s="171"/>
      <c r="HLA38" s="171"/>
      <c r="HLB38" s="171"/>
      <c r="HLC38" s="171"/>
      <c r="HLD38" s="171"/>
      <c r="HLE38" s="171"/>
      <c r="HLF38" s="171"/>
      <c r="HLG38" s="171"/>
      <c r="HLH38" s="171"/>
      <c r="HLI38" s="171"/>
      <c r="HLJ38" s="171"/>
      <c r="HLK38" s="171"/>
      <c r="HLL38" s="171"/>
      <c r="HLM38" s="171"/>
      <c r="HLN38" s="171"/>
      <c r="HLO38" s="171"/>
      <c r="HLP38" s="171"/>
      <c r="HLQ38" s="171"/>
      <c r="HLR38" s="171"/>
      <c r="HLS38" s="171"/>
      <c r="HLT38" s="171"/>
      <c r="HLU38" s="171"/>
      <c r="HLV38" s="171"/>
      <c r="HLW38" s="171"/>
      <c r="HLX38" s="171"/>
      <c r="HLY38" s="171"/>
      <c r="HLZ38" s="171"/>
      <c r="HMA38" s="171"/>
      <c r="HMB38" s="171"/>
      <c r="HMC38" s="171"/>
      <c r="HMD38" s="171"/>
      <c r="HME38" s="171"/>
      <c r="HMF38" s="171"/>
      <c r="HMG38" s="171"/>
      <c r="HMH38" s="171"/>
      <c r="HMI38" s="171"/>
      <c r="HMJ38" s="171"/>
      <c r="HMK38" s="171"/>
      <c r="HML38" s="171"/>
      <c r="HMM38" s="171"/>
      <c r="HMN38" s="171"/>
      <c r="HMO38" s="171"/>
      <c r="HMP38" s="171"/>
      <c r="HMQ38" s="171"/>
      <c r="HMR38" s="171"/>
      <c r="HMS38" s="171"/>
      <c r="HMT38" s="171"/>
      <c r="HMU38" s="171"/>
      <c r="HMV38" s="171"/>
      <c r="HMW38" s="171"/>
      <c r="HMX38" s="171"/>
      <c r="HMY38" s="171"/>
      <c r="HMZ38" s="171"/>
      <c r="HNA38" s="171"/>
      <c r="HNB38" s="171"/>
      <c r="HNC38" s="171"/>
      <c r="HND38" s="171"/>
      <c r="HNE38" s="171"/>
      <c r="HNF38" s="171"/>
      <c r="HNG38" s="171"/>
      <c r="HNH38" s="171"/>
      <c r="HNI38" s="171"/>
      <c r="HNJ38" s="171"/>
      <c r="HNK38" s="171"/>
      <c r="HNL38" s="171"/>
      <c r="HNM38" s="171"/>
      <c r="HNN38" s="171"/>
      <c r="HNO38" s="171"/>
      <c r="HNP38" s="171"/>
      <c r="HNQ38" s="171"/>
      <c r="HNR38" s="171"/>
      <c r="HNS38" s="171"/>
      <c r="HNT38" s="171"/>
      <c r="HNU38" s="171"/>
      <c r="HNV38" s="171"/>
      <c r="HNW38" s="171"/>
      <c r="HNX38" s="171"/>
      <c r="HNY38" s="171"/>
      <c r="HNZ38" s="171"/>
      <c r="HOA38" s="171"/>
      <c r="HOB38" s="171"/>
      <c r="HOC38" s="171"/>
      <c r="HOD38" s="171"/>
      <c r="HOE38" s="171"/>
      <c r="HOF38" s="171"/>
      <c r="HOG38" s="171"/>
      <c r="HOH38" s="171"/>
      <c r="HOI38" s="171"/>
      <c r="HOJ38" s="171"/>
      <c r="HOK38" s="171"/>
      <c r="HOL38" s="171"/>
      <c r="HOM38" s="171"/>
      <c r="HON38" s="171"/>
      <c r="HOO38" s="171"/>
      <c r="HOP38" s="171"/>
      <c r="HOQ38" s="171"/>
      <c r="HOR38" s="171"/>
      <c r="HOS38" s="171"/>
      <c r="HOT38" s="171"/>
      <c r="HOU38" s="171"/>
      <c r="HOV38" s="171"/>
      <c r="HOW38" s="171"/>
      <c r="HOX38" s="171"/>
      <c r="HOY38" s="171"/>
      <c r="HOZ38" s="171"/>
      <c r="HPA38" s="171"/>
      <c r="HPB38" s="171"/>
      <c r="HPC38" s="171"/>
      <c r="HPD38" s="171"/>
      <c r="HPE38" s="171"/>
      <c r="HPF38" s="171"/>
      <c r="HPG38" s="171"/>
      <c r="HPH38" s="171"/>
      <c r="HPI38" s="171"/>
      <c r="HPJ38" s="171"/>
      <c r="HPK38" s="171"/>
      <c r="HPL38" s="171"/>
      <c r="HPM38" s="171"/>
      <c r="HPN38" s="171"/>
      <c r="HPO38" s="171"/>
      <c r="HPP38" s="171"/>
      <c r="HPQ38" s="171"/>
      <c r="HPR38" s="171"/>
      <c r="HPS38" s="171"/>
      <c r="HPT38" s="171"/>
      <c r="HPU38" s="171"/>
      <c r="HPV38" s="171"/>
      <c r="HPW38" s="171"/>
      <c r="HPX38" s="171"/>
      <c r="HPY38" s="171"/>
      <c r="HPZ38" s="171"/>
      <c r="HQA38" s="171"/>
      <c r="HQB38" s="171"/>
      <c r="HQC38" s="171"/>
      <c r="HQD38" s="171"/>
      <c r="HQE38" s="171"/>
      <c r="HQF38" s="171"/>
      <c r="HQG38" s="171"/>
      <c r="HQH38" s="171"/>
      <c r="HQI38" s="171"/>
      <c r="HQJ38" s="171"/>
      <c r="HQK38" s="171"/>
      <c r="HQL38" s="171"/>
      <c r="HQM38" s="171"/>
      <c r="HQN38" s="171"/>
      <c r="HQO38" s="171"/>
      <c r="HQP38" s="171"/>
      <c r="HQQ38" s="171"/>
      <c r="HQR38" s="171"/>
      <c r="HQS38" s="171"/>
      <c r="HQT38" s="171"/>
      <c r="HQU38" s="171"/>
      <c r="HQV38" s="171"/>
      <c r="HQW38" s="171"/>
      <c r="HQX38" s="171"/>
      <c r="HQY38" s="171"/>
      <c r="HQZ38" s="171"/>
      <c r="HRA38" s="171"/>
      <c r="HRB38" s="171"/>
      <c r="HRC38" s="171"/>
      <c r="HRD38" s="171"/>
      <c r="HRE38" s="171"/>
      <c r="HRF38" s="171"/>
      <c r="HRG38" s="171"/>
      <c r="HRH38" s="171"/>
      <c r="HRI38" s="171"/>
      <c r="HRJ38" s="171"/>
      <c r="HRK38" s="171"/>
      <c r="HRL38" s="171"/>
      <c r="HRM38" s="171"/>
      <c r="HRN38" s="171"/>
      <c r="HRO38" s="171"/>
      <c r="HRP38" s="171"/>
      <c r="HRQ38" s="171"/>
      <c r="HRR38" s="171"/>
      <c r="HRS38" s="171"/>
      <c r="HRT38" s="171"/>
      <c r="HRU38" s="171"/>
      <c r="HRV38" s="171"/>
      <c r="HRW38" s="171"/>
      <c r="HRX38" s="171"/>
      <c r="HRY38" s="171"/>
      <c r="HRZ38" s="171"/>
      <c r="HSA38" s="171"/>
      <c r="HSB38" s="171"/>
      <c r="HSC38" s="171"/>
      <c r="HSD38" s="171"/>
      <c r="HSE38" s="171"/>
      <c r="HSF38" s="171"/>
      <c r="HSG38" s="171"/>
      <c r="HSH38" s="171"/>
      <c r="HSI38" s="171"/>
      <c r="HSJ38" s="171"/>
      <c r="HSK38" s="171"/>
      <c r="HSL38" s="171"/>
      <c r="HSM38" s="171"/>
      <c r="HSN38" s="171"/>
      <c r="HSO38" s="171"/>
      <c r="HSP38" s="171"/>
      <c r="HSQ38" s="171"/>
      <c r="HSR38" s="171"/>
      <c r="HSS38" s="171"/>
      <c r="HST38" s="171"/>
      <c r="HSU38" s="171"/>
      <c r="HSV38" s="171"/>
      <c r="HSW38" s="171"/>
      <c r="HSX38" s="171"/>
      <c r="HSY38" s="171"/>
      <c r="HSZ38" s="171"/>
      <c r="HTA38" s="171"/>
      <c r="HTB38" s="171"/>
      <c r="HTC38" s="171"/>
      <c r="HTD38" s="171"/>
      <c r="HTE38" s="171"/>
      <c r="HTF38" s="171"/>
      <c r="HTG38" s="171"/>
      <c r="HTH38" s="171"/>
      <c r="HTI38" s="171"/>
      <c r="HTJ38" s="171"/>
      <c r="HTK38" s="171"/>
      <c r="HTL38" s="171"/>
      <c r="HTM38" s="171"/>
      <c r="HTN38" s="171"/>
      <c r="HTO38" s="171"/>
      <c r="HTP38" s="171"/>
      <c r="HTQ38" s="171"/>
      <c r="HTR38" s="171"/>
      <c r="HTS38" s="171"/>
      <c r="HTT38" s="171"/>
      <c r="HTU38" s="171"/>
      <c r="HTV38" s="171"/>
      <c r="HTW38" s="171"/>
      <c r="HTX38" s="171"/>
      <c r="HTY38" s="171"/>
      <c r="HTZ38" s="171"/>
      <c r="HUA38" s="171"/>
      <c r="HUB38" s="171"/>
      <c r="HUC38" s="171"/>
      <c r="HUD38" s="171"/>
      <c r="HUE38" s="171"/>
      <c r="HUF38" s="171"/>
      <c r="HUG38" s="171"/>
      <c r="HUH38" s="171"/>
      <c r="HUI38" s="171"/>
      <c r="HUJ38" s="171"/>
      <c r="HUK38" s="171"/>
      <c r="HUL38" s="171"/>
      <c r="HUM38" s="171"/>
      <c r="HUN38" s="171"/>
      <c r="HUO38" s="171"/>
      <c r="HUP38" s="171"/>
      <c r="HUQ38" s="171"/>
      <c r="HUR38" s="171"/>
      <c r="HUS38" s="171"/>
      <c r="HUT38" s="171"/>
      <c r="HUU38" s="171"/>
      <c r="HUV38" s="171"/>
      <c r="HUW38" s="171"/>
      <c r="HUX38" s="171"/>
      <c r="HUY38" s="171"/>
      <c r="HUZ38" s="171"/>
      <c r="HVA38" s="171"/>
      <c r="HVB38" s="171"/>
      <c r="HVC38" s="171"/>
      <c r="HVD38" s="171"/>
      <c r="HVE38" s="171"/>
      <c r="HVF38" s="171"/>
      <c r="HVG38" s="171"/>
      <c r="HVH38" s="171"/>
      <c r="HVI38" s="171"/>
      <c r="HVJ38" s="171"/>
      <c r="HVK38" s="171"/>
      <c r="HVL38" s="171"/>
      <c r="HVM38" s="171"/>
      <c r="HVN38" s="171"/>
      <c r="HVO38" s="171"/>
      <c r="HVP38" s="171"/>
      <c r="HVQ38" s="171"/>
      <c r="HVR38" s="171"/>
      <c r="HVS38" s="171"/>
      <c r="HVT38" s="171"/>
      <c r="HVU38" s="171"/>
      <c r="HVV38" s="171"/>
      <c r="HVW38" s="171"/>
      <c r="HVX38" s="171"/>
      <c r="HVY38" s="171"/>
      <c r="HVZ38" s="171"/>
      <c r="HWA38" s="171"/>
      <c r="HWB38" s="171"/>
      <c r="HWC38" s="171"/>
      <c r="HWD38" s="171"/>
      <c r="HWE38" s="171"/>
      <c r="HWF38" s="171"/>
      <c r="HWG38" s="171"/>
      <c r="HWH38" s="171"/>
      <c r="HWI38" s="171"/>
      <c r="HWJ38" s="171"/>
      <c r="HWK38" s="171"/>
      <c r="HWL38" s="171"/>
      <c r="HWM38" s="171"/>
      <c r="HWN38" s="171"/>
      <c r="HWO38" s="171"/>
      <c r="HWP38" s="171"/>
      <c r="HWQ38" s="171"/>
      <c r="HWR38" s="171"/>
      <c r="HWS38" s="171"/>
      <c r="HWT38" s="171"/>
      <c r="HWU38" s="171"/>
      <c r="HWV38" s="171"/>
      <c r="HWW38" s="171"/>
      <c r="HWX38" s="171"/>
      <c r="HWY38" s="171"/>
      <c r="HWZ38" s="171"/>
      <c r="HXA38" s="171"/>
      <c r="HXB38" s="171"/>
      <c r="HXC38" s="171"/>
      <c r="HXD38" s="171"/>
      <c r="HXE38" s="171"/>
      <c r="HXF38" s="171"/>
      <c r="HXG38" s="171"/>
      <c r="HXH38" s="171"/>
      <c r="HXI38" s="171"/>
      <c r="HXJ38" s="171"/>
      <c r="HXK38" s="171"/>
      <c r="HXL38" s="171"/>
      <c r="HXM38" s="171"/>
      <c r="HXN38" s="171"/>
      <c r="HXO38" s="171"/>
      <c r="HXP38" s="171"/>
      <c r="HXQ38" s="171"/>
      <c r="HXR38" s="171"/>
      <c r="HXS38" s="171"/>
      <c r="HXT38" s="171"/>
      <c r="HXU38" s="171"/>
      <c r="HXV38" s="171"/>
      <c r="HXW38" s="171"/>
      <c r="HXX38" s="171"/>
      <c r="HXY38" s="171"/>
      <c r="HXZ38" s="171"/>
      <c r="HYA38" s="171"/>
      <c r="HYB38" s="171"/>
      <c r="HYC38" s="171"/>
      <c r="HYD38" s="171"/>
      <c r="HYE38" s="171"/>
      <c r="HYF38" s="171"/>
      <c r="HYG38" s="171"/>
      <c r="HYH38" s="171"/>
      <c r="HYI38" s="171"/>
      <c r="HYJ38" s="171"/>
      <c r="HYK38" s="171"/>
      <c r="HYL38" s="171"/>
      <c r="HYM38" s="171"/>
      <c r="HYN38" s="171"/>
      <c r="HYO38" s="171"/>
      <c r="HYP38" s="171"/>
      <c r="HYQ38" s="171"/>
      <c r="HYR38" s="171"/>
      <c r="HYS38" s="171"/>
      <c r="HYT38" s="171"/>
      <c r="HYU38" s="171"/>
      <c r="HYV38" s="171"/>
      <c r="HYW38" s="171"/>
      <c r="HYX38" s="171"/>
      <c r="HYY38" s="171"/>
      <c r="HYZ38" s="171"/>
      <c r="HZA38" s="171"/>
      <c r="HZB38" s="171"/>
      <c r="HZC38" s="171"/>
      <c r="HZD38" s="171"/>
      <c r="HZE38" s="171"/>
      <c r="HZF38" s="171"/>
      <c r="HZG38" s="171"/>
      <c r="HZH38" s="171"/>
      <c r="HZI38" s="171"/>
      <c r="HZJ38" s="171"/>
      <c r="HZK38" s="171"/>
      <c r="HZL38" s="171"/>
      <c r="HZM38" s="171"/>
      <c r="HZN38" s="171"/>
      <c r="HZO38" s="171"/>
      <c r="HZP38" s="171"/>
      <c r="HZQ38" s="171"/>
      <c r="HZR38" s="171"/>
      <c r="HZS38" s="171"/>
      <c r="HZT38" s="171"/>
      <c r="HZU38" s="171"/>
      <c r="HZV38" s="171"/>
      <c r="HZW38" s="171"/>
      <c r="HZX38" s="171"/>
      <c r="HZY38" s="171"/>
      <c r="HZZ38" s="171"/>
      <c r="IAA38" s="171"/>
      <c r="IAB38" s="171"/>
      <c r="IAC38" s="171"/>
      <c r="IAD38" s="171"/>
      <c r="IAE38" s="171"/>
      <c r="IAF38" s="171"/>
      <c r="IAG38" s="171"/>
      <c r="IAH38" s="171"/>
      <c r="IAI38" s="171"/>
      <c r="IAJ38" s="171"/>
      <c r="IAK38" s="171"/>
      <c r="IAL38" s="171"/>
      <c r="IAM38" s="171"/>
      <c r="IAN38" s="171"/>
      <c r="IAO38" s="171"/>
      <c r="IAP38" s="171"/>
      <c r="IAQ38" s="171"/>
      <c r="IAR38" s="171"/>
      <c r="IAS38" s="171"/>
      <c r="IAT38" s="171"/>
      <c r="IAU38" s="171"/>
      <c r="IAV38" s="171"/>
      <c r="IAW38" s="171"/>
      <c r="IAX38" s="171"/>
      <c r="IAY38" s="171"/>
      <c r="IAZ38" s="171"/>
      <c r="IBA38" s="171"/>
      <c r="IBB38" s="171"/>
      <c r="IBC38" s="171"/>
      <c r="IBD38" s="171"/>
      <c r="IBE38" s="171"/>
      <c r="IBF38" s="171"/>
      <c r="IBG38" s="171"/>
      <c r="IBH38" s="171"/>
      <c r="IBI38" s="171"/>
      <c r="IBJ38" s="171"/>
      <c r="IBK38" s="171"/>
      <c r="IBL38" s="171"/>
      <c r="IBM38" s="171"/>
      <c r="IBN38" s="171"/>
      <c r="IBO38" s="171"/>
      <c r="IBP38" s="171"/>
      <c r="IBQ38" s="171"/>
      <c r="IBR38" s="171"/>
      <c r="IBS38" s="171"/>
      <c r="IBT38" s="171"/>
      <c r="IBU38" s="171"/>
      <c r="IBV38" s="171"/>
      <c r="IBW38" s="171"/>
      <c r="IBX38" s="171"/>
      <c r="IBY38" s="171"/>
      <c r="IBZ38" s="171"/>
      <c r="ICA38" s="171"/>
      <c r="ICB38" s="171"/>
      <c r="ICC38" s="171"/>
      <c r="ICD38" s="171"/>
      <c r="ICE38" s="171"/>
      <c r="ICF38" s="171"/>
      <c r="ICG38" s="171"/>
      <c r="ICH38" s="171"/>
      <c r="ICI38" s="171"/>
      <c r="ICJ38" s="171"/>
      <c r="ICK38" s="171"/>
      <c r="ICL38" s="171"/>
      <c r="ICM38" s="171"/>
      <c r="ICN38" s="171"/>
      <c r="ICO38" s="171"/>
      <c r="ICP38" s="171"/>
      <c r="ICQ38" s="171"/>
      <c r="ICR38" s="171"/>
      <c r="ICS38" s="171"/>
      <c r="ICT38" s="171"/>
      <c r="ICU38" s="171"/>
      <c r="ICV38" s="171"/>
      <c r="ICW38" s="171"/>
      <c r="ICX38" s="171"/>
      <c r="ICY38" s="171"/>
      <c r="ICZ38" s="171"/>
      <c r="IDA38" s="171"/>
      <c r="IDB38" s="171"/>
      <c r="IDC38" s="171"/>
      <c r="IDD38" s="171"/>
      <c r="IDE38" s="171"/>
      <c r="IDF38" s="171"/>
      <c r="IDG38" s="171"/>
      <c r="IDH38" s="171"/>
      <c r="IDI38" s="171"/>
      <c r="IDJ38" s="171"/>
      <c r="IDK38" s="171"/>
      <c r="IDL38" s="171"/>
      <c r="IDM38" s="171"/>
      <c r="IDN38" s="171"/>
      <c r="IDO38" s="171"/>
      <c r="IDP38" s="171"/>
      <c r="IDQ38" s="171"/>
      <c r="IDR38" s="171"/>
      <c r="IDS38" s="171"/>
      <c r="IDT38" s="171"/>
      <c r="IDU38" s="171"/>
      <c r="IDV38" s="171"/>
      <c r="IDW38" s="171"/>
      <c r="IDX38" s="171"/>
      <c r="IDY38" s="171"/>
      <c r="IDZ38" s="171"/>
      <c r="IEA38" s="171"/>
      <c r="IEB38" s="171"/>
      <c r="IEC38" s="171"/>
      <c r="IED38" s="171"/>
      <c r="IEE38" s="171"/>
      <c r="IEF38" s="171"/>
      <c r="IEG38" s="171"/>
      <c r="IEH38" s="171"/>
      <c r="IEI38" s="171"/>
      <c r="IEJ38" s="171"/>
      <c r="IEK38" s="171"/>
      <c r="IEL38" s="171"/>
      <c r="IEM38" s="171"/>
      <c r="IEN38" s="171"/>
      <c r="IEO38" s="171"/>
      <c r="IEP38" s="171"/>
      <c r="IEQ38" s="171"/>
      <c r="IER38" s="171"/>
      <c r="IES38" s="171"/>
      <c r="IET38" s="171"/>
      <c r="IEU38" s="171"/>
      <c r="IEV38" s="171"/>
      <c r="IEW38" s="171"/>
      <c r="IEX38" s="171"/>
      <c r="IEY38" s="171"/>
      <c r="IEZ38" s="171"/>
      <c r="IFA38" s="171"/>
      <c r="IFB38" s="171"/>
      <c r="IFC38" s="171"/>
      <c r="IFD38" s="171"/>
      <c r="IFE38" s="171"/>
      <c r="IFF38" s="171"/>
      <c r="IFG38" s="171"/>
      <c r="IFH38" s="171"/>
      <c r="IFI38" s="171"/>
      <c r="IFJ38" s="171"/>
      <c r="IFK38" s="171"/>
      <c r="IFL38" s="171"/>
      <c r="IFM38" s="171"/>
      <c r="IFN38" s="171"/>
      <c r="IFO38" s="171"/>
      <c r="IFP38" s="171"/>
      <c r="IFQ38" s="171"/>
      <c r="IFR38" s="171"/>
      <c r="IFS38" s="171"/>
      <c r="IFT38" s="171"/>
      <c r="IFU38" s="171"/>
      <c r="IFV38" s="171"/>
      <c r="IFW38" s="171"/>
      <c r="IFX38" s="171"/>
      <c r="IFY38" s="171"/>
      <c r="IFZ38" s="171"/>
      <c r="IGA38" s="171"/>
      <c r="IGB38" s="171"/>
      <c r="IGC38" s="171"/>
      <c r="IGD38" s="171"/>
      <c r="IGE38" s="171"/>
      <c r="IGF38" s="171"/>
      <c r="IGG38" s="171"/>
      <c r="IGH38" s="171"/>
      <c r="IGI38" s="171"/>
      <c r="IGJ38" s="171"/>
      <c r="IGK38" s="171"/>
      <c r="IGL38" s="171"/>
      <c r="IGM38" s="171"/>
      <c r="IGN38" s="171"/>
      <c r="IGO38" s="171"/>
      <c r="IGP38" s="171"/>
      <c r="IGQ38" s="171"/>
      <c r="IGR38" s="171"/>
      <c r="IGS38" s="171"/>
      <c r="IGT38" s="171"/>
      <c r="IGU38" s="171"/>
      <c r="IGV38" s="171"/>
      <c r="IGW38" s="171"/>
      <c r="IGX38" s="171"/>
      <c r="IGY38" s="171"/>
      <c r="IGZ38" s="171"/>
      <c r="IHA38" s="171"/>
      <c r="IHB38" s="171"/>
      <c r="IHC38" s="171"/>
      <c r="IHD38" s="171"/>
      <c r="IHE38" s="171"/>
      <c r="IHF38" s="171"/>
      <c r="IHG38" s="171"/>
      <c r="IHH38" s="171"/>
      <c r="IHI38" s="171"/>
      <c r="IHJ38" s="171"/>
      <c r="IHK38" s="171"/>
      <c r="IHL38" s="171"/>
      <c r="IHM38" s="171"/>
      <c r="IHN38" s="171"/>
      <c r="IHO38" s="171"/>
      <c r="IHP38" s="171"/>
      <c r="IHQ38" s="171"/>
      <c r="IHR38" s="171"/>
      <c r="IHS38" s="171"/>
      <c r="IHT38" s="171"/>
      <c r="IHU38" s="171"/>
      <c r="IHV38" s="171"/>
      <c r="IHW38" s="171"/>
      <c r="IHX38" s="171"/>
      <c r="IHY38" s="171"/>
      <c r="IHZ38" s="171"/>
      <c r="IIA38" s="171"/>
      <c r="IIB38" s="171"/>
      <c r="IIC38" s="171"/>
      <c r="IID38" s="171"/>
      <c r="IIE38" s="171"/>
      <c r="IIF38" s="171"/>
      <c r="IIG38" s="171"/>
      <c r="IIH38" s="171"/>
      <c r="III38" s="171"/>
      <c r="IIJ38" s="171"/>
      <c r="IIK38" s="171"/>
      <c r="IIL38" s="171"/>
      <c r="IIM38" s="171"/>
      <c r="IIN38" s="171"/>
      <c r="IIO38" s="171"/>
      <c r="IIP38" s="171"/>
      <c r="IIQ38" s="171"/>
      <c r="IIR38" s="171"/>
      <c r="IIS38" s="171"/>
      <c r="IIT38" s="171"/>
      <c r="IIU38" s="171"/>
      <c r="IIV38" s="171"/>
      <c r="IIW38" s="171"/>
      <c r="IIX38" s="171"/>
      <c r="IIY38" s="171"/>
      <c r="IIZ38" s="171"/>
      <c r="IJA38" s="171"/>
      <c r="IJB38" s="171"/>
      <c r="IJC38" s="171"/>
      <c r="IJD38" s="171"/>
      <c r="IJE38" s="171"/>
      <c r="IJF38" s="171"/>
      <c r="IJG38" s="171"/>
      <c r="IJH38" s="171"/>
      <c r="IJI38" s="171"/>
      <c r="IJJ38" s="171"/>
      <c r="IJK38" s="171"/>
      <c r="IJL38" s="171"/>
      <c r="IJM38" s="171"/>
      <c r="IJN38" s="171"/>
      <c r="IJO38" s="171"/>
      <c r="IJP38" s="171"/>
      <c r="IJQ38" s="171"/>
      <c r="IJR38" s="171"/>
      <c r="IJS38" s="171"/>
      <c r="IJT38" s="171"/>
      <c r="IJU38" s="171"/>
      <c r="IJV38" s="171"/>
      <c r="IJW38" s="171"/>
      <c r="IJX38" s="171"/>
      <c r="IJY38" s="171"/>
      <c r="IJZ38" s="171"/>
      <c r="IKA38" s="171"/>
      <c r="IKB38" s="171"/>
      <c r="IKC38" s="171"/>
      <c r="IKD38" s="171"/>
      <c r="IKE38" s="171"/>
      <c r="IKF38" s="171"/>
      <c r="IKG38" s="171"/>
      <c r="IKH38" s="171"/>
      <c r="IKI38" s="171"/>
      <c r="IKJ38" s="171"/>
      <c r="IKK38" s="171"/>
      <c r="IKL38" s="171"/>
      <c r="IKM38" s="171"/>
      <c r="IKN38" s="171"/>
      <c r="IKO38" s="171"/>
      <c r="IKP38" s="171"/>
      <c r="IKQ38" s="171"/>
      <c r="IKR38" s="171"/>
      <c r="IKS38" s="171"/>
      <c r="IKT38" s="171"/>
      <c r="IKU38" s="171"/>
      <c r="IKV38" s="171"/>
      <c r="IKW38" s="171"/>
      <c r="IKX38" s="171"/>
      <c r="IKY38" s="171"/>
      <c r="IKZ38" s="171"/>
      <c r="ILA38" s="171"/>
      <c r="ILB38" s="171"/>
      <c r="ILC38" s="171"/>
      <c r="ILD38" s="171"/>
      <c r="ILE38" s="171"/>
      <c r="ILF38" s="171"/>
      <c r="ILG38" s="171"/>
      <c r="ILH38" s="171"/>
      <c r="ILI38" s="171"/>
      <c r="ILJ38" s="171"/>
      <c r="ILK38" s="171"/>
      <c r="ILL38" s="171"/>
      <c r="ILM38" s="171"/>
      <c r="ILN38" s="171"/>
      <c r="ILO38" s="171"/>
      <c r="ILP38" s="171"/>
      <c r="ILQ38" s="171"/>
      <c r="ILR38" s="171"/>
      <c r="ILS38" s="171"/>
      <c r="ILT38" s="171"/>
      <c r="ILU38" s="171"/>
      <c r="ILV38" s="171"/>
      <c r="ILW38" s="171"/>
      <c r="ILX38" s="171"/>
      <c r="ILY38" s="171"/>
      <c r="ILZ38" s="171"/>
      <c r="IMA38" s="171"/>
      <c r="IMB38" s="171"/>
      <c r="IMC38" s="171"/>
      <c r="IMD38" s="171"/>
      <c r="IME38" s="171"/>
      <c r="IMF38" s="171"/>
      <c r="IMG38" s="171"/>
      <c r="IMH38" s="171"/>
      <c r="IMI38" s="171"/>
      <c r="IMJ38" s="171"/>
      <c r="IMK38" s="171"/>
      <c r="IML38" s="171"/>
      <c r="IMM38" s="171"/>
      <c r="IMN38" s="171"/>
      <c r="IMO38" s="171"/>
      <c r="IMP38" s="171"/>
      <c r="IMQ38" s="171"/>
      <c r="IMR38" s="171"/>
      <c r="IMS38" s="171"/>
      <c r="IMT38" s="171"/>
      <c r="IMU38" s="171"/>
      <c r="IMV38" s="171"/>
      <c r="IMW38" s="171"/>
      <c r="IMX38" s="171"/>
      <c r="IMY38" s="171"/>
      <c r="IMZ38" s="171"/>
      <c r="INA38" s="171"/>
      <c r="INB38" s="171"/>
      <c r="INC38" s="171"/>
      <c r="IND38" s="171"/>
      <c r="INE38" s="171"/>
      <c r="INF38" s="171"/>
      <c r="ING38" s="171"/>
      <c r="INH38" s="171"/>
      <c r="INI38" s="171"/>
      <c r="INJ38" s="171"/>
      <c r="INK38" s="171"/>
      <c r="INL38" s="171"/>
      <c r="INM38" s="171"/>
      <c r="INN38" s="171"/>
      <c r="INO38" s="171"/>
      <c r="INP38" s="171"/>
      <c r="INQ38" s="171"/>
      <c r="INR38" s="171"/>
      <c r="INS38" s="171"/>
      <c r="INT38" s="171"/>
      <c r="INU38" s="171"/>
      <c r="INV38" s="171"/>
      <c r="INW38" s="171"/>
      <c r="INX38" s="171"/>
      <c r="INY38" s="171"/>
      <c r="INZ38" s="171"/>
      <c r="IOA38" s="171"/>
      <c r="IOB38" s="171"/>
      <c r="IOC38" s="171"/>
      <c r="IOD38" s="171"/>
      <c r="IOE38" s="171"/>
      <c r="IOF38" s="171"/>
      <c r="IOG38" s="171"/>
      <c r="IOH38" s="171"/>
      <c r="IOI38" s="171"/>
      <c r="IOJ38" s="171"/>
      <c r="IOK38" s="171"/>
      <c r="IOL38" s="171"/>
      <c r="IOM38" s="171"/>
      <c r="ION38" s="171"/>
      <c r="IOO38" s="171"/>
      <c r="IOP38" s="171"/>
      <c r="IOQ38" s="171"/>
      <c r="IOR38" s="171"/>
      <c r="IOS38" s="171"/>
      <c r="IOT38" s="171"/>
      <c r="IOU38" s="171"/>
      <c r="IOV38" s="171"/>
      <c r="IOW38" s="171"/>
      <c r="IOX38" s="171"/>
      <c r="IOY38" s="171"/>
      <c r="IOZ38" s="171"/>
      <c r="IPA38" s="171"/>
      <c r="IPB38" s="171"/>
      <c r="IPC38" s="171"/>
      <c r="IPD38" s="171"/>
      <c r="IPE38" s="171"/>
      <c r="IPF38" s="171"/>
      <c r="IPG38" s="171"/>
      <c r="IPH38" s="171"/>
      <c r="IPI38" s="171"/>
      <c r="IPJ38" s="171"/>
      <c r="IPK38" s="171"/>
      <c r="IPL38" s="171"/>
      <c r="IPM38" s="171"/>
      <c r="IPN38" s="171"/>
      <c r="IPO38" s="171"/>
      <c r="IPP38" s="171"/>
      <c r="IPQ38" s="171"/>
      <c r="IPR38" s="171"/>
      <c r="IPS38" s="171"/>
      <c r="IPT38" s="171"/>
      <c r="IPU38" s="171"/>
      <c r="IPV38" s="171"/>
      <c r="IPW38" s="171"/>
      <c r="IPX38" s="171"/>
      <c r="IPY38" s="171"/>
      <c r="IPZ38" s="171"/>
      <c r="IQA38" s="171"/>
      <c r="IQB38" s="171"/>
      <c r="IQC38" s="171"/>
      <c r="IQD38" s="171"/>
      <c r="IQE38" s="171"/>
      <c r="IQF38" s="171"/>
      <c r="IQG38" s="171"/>
      <c r="IQH38" s="171"/>
      <c r="IQI38" s="171"/>
      <c r="IQJ38" s="171"/>
      <c r="IQK38" s="171"/>
      <c r="IQL38" s="171"/>
      <c r="IQM38" s="171"/>
      <c r="IQN38" s="171"/>
      <c r="IQO38" s="171"/>
      <c r="IQP38" s="171"/>
      <c r="IQQ38" s="171"/>
      <c r="IQR38" s="171"/>
      <c r="IQS38" s="171"/>
      <c r="IQT38" s="171"/>
      <c r="IQU38" s="171"/>
      <c r="IQV38" s="171"/>
      <c r="IQW38" s="171"/>
      <c r="IQX38" s="171"/>
      <c r="IQY38" s="171"/>
      <c r="IQZ38" s="171"/>
      <c r="IRA38" s="171"/>
      <c r="IRB38" s="171"/>
      <c r="IRC38" s="171"/>
      <c r="IRD38" s="171"/>
      <c r="IRE38" s="171"/>
      <c r="IRF38" s="171"/>
      <c r="IRG38" s="171"/>
      <c r="IRH38" s="171"/>
      <c r="IRI38" s="171"/>
      <c r="IRJ38" s="171"/>
      <c r="IRK38" s="171"/>
      <c r="IRL38" s="171"/>
      <c r="IRM38" s="171"/>
      <c r="IRN38" s="171"/>
      <c r="IRO38" s="171"/>
      <c r="IRP38" s="171"/>
      <c r="IRQ38" s="171"/>
      <c r="IRR38" s="171"/>
      <c r="IRS38" s="171"/>
      <c r="IRT38" s="171"/>
      <c r="IRU38" s="171"/>
      <c r="IRV38" s="171"/>
      <c r="IRW38" s="171"/>
      <c r="IRX38" s="171"/>
      <c r="IRY38" s="171"/>
      <c r="IRZ38" s="171"/>
      <c r="ISA38" s="171"/>
      <c r="ISB38" s="171"/>
      <c r="ISC38" s="171"/>
      <c r="ISD38" s="171"/>
      <c r="ISE38" s="171"/>
      <c r="ISF38" s="171"/>
      <c r="ISG38" s="171"/>
      <c r="ISH38" s="171"/>
      <c r="ISI38" s="171"/>
      <c r="ISJ38" s="171"/>
      <c r="ISK38" s="171"/>
      <c r="ISL38" s="171"/>
      <c r="ISM38" s="171"/>
      <c r="ISN38" s="171"/>
      <c r="ISO38" s="171"/>
      <c r="ISP38" s="171"/>
      <c r="ISQ38" s="171"/>
      <c r="ISR38" s="171"/>
      <c r="ISS38" s="171"/>
      <c r="IST38" s="171"/>
      <c r="ISU38" s="171"/>
      <c r="ISV38" s="171"/>
      <c r="ISW38" s="171"/>
      <c r="ISX38" s="171"/>
      <c r="ISY38" s="171"/>
      <c r="ISZ38" s="171"/>
      <c r="ITA38" s="171"/>
      <c r="ITB38" s="171"/>
      <c r="ITC38" s="171"/>
      <c r="ITD38" s="171"/>
      <c r="ITE38" s="171"/>
      <c r="ITF38" s="171"/>
      <c r="ITG38" s="171"/>
      <c r="ITH38" s="171"/>
      <c r="ITI38" s="171"/>
      <c r="ITJ38" s="171"/>
      <c r="ITK38" s="171"/>
      <c r="ITL38" s="171"/>
      <c r="ITM38" s="171"/>
      <c r="ITN38" s="171"/>
      <c r="ITO38" s="171"/>
      <c r="ITP38" s="171"/>
      <c r="ITQ38" s="171"/>
      <c r="ITR38" s="171"/>
      <c r="ITS38" s="171"/>
      <c r="ITT38" s="171"/>
      <c r="ITU38" s="171"/>
      <c r="ITV38" s="171"/>
      <c r="ITW38" s="171"/>
      <c r="ITX38" s="171"/>
      <c r="ITY38" s="171"/>
      <c r="ITZ38" s="171"/>
      <c r="IUA38" s="171"/>
      <c r="IUB38" s="171"/>
      <c r="IUC38" s="171"/>
      <c r="IUD38" s="171"/>
      <c r="IUE38" s="171"/>
      <c r="IUF38" s="171"/>
      <c r="IUG38" s="171"/>
      <c r="IUH38" s="171"/>
      <c r="IUI38" s="171"/>
      <c r="IUJ38" s="171"/>
      <c r="IUK38" s="171"/>
      <c r="IUL38" s="171"/>
      <c r="IUM38" s="171"/>
      <c r="IUN38" s="171"/>
      <c r="IUO38" s="171"/>
      <c r="IUP38" s="171"/>
      <c r="IUQ38" s="171"/>
      <c r="IUR38" s="171"/>
      <c r="IUS38" s="171"/>
      <c r="IUT38" s="171"/>
      <c r="IUU38" s="171"/>
      <c r="IUV38" s="171"/>
      <c r="IUW38" s="171"/>
      <c r="IUX38" s="171"/>
      <c r="IUY38" s="171"/>
      <c r="IUZ38" s="171"/>
      <c r="IVA38" s="171"/>
      <c r="IVB38" s="171"/>
      <c r="IVC38" s="171"/>
      <c r="IVD38" s="171"/>
      <c r="IVE38" s="171"/>
      <c r="IVF38" s="171"/>
      <c r="IVG38" s="171"/>
      <c r="IVH38" s="171"/>
      <c r="IVI38" s="171"/>
      <c r="IVJ38" s="171"/>
      <c r="IVK38" s="171"/>
      <c r="IVL38" s="171"/>
      <c r="IVM38" s="171"/>
      <c r="IVN38" s="171"/>
      <c r="IVO38" s="171"/>
      <c r="IVP38" s="171"/>
      <c r="IVQ38" s="171"/>
      <c r="IVR38" s="171"/>
      <c r="IVS38" s="171"/>
      <c r="IVT38" s="171"/>
      <c r="IVU38" s="171"/>
      <c r="IVV38" s="171"/>
      <c r="IVW38" s="171"/>
      <c r="IVX38" s="171"/>
      <c r="IVY38" s="171"/>
      <c r="IVZ38" s="171"/>
      <c r="IWA38" s="171"/>
      <c r="IWB38" s="171"/>
      <c r="IWC38" s="171"/>
      <c r="IWD38" s="171"/>
      <c r="IWE38" s="171"/>
      <c r="IWF38" s="171"/>
      <c r="IWG38" s="171"/>
      <c r="IWH38" s="171"/>
      <c r="IWI38" s="171"/>
      <c r="IWJ38" s="171"/>
      <c r="IWK38" s="171"/>
      <c r="IWL38" s="171"/>
      <c r="IWM38" s="171"/>
      <c r="IWN38" s="171"/>
      <c r="IWO38" s="171"/>
      <c r="IWP38" s="171"/>
      <c r="IWQ38" s="171"/>
      <c r="IWR38" s="171"/>
      <c r="IWS38" s="171"/>
      <c r="IWT38" s="171"/>
      <c r="IWU38" s="171"/>
      <c r="IWV38" s="171"/>
      <c r="IWW38" s="171"/>
      <c r="IWX38" s="171"/>
      <c r="IWY38" s="171"/>
      <c r="IWZ38" s="171"/>
      <c r="IXA38" s="171"/>
      <c r="IXB38" s="171"/>
      <c r="IXC38" s="171"/>
      <c r="IXD38" s="171"/>
      <c r="IXE38" s="171"/>
      <c r="IXF38" s="171"/>
      <c r="IXG38" s="171"/>
      <c r="IXH38" s="171"/>
      <c r="IXI38" s="171"/>
      <c r="IXJ38" s="171"/>
      <c r="IXK38" s="171"/>
      <c r="IXL38" s="171"/>
      <c r="IXM38" s="171"/>
      <c r="IXN38" s="171"/>
      <c r="IXO38" s="171"/>
      <c r="IXP38" s="171"/>
      <c r="IXQ38" s="171"/>
      <c r="IXR38" s="171"/>
      <c r="IXS38" s="171"/>
      <c r="IXT38" s="171"/>
      <c r="IXU38" s="171"/>
      <c r="IXV38" s="171"/>
      <c r="IXW38" s="171"/>
      <c r="IXX38" s="171"/>
      <c r="IXY38" s="171"/>
      <c r="IXZ38" s="171"/>
      <c r="IYA38" s="171"/>
      <c r="IYB38" s="171"/>
      <c r="IYC38" s="171"/>
      <c r="IYD38" s="171"/>
      <c r="IYE38" s="171"/>
      <c r="IYF38" s="171"/>
      <c r="IYG38" s="171"/>
      <c r="IYH38" s="171"/>
      <c r="IYI38" s="171"/>
      <c r="IYJ38" s="171"/>
      <c r="IYK38" s="171"/>
      <c r="IYL38" s="171"/>
      <c r="IYM38" s="171"/>
      <c r="IYN38" s="171"/>
      <c r="IYO38" s="171"/>
      <c r="IYP38" s="171"/>
      <c r="IYQ38" s="171"/>
      <c r="IYR38" s="171"/>
      <c r="IYS38" s="171"/>
      <c r="IYT38" s="171"/>
      <c r="IYU38" s="171"/>
      <c r="IYV38" s="171"/>
      <c r="IYW38" s="171"/>
      <c r="IYX38" s="171"/>
      <c r="IYY38" s="171"/>
      <c r="IYZ38" s="171"/>
      <c r="IZA38" s="171"/>
      <c r="IZB38" s="171"/>
      <c r="IZC38" s="171"/>
      <c r="IZD38" s="171"/>
      <c r="IZE38" s="171"/>
      <c r="IZF38" s="171"/>
      <c r="IZG38" s="171"/>
      <c r="IZH38" s="171"/>
      <c r="IZI38" s="171"/>
      <c r="IZJ38" s="171"/>
      <c r="IZK38" s="171"/>
      <c r="IZL38" s="171"/>
      <c r="IZM38" s="171"/>
      <c r="IZN38" s="171"/>
      <c r="IZO38" s="171"/>
      <c r="IZP38" s="171"/>
      <c r="IZQ38" s="171"/>
      <c r="IZR38" s="171"/>
      <c r="IZS38" s="171"/>
      <c r="IZT38" s="171"/>
      <c r="IZU38" s="171"/>
      <c r="IZV38" s="171"/>
      <c r="IZW38" s="171"/>
      <c r="IZX38" s="171"/>
      <c r="IZY38" s="171"/>
      <c r="IZZ38" s="171"/>
      <c r="JAA38" s="171"/>
      <c r="JAB38" s="171"/>
      <c r="JAC38" s="171"/>
      <c r="JAD38" s="171"/>
      <c r="JAE38" s="171"/>
      <c r="JAF38" s="171"/>
      <c r="JAG38" s="171"/>
      <c r="JAH38" s="171"/>
      <c r="JAI38" s="171"/>
      <c r="JAJ38" s="171"/>
      <c r="JAK38" s="171"/>
      <c r="JAL38" s="171"/>
      <c r="JAM38" s="171"/>
      <c r="JAN38" s="171"/>
      <c r="JAO38" s="171"/>
      <c r="JAP38" s="171"/>
      <c r="JAQ38" s="171"/>
      <c r="JAR38" s="171"/>
      <c r="JAS38" s="171"/>
      <c r="JAT38" s="171"/>
      <c r="JAU38" s="171"/>
      <c r="JAV38" s="171"/>
      <c r="JAW38" s="171"/>
      <c r="JAX38" s="171"/>
      <c r="JAY38" s="171"/>
      <c r="JAZ38" s="171"/>
      <c r="JBA38" s="171"/>
      <c r="JBB38" s="171"/>
      <c r="JBC38" s="171"/>
      <c r="JBD38" s="171"/>
      <c r="JBE38" s="171"/>
      <c r="JBF38" s="171"/>
      <c r="JBG38" s="171"/>
      <c r="JBH38" s="171"/>
      <c r="JBI38" s="171"/>
      <c r="JBJ38" s="171"/>
      <c r="JBK38" s="171"/>
      <c r="JBL38" s="171"/>
      <c r="JBM38" s="171"/>
      <c r="JBN38" s="171"/>
      <c r="JBO38" s="171"/>
      <c r="JBP38" s="171"/>
      <c r="JBQ38" s="171"/>
      <c r="JBR38" s="171"/>
      <c r="JBS38" s="171"/>
      <c r="JBT38" s="171"/>
      <c r="JBU38" s="171"/>
      <c r="JBV38" s="171"/>
      <c r="JBW38" s="171"/>
      <c r="JBX38" s="171"/>
      <c r="JBY38" s="171"/>
      <c r="JBZ38" s="171"/>
      <c r="JCA38" s="171"/>
      <c r="JCB38" s="171"/>
      <c r="JCC38" s="171"/>
      <c r="JCD38" s="171"/>
      <c r="JCE38" s="171"/>
      <c r="JCF38" s="171"/>
      <c r="JCG38" s="171"/>
      <c r="JCH38" s="171"/>
      <c r="JCI38" s="171"/>
      <c r="JCJ38" s="171"/>
      <c r="JCK38" s="171"/>
      <c r="JCL38" s="171"/>
      <c r="JCM38" s="171"/>
      <c r="JCN38" s="171"/>
      <c r="JCO38" s="171"/>
      <c r="JCP38" s="171"/>
      <c r="JCQ38" s="171"/>
      <c r="JCR38" s="171"/>
      <c r="JCS38" s="171"/>
      <c r="JCT38" s="171"/>
      <c r="JCU38" s="171"/>
      <c r="JCV38" s="171"/>
      <c r="JCW38" s="171"/>
      <c r="JCX38" s="171"/>
      <c r="JCY38" s="171"/>
      <c r="JCZ38" s="171"/>
      <c r="JDA38" s="171"/>
      <c r="JDB38" s="171"/>
      <c r="JDC38" s="171"/>
      <c r="JDD38" s="171"/>
      <c r="JDE38" s="171"/>
      <c r="JDF38" s="171"/>
      <c r="JDG38" s="171"/>
      <c r="JDH38" s="171"/>
      <c r="JDI38" s="171"/>
      <c r="JDJ38" s="171"/>
      <c r="JDK38" s="171"/>
      <c r="JDL38" s="171"/>
      <c r="JDM38" s="171"/>
      <c r="JDN38" s="171"/>
      <c r="JDO38" s="171"/>
      <c r="JDP38" s="171"/>
      <c r="JDQ38" s="171"/>
      <c r="JDR38" s="171"/>
      <c r="JDS38" s="171"/>
      <c r="JDT38" s="171"/>
      <c r="JDU38" s="171"/>
      <c r="JDV38" s="171"/>
      <c r="JDW38" s="171"/>
      <c r="JDX38" s="171"/>
      <c r="JDY38" s="171"/>
      <c r="JDZ38" s="171"/>
      <c r="JEA38" s="171"/>
      <c r="JEB38" s="171"/>
      <c r="JEC38" s="171"/>
      <c r="JED38" s="171"/>
      <c r="JEE38" s="171"/>
      <c r="JEF38" s="171"/>
      <c r="JEG38" s="171"/>
      <c r="JEH38" s="171"/>
      <c r="JEI38" s="171"/>
      <c r="JEJ38" s="171"/>
      <c r="JEK38" s="171"/>
      <c r="JEL38" s="171"/>
      <c r="JEM38" s="171"/>
      <c r="JEN38" s="171"/>
      <c r="JEO38" s="171"/>
      <c r="JEP38" s="171"/>
      <c r="JEQ38" s="171"/>
      <c r="JER38" s="171"/>
      <c r="JES38" s="171"/>
      <c r="JET38" s="171"/>
      <c r="JEU38" s="171"/>
      <c r="JEV38" s="171"/>
      <c r="JEW38" s="171"/>
      <c r="JEX38" s="171"/>
      <c r="JEY38" s="171"/>
      <c r="JEZ38" s="171"/>
      <c r="JFA38" s="171"/>
      <c r="JFB38" s="171"/>
      <c r="JFC38" s="171"/>
      <c r="JFD38" s="171"/>
      <c r="JFE38" s="171"/>
      <c r="JFF38" s="171"/>
      <c r="JFG38" s="171"/>
      <c r="JFH38" s="171"/>
      <c r="JFI38" s="171"/>
      <c r="JFJ38" s="171"/>
      <c r="JFK38" s="171"/>
      <c r="JFL38" s="171"/>
      <c r="JFM38" s="171"/>
      <c r="JFN38" s="171"/>
      <c r="JFO38" s="171"/>
      <c r="JFP38" s="171"/>
      <c r="JFQ38" s="171"/>
      <c r="JFR38" s="171"/>
      <c r="JFS38" s="171"/>
      <c r="JFT38" s="171"/>
      <c r="JFU38" s="171"/>
      <c r="JFV38" s="171"/>
      <c r="JFW38" s="171"/>
      <c r="JFX38" s="171"/>
      <c r="JFY38" s="171"/>
      <c r="JFZ38" s="171"/>
      <c r="JGA38" s="171"/>
      <c r="JGB38" s="171"/>
      <c r="JGC38" s="171"/>
      <c r="JGD38" s="171"/>
      <c r="JGE38" s="171"/>
      <c r="JGF38" s="171"/>
      <c r="JGG38" s="171"/>
      <c r="JGH38" s="171"/>
      <c r="JGI38" s="171"/>
      <c r="JGJ38" s="171"/>
      <c r="JGK38" s="171"/>
      <c r="JGL38" s="171"/>
      <c r="JGM38" s="171"/>
      <c r="JGN38" s="171"/>
      <c r="JGO38" s="171"/>
      <c r="JGP38" s="171"/>
      <c r="JGQ38" s="171"/>
      <c r="JGR38" s="171"/>
      <c r="JGS38" s="171"/>
      <c r="JGT38" s="171"/>
      <c r="JGU38" s="171"/>
      <c r="JGV38" s="171"/>
      <c r="JGW38" s="171"/>
      <c r="JGX38" s="171"/>
      <c r="JGY38" s="171"/>
      <c r="JGZ38" s="171"/>
      <c r="JHA38" s="171"/>
      <c r="JHB38" s="171"/>
      <c r="JHC38" s="171"/>
      <c r="JHD38" s="171"/>
      <c r="JHE38" s="171"/>
      <c r="JHF38" s="171"/>
      <c r="JHG38" s="171"/>
      <c r="JHH38" s="171"/>
      <c r="JHI38" s="171"/>
      <c r="JHJ38" s="171"/>
      <c r="JHK38" s="171"/>
      <c r="JHL38" s="171"/>
      <c r="JHM38" s="171"/>
      <c r="JHN38" s="171"/>
      <c r="JHO38" s="171"/>
      <c r="JHP38" s="171"/>
      <c r="JHQ38" s="171"/>
      <c r="JHR38" s="171"/>
      <c r="JHS38" s="171"/>
      <c r="JHT38" s="171"/>
      <c r="JHU38" s="171"/>
      <c r="JHV38" s="171"/>
      <c r="JHW38" s="171"/>
      <c r="JHX38" s="171"/>
      <c r="JHY38" s="171"/>
      <c r="JHZ38" s="171"/>
      <c r="JIA38" s="171"/>
      <c r="JIB38" s="171"/>
      <c r="JIC38" s="171"/>
      <c r="JID38" s="171"/>
      <c r="JIE38" s="171"/>
      <c r="JIF38" s="171"/>
      <c r="JIG38" s="171"/>
      <c r="JIH38" s="171"/>
      <c r="JII38" s="171"/>
      <c r="JIJ38" s="171"/>
      <c r="JIK38" s="171"/>
      <c r="JIL38" s="171"/>
      <c r="JIM38" s="171"/>
      <c r="JIN38" s="171"/>
      <c r="JIO38" s="171"/>
      <c r="JIP38" s="171"/>
      <c r="JIQ38" s="171"/>
      <c r="JIR38" s="171"/>
      <c r="JIS38" s="171"/>
      <c r="JIT38" s="171"/>
      <c r="JIU38" s="171"/>
      <c r="JIV38" s="171"/>
      <c r="JIW38" s="171"/>
      <c r="JIX38" s="171"/>
      <c r="JIY38" s="171"/>
      <c r="JIZ38" s="171"/>
      <c r="JJA38" s="171"/>
      <c r="JJB38" s="171"/>
      <c r="JJC38" s="171"/>
      <c r="JJD38" s="171"/>
      <c r="JJE38" s="171"/>
      <c r="JJF38" s="171"/>
      <c r="JJG38" s="171"/>
      <c r="JJH38" s="171"/>
      <c r="JJI38" s="171"/>
      <c r="JJJ38" s="171"/>
      <c r="JJK38" s="171"/>
      <c r="JJL38" s="171"/>
      <c r="JJM38" s="171"/>
      <c r="JJN38" s="171"/>
      <c r="JJO38" s="171"/>
      <c r="JJP38" s="171"/>
      <c r="JJQ38" s="171"/>
      <c r="JJR38" s="171"/>
      <c r="JJS38" s="171"/>
      <c r="JJT38" s="171"/>
      <c r="JJU38" s="171"/>
      <c r="JJV38" s="171"/>
      <c r="JJW38" s="171"/>
      <c r="JJX38" s="171"/>
      <c r="JJY38" s="171"/>
      <c r="JJZ38" s="171"/>
      <c r="JKA38" s="171"/>
      <c r="JKB38" s="171"/>
      <c r="JKC38" s="171"/>
      <c r="JKD38" s="171"/>
      <c r="JKE38" s="171"/>
      <c r="JKF38" s="171"/>
      <c r="JKG38" s="171"/>
      <c r="JKH38" s="171"/>
      <c r="JKI38" s="171"/>
      <c r="JKJ38" s="171"/>
      <c r="JKK38" s="171"/>
      <c r="JKL38" s="171"/>
      <c r="JKM38" s="171"/>
      <c r="JKN38" s="171"/>
      <c r="JKO38" s="171"/>
      <c r="JKP38" s="171"/>
      <c r="JKQ38" s="171"/>
      <c r="JKR38" s="171"/>
      <c r="JKS38" s="171"/>
      <c r="JKT38" s="171"/>
      <c r="JKU38" s="171"/>
      <c r="JKV38" s="171"/>
      <c r="JKW38" s="171"/>
      <c r="JKX38" s="171"/>
      <c r="JKY38" s="171"/>
      <c r="JKZ38" s="171"/>
      <c r="JLA38" s="171"/>
      <c r="JLB38" s="171"/>
      <c r="JLC38" s="171"/>
      <c r="JLD38" s="171"/>
      <c r="JLE38" s="171"/>
      <c r="JLF38" s="171"/>
      <c r="JLG38" s="171"/>
      <c r="JLH38" s="171"/>
      <c r="JLI38" s="171"/>
      <c r="JLJ38" s="171"/>
      <c r="JLK38" s="171"/>
      <c r="JLL38" s="171"/>
      <c r="JLM38" s="171"/>
      <c r="JLN38" s="171"/>
      <c r="JLO38" s="171"/>
      <c r="JLP38" s="171"/>
      <c r="JLQ38" s="171"/>
      <c r="JLR38" s="171"/>
      <c r="JLS38" s="171"/>
      <c r="JLT38" s="171"/>
      <c r="JLU38" s="171"/>
      <c r="JLV38" s="171"/>
      <c r="JLW38" s="171"/>
      <c r="JLX38" s="171"/>
      <c r="JLY38" s="171"/>
      <c r="JLZ38" s="171"/>
      <c r="JMA38" s="171"/>
      <c r="JMB38" s="171"/>
      <c r="JMC38" s="171"/>
      <c r="JMD38" s="171"/>
      <c r="JME38" s="171"/>
      <c r="JMF38" s="171"/>
      <c r="JMG38" s="171"/>
      <c r="JMH38" s="171"/>
      <c r="JMI38" s="171"/>
      <c r="JMJ38" s="171"/>
      <c r="JMK38" s="171"/>
      <c r="JML38" s="171"/>
      <c r="JMM38" s="171"/>
      <c r="JMN38" s="171"/>
      <c r="JMO38" s="171"/>
      <c r="JMP38" s="171"/>
      <c r="JMQ38" s="171"/>
      <c r="JMR38" s="171"/>
      <c r="JMS38" s="171"/>
      <c r="JMT38" s="171"/>
      <c r="JMU38" s="171"/>
      <c r="JMV38" s="171"/>
      <c r="JMW38" s="171"/>
      <c r="JMX38" s="171"/>
      <c r="JMY38" s="171"/>
      <c r="JMZ38" s="171"/>
      <c r="JNA38" s="171"/>
      <c r="JNB38" s="171"/>
      <c r="JNC38" s="171"/>
      <c r="JND38" s="171"/>
      <c r="JNE38" s="171"/>
      <c r="JNF38" s="171"/>
      <c r="JNG38" s="171"/>
      <c r="JNH38" s="171"/>
      <c r="JNI38" s="171"/>
      <c r="JNJ38" s="171"/>
      <c r="JNK38" s="171"/>
      <c r="JNL38" s="171"/>
      <c r="JNM38" s="171"/>
      <c r="JNN38" s="171"/>
      <c r="JNO38" s="171"/>
      <c r="JNP38" s="171"/>
      <c r="JNQ38" s="171"/>
      <c r="JNR38" s="171"/>
      <c r="JNS38" s="171"/>
      <c r="JNT38" s="171"/>
      <c r="JNU38" s="171"/>
      <c r="JNV38" s="171"/>
      <c r="JNW38" s="171"/>
      <c r="JNX38" s="171"/>
      <c r="JNY38" s="171"/>
      <c r="JNZ38" s="171"/>
      <c r="JOA38" s="171"/>
      <c r="JOB38" s="171"/>
      <c r="JOC38" s="171"/>
      <c r="JOD38" s="171"/>
      <c r="JOE38" s="171"/>
      <c r="JOF38" s="171"/>
      <c r="JOG38" s="171"/>
      <c r="JOH38" s="171"/>
      <c r="JOI38" s="171"/>
      <c r="JOJ38" s="171"/>
      <c r="JOK38" s="171"/>
      <c r="JOL38" s="171"/>
      <c r="JOM38" s="171"/>
      <c r="JON38" s="171"/>
      <c r="JOO38" s="171"/>
      <c r="JOP38" s="171"/>
      <c r="JOQ38" s="171"/>
      <c r="JOR38" s="171"/>
      <c r="JOS38" s="171"/>
      <c r="JOT38" s="171"/>
      <c r="JOU38" s="171"/>
      <c r="JOV38" s="171"/>
      <c r="JOW38" s="171"/>
      <c r="JOX38" s="171"/>
      <c r="JOY38" s="171"/>
      <c r="JOZ38" s="171"/>
      <c r="JPA38" s="171"/>
      <c r="JPB38" s="171"/>
      <c r="JPC38" s="171"/>
      <c r="JPD38" s="171"/>
      <c r="JPE38" s="171"/>
      <c r="JPF38" s="171"/>
      <c r="JPG38" s="171"/>
      <c r="JPH38" s="171"/>
      <c r="JPI38" s="171"/>
      <c r="JPJ38" s="171"/>
      <c r="JPK38" s="171"/>
      <c r="JPL38" s="171"/>
      <c r="JPM38" s="171"/>
      <c r="JPN38" s="171"/>
      <c r="JPO38" s="171"/>
      <c r="JPP38" s="171"/>
      <c r="JPQ38" s="171"/>
      <c r="JPR38" s="171"/>
      <c r="JPS38" s="171"/>
      <c r="JPT38" s="171"/>
      <c r="JPU38" s="171"/>
      <c r="JPV38" s="171"/>
      <c r="JPW38" s="171"/>
      <c r="JPX38" s="171"/>
      <c r="JPY38" s="171"/>
      <c r="JPZ38" s="171"/>
      <c r="JQA38" s="171"/>
      <c r="JQB38" s="171"/>
      <c r="JQC38" s="171"/>
      <c r="JQD38" s="171"/>
      <c r="JQE38" s="171"/>
      <c r="JQF38" s="171"/>
      <c r="JQG38" s="171"/>
      <c r="JQH38" s="171"/>
      <c r="JQI38" s="171"/>
      <c r="JQJ38" s="171"/>
      <c r="JQK38" s="171"/>
      <c r="JQL38" s="171"/>
      <c r="JQM38" s="171"/>
      <c r="JQN38" s="171"/>
      <c r="JQO38" s="171"/>
      <c r="JQP38" s="171"/>
      <c r="JQQ38" s="171"/>
      <c r="JQR38" s="171"/>
      <c r="JQS38" s="171"/>
      <c r="JQT38" s="171"/>
      <c r="JQU38" s="171"/>
      <c r="JQV38" s="171"/>
      <c r="JQW38" s="171"/>
      <c r="JQX38" s="171"/>
      <c r="JQY38" s="171"/>
      <c r="JQZ38" s="171"/>
      <c r="JRA38" s="171"/>
      <c r="JRB38" s="171"/>
      <c r="JRC38" s="171"/>
      <c r="JRD38" s="171"/>
      <c r="JRE38" s="171"/>
      <c r="JRF38" s="171"/>
      <c r="JRG38" s="171"/>
      <c r="JRH38" s="171"/>
      <c r="JRI38" s="171"/>
      <c r="JRJ38" s="171"/>
      <c r="JRK38" s="171"/>
      <c r="JRL38" s="171"/>
      <c r="JRM38" s="171"/>
      <c r="JRN38" s="171"/>
      <c r="JRO38" s="171"/>
      <c r="JRP38" s="171"/>
      <c r="JRQ38" s="171"/>
      <c r="JRR38" s="171"/>
      <c r="JRS38" s="171"/>
      <c r="JRT38" s="171"/>
      <c r="JRU38" s="171"/>
      <c r="JRV38" s="171"/>
      <c r="JRW38" s="171"/>
      <c r="JRX38" s="171"/>
      <c r="JRY38" s="171"/>
      <c r="JRZ38" s="171"/>
      <c r="JSA38" s="171"/>
      <c r="JSB38" s="171"/>
      <c r="JSC38" s="171"/>
      <c r="JSD38" s="171"/>
      <c r="JSE38" s="171"/>
      <c r="JSF38" s="171"/>
      <c r="JSG38" s="171"/>
      <c r="JSH38" s="171"/>
      <c r="JSI38" s="171"/>
      <c r="JSJ38" s="171"/>
      <c r="JSK38" s="171"/>
      <c r="JSL38" s="171"/>
      <c r="JSM38" s="171"/>
      <c r="JSN38" s="171"/>
      <c r="JSO38" s="171"/>
      <c r="JSP38" s="171"/>
      <c r="JSQ38" s="171"/>
      <c r="JSR38" s="171"/>
      <c r="JSS38" s="171"/>
      <c r="JST38" s="171"/>
      <c r="JSU38" s="171"/>
      <c r="JSV38" s="171"/>
      <c r="JSW38" s="171"/>
      <c r="JSX38" s="171"/>
      <c r="JSY38" s="171"/>
      <c r="JSZ38" s="171"/>
      <c r="JTA38" s="171"/>
      <c r="JTB38" s="171"/>
      <c r="JTC38" s="171"/>
      <c r="JTD38" s="171"/>
      <c r="JTE38" s="171"/>
      <c r="JTF38" s="171"/>
      <c r="JTG38" s="171"/>
      <c r="JTH38" s="171"/>
      <c r="JTI38" s="171"/>
      <c r="JTJ38" s="171"/>
      <c r="JTK38" s="171"/>
      <c r="JTL38" s="171"/>
      <c r="JTM38" s="171"/>
      <c r="JTN38" s="171"/>
      <c r="JTO38" s="171"/>
      <c r="JTP38" s="171"/>
      <c r="JTQ38" s="171"/>
      <c r="JTR38" s="171"/>
      <c r="JTS38" s="171"/>
      <c r="JTT38" s="171"/>
      <c r="JTU38" s="171"/>
      <c r="JTV38" s="171"/>
      <c r="JTW38" s="171"/>
      <c r="JTX38" s="171"/>
      <c r="JTY38" s="171"/>
      <c r="JTZ38" s="171"/>
      <c r="JUA38" s="171"/>
      <c r="JUB38" s="171"/>
      <c r="JUC38" s="171"/>
      <c r="JUD38" s="171"/>
      <c r="JUE38" s="171"/>
      <c r="JUF38" s="171"/>
      <c r="JUG38" s="171"/>
      <c r="JUH38" s="171"/>
      <c r="JUI38" s="171"/>
      <c r="JUJ38" s="171"/>
      <c r="JUK38" s="171"/>
      <c r="JUL38" s="171"/>
      <c r="JUM38" s="171"/>
      <c r="JUN38" s="171"/>
      <c r="JUO38" s="171"/>
      <c r="JUP38" s="171"/>
      <c r="JUQ38" s="171"/>
      <c r="JUR38" s="171"/>
      <c r="JUS38" s="171"/>
      <c r="JUT38" s="171"/>
      <c r="JUU38" s="171"/>
      <c r="JUV38" s="171"/>
      <c r="JUW38" s="171"/>
      <c r="JUX38" s="171"/>
      <c r="JUY38" s="171"/>
      <c r="JUZ38" s="171"/>
      <c r="JVA38" s="171"/>
      <c r="JVB38" s="171"/>
      <c r="JVC38" s="171"/>
      <c r="JVD38" s="171"/>
      <c r="JVE38" s="171"/>
      <c r="JVF38" s="171"/>
      <c r="JVG38" s="171"/>
      <c r="JVH38" s="171"/>
      <c r="JVI38" s="171"/>
      <c r="JVJ38" s="171"/>
      <c r="JVK38" s="171"/>
      <c r="JVL38" s="171"/>
      <c r="JVM38" s="171"/>
      <c r="JVN38" s="171"/>
      <c r="JVO38" s="171"/>
      <c r="JVP38" s="171"/>
      <c r="JVQ38" s="171"/>
      <c r="JVR38" s="171"/>
      <c r="JVS38" s="171"/>
      <c r="JVT38" s="171"/>
      <c r="JVU38" s="171"/>
      <c r="JVV38" s="171"/>
      <c r="JVW38" s="171"/>
      <c r="JVX38" s="171"/>
      <c r="JVY38" s="171"/>
      <c r="JVZ38" s="171"/>
      <c r="JWA38" s="171"/>
      <c r="JWB38" s="171"/>
      <c r="JWC38" s="171"/>
      <c r="JWD38" s="171"/>
      <c r="JWE38" s="171"/>
      <c r="JWF38" s="171"/>
      <c r="JWG38" s="171"/>
      <c r="JWH38" s="171"/>
      <c r="JWI38" s="171"/>
      <c r="JWJ38" s="171"/>
      <c r="JWK38" s="171"/>
      <c r="JWL38" s="171"/>
      <c r="JWM38" s="171"/>
      <c r="JWN38" s="171"/>
      <c r="JWO38" s="171"/>
      <c r="JWP38" s="171"/>
      <c r="JWQ38" s="171"/>
      <c r="JWR38" s="171"/>
      <c r="JWS38" s="171"/>
      <c r="JWT38" s="171"/>
      <c r="JWU38" s="171"/>
      <c r="JWV38" s="171"/>
      <c r="JWW38" s="171"/>
      <c r="JWX38" s="171"/>
      <c r="JWY38" s="171"/>
      <c r="JWZ38" s="171"/>
      <c r="JXA38" s="171"/>
      <c r="JXB38" s="171"/>
      <c r="JXC38" s="171"/>
      <c r="JXD38" s="171"/>
      <c r="JXE38" s="171"/>
      <c r="JXF38" s="171"/>
      <c r="JXG38" s="171"/>
      <c r="JXH38" s="171"/>
      <c r="JXI38" s="171"/>
      <c r="JXJ38" s="171"/>
      <c r="JXK38" s="171"/>
      <c r="JXL38" s="171"/>
      <c r="JXM38" s="171"/>
      <c r="JXN38" s="171"/>
      <c r="JXO38" s="171"/>
      <c r="JXP38" s="171"/>
      <c r="JXQ38" s="171"/>
      <c r="JXR38" s="171"/>
      <c r="JXS38" s="171"/>
      <c r="JXT38" s="171"/>
      <c r="JXU38" s="171"/>
      <c r="JXV38" s="171"/>
      <c r="JXW38" s="171"/>
      <c r="JXX38" s="171"/>
      <c r="JXY38" s="171"/>
      <c r="JXZ38" s="171"/>
      <c r="JYA38" s="171"/>
      <c r="JYB38" s="171"/>
      <c r="JYC38" s="171"/>
      <c r="JYD38" s="171"/>
      <c r="JYE38" s="171"/>
      <c r="JYF38" s="171"/>
      <c r="JYG38" s="171"/>
      <c r="JYH38" s="171"/>
      <c r="JYI38" s="171"/>
      <c r="JYJ38" s="171"/>
      <c r="JYK38" s="171"/>
      <c r="JYL38" s="171"/>
      <c r="JYM38" s="171"/>
      <c r="JYN38" s="171"/>
      <c r="JYO38" s="171"/>
      <c r="JYP38" s="171"/>
      <c r="JYQ38" s="171"/>
      <c r="JYR38" s="171"/>
      <c r="JYS38" s="171"/>
      <c r="JYT38" s="171"/>
      <c r="JYU38" s="171"/>
      <c r="JYV38" s="171"/>
      <c r="JYW38" s="171"/>
      <c r="JYX38" s="171"/>
      <c r="JYY38" s="171"/>
      <c r="JYZ38" s="171"/>
      <c r="JZA38" s="171"/>
      <c r="JZB38" s="171"/>
      <c r="JZC38" s="171"/>
      <c r="JZD38" s="171"/>
      <c r="JZE38" s="171"/>
      <c r="JZF38" s="171"/>
      <c r="JZG38" s="171"/>
      <c r="JZH38" s="171"/>
      <c r="JZI38" s="171"/>
      <c r="JZJ38" s="171"/>
      <c r="JZK38" s="171"/>
      <c r="JZL38" s="171"/>
      <c r="JZM38" s="171"/>
      <c r="JZN38" s="171"/>
      <c r="JZO38" s="171"/>
      <c r="JZP38" s="171"/>
      <c r="JZQ38" s="171"/>
      <c r="JZR38" s="171"/>
      <c r="JZS38" s="171"/>
      <c r="JZT38" s="171"/>
      <c r="JZU38" s="171"/>
      <c r="JZV38" s="171"/>
      <c r="JZW38" s="171"/>
      <c r="JZX38" s="171"/>
      <c r="JZY38" s="171"/>
      <c r="JZZ38" s="171"/>
      <c r="KAA38" s="171"/>
      <c r="KAB38" s="171"/>
      <c r="KAC38" s="171"/>
      <c r="KAD38" s="171"/>
      <c r="KAE38" s="171"/>
      <c r="KAF38" s="171"/>
      <c r="KAG38" s="171"/>
      <c r="KAH38" s="171"/>
      <c r="KAI38" s="171"/>
      <c r="KAJ38" s="171"/>
      <c r="KAK38" s="171"/>
      <c r="KAL38" s="171"/>
      <c r="KAM38" s="171"/>
      <c r="KAN38" s="171"/>
      <c r="KAO38" s="171"/>
      <c r="KAP38" s="171"/>
      <c r="KAQ38" s="171"/>
      <c r="KAR38" s="171"/>
      <c r="KAS38" s="171"/>
      <c r="KAT38" s="171"/>
      <c r="KAU38" s="171"/>
      <c r="KAV38" s="171"/>
      <c r="KAW38" s="171"/>
      <c r="KAX38" s="171"/>
      <c r="KAY38" s="171"/>
      <c r="KAZ38" s="171"/>
      <c r="KBA38" s="171"/>
      <c r="KBB38" s="171"/>
      <c r="KBC38" s="171"/>
      <c r="KBD38" s="171"/>
      <c r="KBE38" s="171"/>
      <c r="KBF38" s="171"/>
      <c r="KBG38" s="171"/>
      <c r="KBH38" s="171"/>
      <c r="KBI38" s="171"/>
      <c r="KBJ38" s="171"/>
      <c r="KBK38" s="171"/>
      <c r="KBL38" s="171"/>
      <c r="KBM38" s="171"/>
      <c r="KBN38" s="171"/>
      <c r="KBO38" s="171"/>
      <c r="KBP38" s="171"/>
      <c r="KBQ38" s="171"/>
      <c r="KBR38" s="171"/>
      <c r="KBS38" s="171"/>
      <c r="KBT38" s="171"/>
      <c r="KBU38" s="171"/>
      <c r="KBV38" s="171"/>
      <c r="KBW38" s="171"/>
      <c r="KBX38" s="171"/>
      <c r="KBY38" s="171"/>
      <c r="KBZ38" s="171"/>
      <c r="KCA38" s="171"/>
      <c r="KCB38" s="171"/>
      <c r="KCC38" s="171"/>
      <c r="KCD38" s="171"/>
      <c r="KCE38" s="171"/>
      <c r="KCF38" s="171"/>
      <c r="KCG38" s="171"/>
      <c r="KCH38" s="171"/>
      <c r="KCI38" s="171"/>
      <c r="KCJ38" s="171"/>
      <c r="KCK38" s="171"/>
      <c r="KCL38" s="171"/>
      <c r="KCM38" s="171"/>
      <c r="KCN38" s="171"/>
      <c r="KCO38" s="171"/>
      <c r="KCP38" s="171"/>
      <c r="KCQ38" s="171"/>
      <c r="KCR38" s="171"/>
      <c r="KCS38" s="171"/>
      <c r="KCT38" s="171"/>
      <c r="KCU38" s="171"/>
      <c r="KCV38" s="171"/>
      <c r="KCW38" s="171"/>
      <c r="KCX38" s="171"/>
      <c r="KCY38" s="171"/>
      <c r="KCZ38" s="171"/>
      <c r="KDA38" s="171"/>
      <c r="KDB38" s="171"/>
      <c r="KDC38" s="171"/>
      <c r="KDD38" s="171"/>
      <c r="KDE38" s="171"/>
      <c r="KDF38" s="171"/>
      <c r="KDG38" s="171"/>
      <c r="KDH38" s="171"/>
      <c r="KDI38" s="171"/>
      <c r="KDJ38" s="171"/>
      <c r="KDK38" s="171"/>
      <c r="KDL38" s="171"/>
      <c r="KDM38" s="171"/>
      <c r="KDN38" s="171"/>
      <c r="KDO38" s="171"/>
      <c r="KDP38" s="171"/>
      <c r="KDQ38" s="171"/>
      <c r="KDR38" s="171"/>
      <c r="KDS38" s="171"/>
      <c r="KDT38" s="171"/>
      <c r="KDU38" s="171"/>
      <c r="KDV38" s="171"/>
      <c r="KDW38" s="171"/>
      <c r="KDX38" s="171"/>
      <c r="KDY38" s="171"/>
      <c r="KDZ38" s="171"/>
      <c r="KEA38" s="171"/>
      <c r="KEB38" s="171"/>
      <c r="KEC38" s="171"/>
      <c r="KED38" s="171"/>
      <c r="KEE38" s="171"/>
      <c r="KEF38" s="171"/>
      <c r="KEG38" s="171"/>
      <c r="KEH38" s="171"/>
      <c r="KEI38" s="171"/>
      <c r="KEJ38" s="171"/>
      <c r="KEK38" s="171"/>
      <c r="KEL38" s="171"/>
      <c r="KEM38" s="171"/>
      <c r="KEN38" s="171"/>
      <c r="KEO38" s="171"/>
      <c r="KEP38" s="171"/>
      <c r="KEQ38" s="171"/>
      <c r="KER38" s="171"/>
      <c r="KES38" s="171"/>
      <c r="KET38" s="171"/>
      <c r="KEU38" s="171"/>
      <c r="KEV38" s="171"/>
      <c r="KEW38" s="171"/>
      <c r="KEX38" s="171"/>
      <c r="KEY38" s="171"/>
      <c r="KEZ38" s="171"/>
      <c r="KFA38" s="171"/>
      <c r="KFB38" s="171"/>
      <c r="KFC38" s="171"/>
      <c r="KFD38" s="171"/>
      <c r="KFE38" s="171"/>
      <c r="KFF38" s="171"/>
      <c r="KFG38" s="171"/>
      <c r="KFH38" s="171"/>
      <c r="KFI38" s="171"/>
      <c r="KFJ38" s="171"/>
      <c r="KFK38" s="171"/>
      <c r="KFL38" s="171"/>
      <c r="KFM38" s="171"/>
      <c r="KFN38" s="171"/>
      <c r="KFO38" s="171"/>
      <c r="KFP38" s="171"/>
      <c r="KFQ38" s="171"/>
      <c r="KFR38" s="171"/>
      <c r="KFS38" s="171"/>
      <c r="KFT38" s="171"/>
      <c r="KFU38" s="171"/>
      <c r="KFV38" s="171"/>
      <c r="KFW38" s="171"/>
      <c r="KFX38" s="171"/>
      <c r="KFY38" s="171"/>
      <c r="KFZ38" s="171"/>
      <c r="KGA38" s="171"/>
      <c r="KGB38" s="171"/>
      <c r="KGC38" s="171"/>
      <c r="KGD38" s="171"/>
      <c r="KGE38" s="171"/>
      <c r="KGF38" s="171"/>
      <c r="KGG38" s="171"/>
      <c r="KGH38" s="171"/>
      <c r="KGI38" s="171"/>
      <c r="KGJ38" s="171"/>
      <c r="KGK38" s="171"/>
      <c r="KGL38" s="171"/>
      <c r="KGM38" s="171"/>
      <c r="KGN38" s="171"/>
      <c r="KGO38" s="171"/>
      <c r="KGP38" s="171"/>
      <c r="KGQ38" s="171"/>
      <c r="KGR38" s="171"/>
      <c r="KGS38" s="171"/>
      <c r="KGT38" s="171"/>
      <c r="KGU38" s="171"/>
      <c r="KGV38" s="171"/>
      <c r="KGW38" s="171"/>
      <c r="KGX38" s="171"/>
      <c r="KGY38" s="171"/>
      <c r="KGZ38" s="171"/>
      <c r="KHA38" s="171"/>
      <c r="KHB38" s="171"/>
      <c r="KHC38" s="171"/>
      <c r="KHD38" s="171"/>
      <c r="KHE38" s="171"/>
      <c r="KHF38" s="171"/>
      <c r="KHG38" s="171"/>
      <c r="KHH38" s="171"/>
      <c r="KHI38" s="171"/>
      <c r="KHJ38" s="171"/>
      <c r="KHK38" s="171"/>
      <c r="KHL38" s="171"/>
      <c r="KHM38" s="171"/>
      <c r="KHN38" s="171"/>
      <c r="KHO38" s="171"/>
      <c r="KHP38" s="171"/>
      <c r="KHQ38" s="171"/>
      <c r="KHR38" s="171"/>
      <c r="KHS38" s="171"/>
      <c r="KHT38" s="171"/>
      <c r="KHU38" s="171"/>
      <c r="KHV38" s="171"/>
      <c r="KHW38" s="171"/>
      <c r="KHX38" s="171"/>
      <c r="KHY38" s="171"/>
      <c r="KHZ38" s="171"/>
      <c r="KIA38" s="171"/>
      <c r="KIB38" s="171"/>
      <c r="KIC38" s="171"/>
      <c r="KID38" s="171"/>
      <c r="KIE38" s="171"/>
      <c r="KIF38" s="171"/>
      <c r="KIG38" s="171"/>
      <c r="KIH38" s="171"/>
      <c r="KII38" s="171"/>
      <c r="KIJ38" s="171"/>
      <c r="KIK38" s="171"/>
      <c r="KIL38" s="171"/>
      <c r="KIM38" s="171"/>
      <c r="KIN38" s="171"/>
      <c r="KIO38" s="171"/>
      <c r="KIP38" s="171"/>
      <c r="KIQ38" s="171"/>
      <c r="KIR38" s="171"/>
      <c r="KIS38" s="171"/>
      <c r="KIT38" s="171"/>
      <c r="KIU38" s="171"/>
      <c r="KIV38" s="171"/>
      <c r="KIW38" s="171"/>
      <c r="KIX38" s="171"/>
      <c r="KIY38" s="171"/>
      <c r="KIZ38" s="171"/>
      <c r="KJA38" s="171"/>
      <c r="KJB38" s="171"/>
      <c r="KJC38" s="171"/>
      <c r="KJD38" s="171"/>
      <c r="KJE38" s="171"/>
      <c r="KJF38" s="171"/>
      <c r="KJG38" s="171"/>
      <c r="KJH38" s="171"/>
      <c r="KJI38" s="171"/>
      <c r="KJJ38" s="171"/>
      <c r="KJK38" s="171"/>
      <c r="KJL38" s="171"/>
      <c r="KJM38" s="171"/>
      <c r="KJN38" s="171"/>
      <c r="KJO38" s="171"/>
      <c r="KJP38" s="171"/>
      <c r="KJQ38" s="171"/>
      <c r="KJR38" s="171"/>
      <c r="KJS38" s="171"/>
      <c r="KJT38" s="171"/>
      <c r="KJU38" s="171"/>
      <c r="KJV38" s="171"/>
      <c r="KJW38" s="171"/>
      <c r="KJX38" s="171"/>
      <c r="KJY38" s="171"/>
      <c r="KJZ38" s="171"/>
      <c r="KKA38" s="171"/>
      <c r="KKB38" s="171"/>
      <c r="KKC38" s="171"/>
      <c r="KKD38" s="171"/>
      <c r="KKE38" s="171"/>
      <c r="KKF38" s="171"/>
      <c r="KKG38" s="171"/>
      <c r="KKH38" s="171"/>
      <c r="KKI38" s="171"/>
      <c r="KKJ38" s="171"/>
      <c r="KKK38" s="171"/>
      <c r="KKL38" s="171"/>
      <c r="KKM38" s="171"/>
      <c r="KKN38" s="171"/>
      <c r="KKO38" s="171"/>
      <c r="KKP38" s="171"/>
      <c r="KKQ38" s="171"/>
      <c r="KKR38" s="171"/>
      <c r="KKS38" s="171"/>
      <c r="KKT38" s="171"/>
      <c r="KKU38" s="171"/>
      <c r="KKV38" s="171"/>
      <c r="KKW38" s="171"/>
      <c r="KKX38" s="171"/>
      <c r="KKY38" s="171"/>
      <c r="KKZ38" s="171"/>
      <c r="KLA38" s="171"/>
      <c r="KLB38" s="171"/>
      <c r="KLC38" s="171"/>
      <c r="KLD38" s="171"/>
      <c r="KLE38" s="171"/>
      <c r="KLF38" s="171"/>
      <c r="KLG38" s="171"/>
      <c r="KLH38" s="171"/>
      <c r="KLI38" s="171"/>
      <c r="KLJ38" s="171"/>
      <c r="KLK38" s="171"/>
      <c r="KLL38" s="171"/>
      <c r="KLM38" s="171"/>
      <c r="KLN38" s="171"/>
      <c r="KLO38" s="171"/>
      <c r="KLP38" s="171"/>
      <c r="KLQ38" s="171"/>
      <c r="KLR38" s="171"/>
      <c r="KLS38" s="171"/>
      <c r="KLT38" s="171"/>
      <c r="KLU38" s="171"/>
      <c r="KLV38" s="171"/>
      <c r="KLW38" s="171"/>
      <c r="KLX38" s="171"/>
      <c r="KLY38" s="171"/>
      <c r="KLZ38" s="171"/>
      <c r="KMA38" s="171"/>
      <c r="KMB38" s="171"/>
      <c r="KMC38" s="171"/>
      <c r="KMD38" s="171"/>
      <c r="KME38" s="171"/>
      <c r="KMF38" s="171"/>
      <c r="KMG38" s="171"/>
      <c r="KMH38" s="171"/>
      <c r="KMI38" s="171"/>
      <c r="KMJ38" s="171"/>
      <c r="KMK38" s="171"/>
      <c r="KML38" s="171"/>
      <c r="KMM38" s="171"/>
      <c r="KMN38" s="171"/>
      <c r="KMO38" s="171"/>
      <c r="KMP38" s="171"/>
      <c r="KMQ38" s="171"/>
      <c r="KMR38" s="171"/>
      <c r="KMS38" s="171"/>
      <c r="KMT38" s="171"/>
      <c r="KMU38" s="171"/>
      <c r="KMV38" s="171"/>
      <c r="KMW38" s="171"/>
      <c r="KMX38" s="171"/>
      <c r="KMY38" s="171"/>
      <c r="KMZ38" s="171"/>
      <c r="KNA38" s="171"/>
      <c r="KNB38" s="171"/>
      <c r="KNC38" s="171"/>
      <c r="KND38" s="171"/>
      <c r="KNE38" s="171"/>
      <c r="KNF38" s="171"/>
      <c r="KNG38" s="171"/>
      <c r="KNH38" s="171"/>
      <c r="KNI38" s="171"/>
      <c r="KNJ38" s="171"/>
      <c r="KNK38" s="171"/>
      <c r="KNL38" s="171"/>
      <c r="KNM38" s="171"/>
      <c r="KNN38" s="171"/>
      <c r="KNO38" s="171"/>
      <c r="KNP38" s="171"/>
      <c r="KNQ38" s="171"/>
      <c r="KNR38" s="171"/>
      <c r="KNS38" s="171"/>
      <c r="KNT38" s="171"/>
      <c r="KNU38" s="171"/>
      <c r="KNV38" s="171"/>
      <c r="KNW38" s="171"/>
      <c r="KNX38" s="171"/>
      <c r="KNY38" s="171"/>
      <c r="KNZ38" s="171"/>
      <c r="KOA38" s="171"/>
      <c r="KOB38" s="171"/>
      <c r="KOC38" s="171"/>
      <c r="KOD38" s="171"/>
      <c r="KOE38" s="171"/>
      <c r="KOF38" s="171"/>
      <c r="KOG38" s="171"/>
      <c r="KOH38" s="171"/>
      <c r="KOI38" s="171"/>
      <c r="KOJ38" s="171"/>
      <c r="KOK38" s="171"/>
      <c r="KOL38" s="171"/>
      <c r="KOM38" s="171"/>
      <c r="KON38" s="171"/>
      <c r="KOO38" s="171"/>
      <c r="KOP38" s="171"/>
      <c r="KOQ38" s="171"/>
      <c r="KOR38" s="171"/>
      <c r="KOS38" s="171"/>
      <c r="KOT38" s="171"/>
      <c r="KOU38" s="171"/>
      <c r="KOV38" s="171"/>
      <c r="KOW38" s="171"/>
      <c r="KOX38" s="171"/>
      <c r="KOY38" s="171"/>
      <c r="KOZ38" s="171"/>
      <c r="KPA38" s="171"/>
      <c r="KPB38" s="171"/>
      <c r="KPC38" s="171"/>
      <c r="KPD38" s="171"/>
      <c r="KPE38" s="171"/>
      <c r="KPF38" s="171"/>
      <c r="KPG38" s="171"/>
      <c r="KPH38" s="171"/>
      <c r="KPI38" s="171"/>
      <c r="KPJ38" s="171"/>
      <c r="KPK38" s="171"/>
      <c r="KPL38" s="171"/>
      <c r="KPM38" s="171"/>
      <c r="KPN38" s="171"/>
      <c r="KPO38" s="171"/>
      <c r="KPP38" s="171"/>
      <c r="KPQ38" s="171"/>
      <c r="KPR38" s="171"/>
      <c r="KPS38" s="171"/>
      <c r="KPT38" s="171"/>
      <c r="KPU38" s="171"/>
      <c r="KPV38" s="171"/>
      <c r="KPW38" s="171"/>
      <c r="KPX38" s="171"/>
      <c r="KPY38" s="171"/>
      <c r="KPZ38" s="171"/>
      <c r="KQA38" s="171"/>
      <c r="KQB38" s="171"/>
      <c r="KQC38" s="171"/>
      <c r="KQD38" s="171"/>
      <c r="KQE38" s="171"/>
      <c r="KQF38" s="171"/>
      <c r="KQG38" s="171"/>
      <c r="KQH38" s="171"/>
      <c r="KQI38" s="171"/>
      <c r="KQJ38" s="171"/>
      <c r="KQK38" s="171"/>
      <c r="KQL38" s="171"/>
      <c r="KQM38" s="171"/>
      <c r="KQN38" s="171"/>
      <c r="KQO38" s="171"/>
      <c r="KQP38" s="171"/>
      <c r="KQQ38" s="171"/>
      <c r="KQR38" s="171"/>
      <c r="KQS38" s="171"/>
      <c r="KQT38" s="171"/>
      <c r="KQU38" s="171"/>
      <c r="KQV38" s="171"/>
      <c r="KQW38" s="171"/>
      <c r="KQX38" s="171"/>
      <c r="KQY38" s="171"/>
      <c r="KQZ38" s="171"/>
      <c r="KRA38" s="171"/>
      <c r="KRB38" s="171"/>
      <c r="KRC38" s="171"/>
      <c r="KRD38" s="171"/>
      <c r="KRE38" s="171"/>
      <c r="KRF38" s="171"/>
      <c r="KRG38" s="171"/>
      <c r="KRH38" s="171"/>
      <c r="KRI38" s="171"/>
      <c r="KRJ38" s="171"/>
      <c r="KRK38" s="171"/>
      <c r="KRL38" s="171"/>
      <c r="KRM38" s="171"/>
      <c r="KRN38" s="171"/>
      <c r="KRO38" s="171"/>
      <c r="KRP38" s="171"/>
      <c r="KRQ38" s="171"/>
      <c r="KRR38" s="171"/>
      <c r="KRS38" s="171"/>
      <c r="KRT38" s="171"/>
      <c r="KRU38" s="171"/>
      <c r="KRV38" s="171"/>
      <c r="KRW38" s="171"/>
      <c r="KRX38" s="171"/>
      <c r="KRY38" s="171"/>
      <c r="KRZ38" s="171"/>
      <c r="KSA38" s="171"/>
      <c r="KSB38" s="171"/>
      <c r="KSC38" s="171"/>
      <c r="KSD38" s="171"/>
      <c r="KSE38" s="171"/>
      <c r="KSF38" s="171"/>
      <c r="KSG38" s="171"/>
      <c r="KSH38" s="171"/>
      <c r="KSI38" s="171"/>
      <c r="KSJ38" s="171"/>
      <c r="KSK38" s="171"/>
      <c r="KSL38" s="171"/>
      <c r="KSM38" s="171"/>
      <c r="KSN38" s="171"/>
      <c r="KSO38" s="171"/>
      <c r="KSP38" s="171"/>
      <c r="KSQ38" s="171"/>
      <c r="KSR38" s="171"/>
      <c r="KSS38" s="171"/>
      <c r="KST38" s="171"/>
      <c r="KSU38" s="171"/>
      <c r="KSV38" s="171"/>
      <c r="KSW38" s="171"/>
      <c r="KSX38" s="171"/>
      <c r="KSY38" s="171"/>
      <c r="KSZ38" s="171"/>
      <c r="KTA38" s="171"/>
      <c r="KTB38" s="171"/>
      <c r="KTC38" s="171"/>
      <c r="KTD38" s="171"/>
      <c r="KTE38" s="171"/>
      <c r="KTF38" s="171"/>
      <c r="KTG38" s="171"/>
      <c r="KTH38" s="171"/>
      <c r="KTI38" s="171"/>
      <c r="KTJ38" s="171"/>
      <c r="KTK38" s="171"/>
      <c r="KTL38" s="171"/>
      <c r="KTM38" s="171"/>
      <c r="KTN38" s="171"/>
      <c r="KTO38" s="171"/>
      <c r="KTP38" s="171"/>
      <c r="KTQ38" s="171"/>
      <c r="KTR38" s="171"/>
      <c r="KTS38" s="171"/>
      <c r="KTT38" s="171"/>
      <c r="KTU38" s="171"/>
      <c r="KTV38" s="171"/>
      <c r="KTW38" s="171"/>
      <c r="KTX38" s="171"/>
      <c r="KTY38" s="171"/>
      <c r="KTZ38" s="171"/>
      <c r="KUA38" s="171"/>
      <c r="KUB38" s="171"/>
      <c r="KUC38" s="171"/>
      <c r="KUD38" s="171"/>
      <c r="KUE38" s="171"/>
      <c r="KUF38" s="171"/>
      <c r="KUG38" s="171"/>
      <c r="KUH38" s="171"/>
      <c r="KUI38" s="171"/>
      <c r="KUJ38" s="171"/>
      <c r="KUK38" s="171"/>
      <c r="KUL38" s="171"/>
      <c r="KUM38" s="171"/>
      <c r="KUN38" s="171"/>
      <c r="KUO38" s="171"/>
      <c r="KUP38" s="171"/>
      <c r="KUQ38" s="171"/>
      <c r="KUR38" s="171"/>
      <c r="KUS38" s="171"/>
      <c r="KUT38" s="171"/>
      <c r="KUU38" s="171"/>
      <c r="KUV38" s="171"/>
      <c r="KUW38" s="171"/>
      <c r="KUX38" s="171"/>
      <c r="KUY38" s="171"/>
      <c r="KUZ38" s="171"/>
      <c r="KVA38" s="171"/>
      <c r="KVB38" s="171"/>
      <c r="KVC38" s="171"/>
      <c r="KVD38" s="171"/>
      <c r="KVE38" s="171"/>
      <c r="KVF38" s="171"/>
      <c r="KVG38" s="171"/>
      <c r="KVH38" s="171"/>
      <c r="KVI38" s="171"/>
      <c r="KVJ38" s="171"/>
      <c r="KVK38" s="171"/>
      <c r="KVL38" s="171"/>
      <c r="KVM38" s="171"/>
      <c r="KVN38" s="171"/>
      <c r="KVO38" s="171"/>
      <c r="KVP38" s="171"/>
      <c r="KVQ38" s="171"/>
      <c r="KVR38" s="171"/>
      <c r="KVS38" s="171"/>
      <c r="KVT38" s="171"/>
      <c r="KVU38" s="171"/>
      <c r="KVV38" s="171"/>
      <c r="KVW38" s="171"/>
      <c r="KVX38" s="171"/>
      <c r="KVY38" s="171"/>
      <c r="KVZ38" s="171"/>
      <c r="KWA38" s="171"/>
      <c r="KWB38" s="171"/>
      <c r="KWC38" s="171"/>
      <c r="KWD38" s="171"/>
      <c r="KWE38" s="171"/>
      <c r="KWF38" s="171"/>
      <c r="KWG38" s="171"/>
      <c r="KWH38" s="171"/>
      <c r="KWI38" s="171"/>
      <c r="KWJ38" s="171"/>
      <c r="KWK38" s="171"/>
      <c r="KWL38" s="171"/>
      <c r="KWM38" s="171"/>
      <c r="KWN38" s="171"/>
      <c r="KWO38" s="171"/>
      <c r="KWP38" s="171"/>
      <c r="KWQ38" s="171"/>
      <c r="KWR38" s="171"/>
      <c r="KWS38" s="171"/>
      <c r="KWT38" s="171"/>
      <c r="KWU38" s="171"/>
      <c r="KWV38" s="171"/>
      <c r="KWW38" s="171"/>
      <c r="KWX38" s="171"/>
      <c r="KWY38" s="171"/>
      <c r="KWZ38" s="171"/>
      <c r="KXA38" s="171"/>
      <c r="KXB38" s="171"/>
      <c r="KXC38" s="171"/>
      <c r="KXD38" s="171"/>
      <c r="KXE38" s="171"/>
      <c r="KXF38" s="171"/>
      <c r="KXG38" s="171"/>
      <c r="KXH38" s="171"/>
      <c r="KXI38" s="171"/>
      <c r="KXJ38" s="171"/>
      <c r="KXK38" s="171"/>
      <c r="KXL38" s="171"/>
      <c r="KXM38" s="171"/>
      <c r="KXN38" s="171"/>
      <c r="KXO38" s="171"/>
      <c r="KXP38" s="171"/>
      <c r="KXQ38" s="171"/>
      <c r="KXR38" s="171"/>
      <c r="KXS38" s="171"/>
      <c r="KXT38" s="171"/>
      <c r="KXU38" s="171"/>
      <c r="KXV38" s="171"/>
      <c r="KXW38" s="171"/>
      <c r="KXX38" s="171"/>
      <c r="KXY38" s="171"/>
      <c r="KXZ38" s="171"/>
      <c r="KYA38" s="171"/>
      <c r="KYB38" s="171"/>
      <c r="KYC38" s="171"/>
      <c r="KYD38" s="171"/>
      <c r="KYE38" s="171"/>
      <c r="KYF38" s="171"/>
      <c r="KYG38" s="171"/>
      <c r="KYH38" s="171"/>
      <c r="KYI38" s="171"/>
      <c r="KYJ38" s="171"/>
      <c r="KYK38" s="171"/>
      <c r="KYL38" s="171"/>
      <c r="KYM38" s="171"/>
      <c r="KYN38" s="171"/>
      <c r="KYO38" s="171"/>
      <c r="KYP38" s="171"/>
      <c r="KYQ38" s="171"/>
      <c r="KYR38" s="171"/>
      <c r="KYS38" s="171"/>
      <c r="KYT38" s="171"/>
      <c r="KYU38" s="171"/>
      <c r="KYV38" s="171"/>
      <c r="KYW38" s="171"/>
      <c r="KYX38" s="171"/>
      <c r="KYY38" s="171"/>
      <c r="KYZ38" s="171"/>
      <c r="KZA38" s="171"/>
      <c r="KZB38" s="171"/>
      <c r="KZC38" s="171"/>
      <c r="KZD38" s="171"/>
      <c r="KZE38" s="171"/>
      <c r="KZF38" s="171"/>
      <c r="KZG38" s="171"/>
      <c r="KZH38" s="171"/>
      <c r="KZI38" s="171"/>
      <c r="KZJ38" s="171"/>
      <c r="KZK38" s="171"/>
      <c r="KZL38" s="171"/>
      <c r="KZM38" s="171"/>
      <c r="KZN38" s="171"/>
      <c r="KZO38" s="171"/>
      <c r="KZP38" s="171"/>
      <c r="KZQ38" s="171"/>
      <c r="KZR38" s="171"/>
      <c r="KZS38" s="171"/>
      <c r="KZT38" s="171"/>
      <c r="KZU38" s="171"/>
      <c r="KZV38" s="171"/>
      <c r="KZW38" s="171"/>
      <c r="KZX38" s="171"/>
      <c r="KZY38" s="171"/>
      <c r="KZZ38" s="171"/>
      <c r="LAA38" s="171"/>
      <c r="LAB38" s="171"/>
      <c r="LAC38" s="171"/>
      <c r="LAD38" s="171"/>
      <c r="LAE38" s="171"/>
      <c r="LAF38" s="171"/>
      <c r="LAG38" s="171"/>
      <c r="LAH38" s="171"/>
      <c r="LAI38" s="171"/>
      <c r="LAJ38" s="171"/>
      <c r="LAK38" s="171"/>
      <c r="LAL38" s="171"/>
      <c r="LAM38" s="171"/>
      <c r="LAN38" s="171"/>
      <c r="LAO38" s="171"/>
      <c r="LAP38" s="171"/>
      <c r="LAQ38" s="171"/>
      <c r="LAR38" s="171"/>
      <c r="LAS38" s="171"/>
      <c r="LAT38" s="171"/>
      <c r="LAU38" s="171"/>
      <c r="LAV38" s="171"/>
      <c r="LAW38" s="171"/>
      <c r="LAX38" s="171"/>
      <c r="LAY38" s="171"/>
      <c r="LAZ38" s="171"/>
      <c r="LBA38" s="171"/>
      <c r="LBB38" s="171"/>
      <c r="LBC38" s="171"/>
      <c r="LBD38" s="171"/>
      <c r="LBE38" s="171"/>
      <c r="LBF38" s="171"/>
      <c r="LBG38" s="171"/>
      <c r="LBH38" s="171"/>
      <c r="LBI38" s="171"/>
      <c r="LBJ38" s="171"/>
      <c r="LBK38" s="171"/>
      <c r="LBL38" s="171"/>
      <c r="LBM38" s="171"/>
      <c r="LBN38" s="171"/>
      <c r="LBO38" s="171"/>
      <c r="LBP38" s="171"/>
      <c r="LBQ38" s="171"/>
      <c r="LBR38" s="171"/>
      <c r="LBS38" s="171"/>
      <c r="LBT38" s="171"/>
      <c r="LBU38" s="171"/>
      <c r="LBV38" s="171"/>
      <c r="LBW38" s="171"/>
      <c r="LBX38" s="171"/>
      <c r="LBY38" s="171"/>
      <c r="LBZ38" s="171"/>
      <c r="LCA38" s="171"/>
      <c r="LCB38" s="171"/>
      <c r="LCC38" s="171"/>
      <c r="LCD38" s="171"/>
      <c r="LCE38" s="171"/>
      <c r="LCF38" s="171"/>
      <c r="LCG38" s="171"/>
      <c r="LCH38" s="171"/>
      <c r="LCI38" s="171"/>
      <c r="LCJ38" s="171"/>
      <c r="LCK38" s="171"/>
      <c r="LCL38" s="171"/>
      <c r="LCM38" s="171"/>
      <c r="LCN38" s="171"/>
      <c r="LCO38" s="171"/>
      <c r="LCP38" s="171"/>
      <c r="LCQ38" s="171"/>
      <c r="LCR38" s="171"/>
      <c r="LCS38" s="171"/>
      <c r="LCT38" s="171"/>
      <c r="LCU38" s="171"/>
      <c r="LCV38" s="171"/>
      <c r="LCW38" s="171"/>
      <c r="LCX38" s="171"/>
      <c r="LCY38" s="171"/>
      <c r="LCZ38" s="171"/>
      <c r="LDA38" s="171"/>
      <c r="LDB38" s="171"/>
      <c r="LDC38" s="171"/>
      <c r="LDD38" s="171"/>
      <c r="LDE38" s="171"/>
      <c r="LDF38" s="171"/>
      <c r="LDG38" s="171"/>
      <c r="LDH38" s="171"/>
      <c r="LDI38" s="171"/>
      <c r="LDJ38" s="171"/>
      <c r="LDK38" s="171"/>
      <c r="LDL38" s="171"/>
      <c r="LDM38" s="171"/>
      <c r="LDN38" s="171"/>
      <c r="LDO38" s="171"/>
      <c r="LDP38" s="171"/>
      <c r="LDQ38" s="171"/>
      <c r="LDR38" s="171"/>
      <c r="LDS38" s="171"/>
      <c r="LDT38" s="171"/>
      <c r="LDU38" s="171"/>
      <c r="LDV38" s="171"/>
      <c r="LDW38" s="171"/>
      <c r="LDX38" s="171"/>
      <c r="LDY38" s="171"/>
      <c r="LDZ38" s="171"/>
      <c r="LEA38" s="171"/>
      <c r="LEB38" s="171"/>
      <c r="LEC38" s="171"/>
      <c r="LED38" s="171"/>
      <c r="LEE38" s="171"/>
      <c r="LEF38" s="171"/>
      <c r="LEG38" s="171"/>
      <c r="LEH38" s="171"/>
      <c r="LEI38" s="171"/>
      <c r="LEJ38" s="171"/>
      <c r="LEK38" s="171"/>
      <c r="LEL38" s="171"/>
      <c r="LEM38" s="171"/>
      <c r="LEN38" s="171"/>
      <c r="LEO38" s="171"/>
      <c r="LEP38" s="171"/>
      <c r="LEQ38" s="171"/>
      <c r="LER38" s="171"/>
      <c r="LES38" s="171"/>
      <c r="LET38" s="171"/>
      <c r="LEU38" s="171"/>
      <c r="LEV38" s="171"/>
      <c r="LEW38" s="171"/>
      <c r="LEX38" s="171"/>
      <c r="LEY38" s="171"/>
      <c r="LEZ38" s="171"/>
      <c r="LFA38" s="171"/>
      <c r="LFB38" s="171"/>
      <c r="LFC38" s="171"/>
      <c r="LFD38" s="171"/>
      <c r="LFE38" s="171"/>
      <c r="LFF38" s="171"/>
      <c r="LFG38" s="171"/>
      <c r="LFH38" s="171"/>
      <c r="LFI38" s="171"/>
      <c r="LFJ38" s="171"/>
      <c r="LFK38" s="171"/>
      <c r="LFL38" s="171"/>
      <c r="LFM38" s="171"/>
      <c r="LFN38" s="171"/>
      <c r="LFO38" s="171"/>
      <c r="LFP38" s="171"/>
      <c r="LFQ38" s="171"/>
      <c r="LFR38" s="171"/>
      <c r="LFS38" s="171"/>
      <c r="LFT38" s="171"/>
      <c r="LFU38" s="171"/>
      <c r="LFV38" s="171"/>
      <c r="LFW38" s="171"/>
      <c r="LFX38" s="171"/>
      <c r="LFY38" s="171"/>
      <c r="LFZ38" s="171"/>
      <c r="LGA38" s="171"/>
      <c r="LGB38" s="171"/>
      <c r="LGC38" s="171"/>
      <c r="LGD38" s="171"/>
      <c r="LGE38" s="171"/>
      <c r="LGF38" s="171"/>
      <c r="LGG38" s="171"/>
      <c r="LGH38" s="171"/>
      <c r="LGI38" s="171"/>
      <c r="LGJ38" s="171"/>
      <c r="LGK38" s="171"/>
      <c r="LGL38" s="171"/>
      <c r="LGM38" s="171"/>
      <c r="LGN38" s="171"/>
      <c r="LGO38" s="171"/>
      <c r="LGP38" s="171"/>
      <c r="LGQ38" s="171"/>
      <c r="LGR38" s="171"/>
      <c r="LGS38" s="171"/>
      <c r="LGT38" s="171"/>
      <c r="LGU38" s="171"/>
      <c r="LGV38" s="171"/>
      <c r="LGW38" s="171"/>
      <c r="LGX38" s="171"/>
      <c r="LGY38" s="171"/>
      <c r="LGZ38" s="171"/>
      <c r="LHA38" s="171"/>
      <c r="LHB38" s="171"/>
      <c r="LHC38" s="171"/>
      <c r="LHD38" s="171"/>
      <c r="LHE38" s="171"/>
      <c r="LHF38" s="171"/>
      <c r="LHG38" s="171"/>
      <c r="LHH38" s="171"/>
      <c r="LHI38" s="171"/>
      <c r="LHJ38" s="171"/>
      <c r="LHK38" s="171"/>
      <c r="LHL38" s="171"/>
      <c r="LHM38" s="171"/>
      <c r="LHN38" s="171"/>
      <c r="LHO38" s="171"/>
      <c r="LHP38" s="171"/>
      <c r="LHQ38" s="171"/>
      <c r="LHR38" s="171"/>
      <c r="LHS38" s="171"/>
      <c r="LHT38" s="171"/>
      <c r="LHU38" s="171"/>
      <c r="LHV38" s="171"/>
      <c r="LHW38" s="171"/>
      <c r="LHX38" s="171"/>
      <c r="LHY38" s="171"/>
      <c r="LHZ38" s="171"/>
      <c r="LIA38" s="171"/>
      <c r="LIB38" s="171"/>
      <c r="LIC38" s="171"/>
      <c r="LID38" s="171"/>
      <c r="LIE38" s="171"/>
      <c r="LIF38" s="171"/>
      <c r="LIG38" s="171"/>
      <c r="LIH38" s="171"/>
      <c r="LII38" s="171"/>
      <c r="LIJ38" s="171"/>
      <c r="LIK38" s="171"/>
      <c r="LIL38" s="171"/>
      <c r="LIM38" s="171"/>
      <c r="LIN38" s="171"/>
      <c r="LIO38" s="171"/>
      <c r="LIP38" s="171"/>
      <c r="LIQ38" s="171"/>
      <c r="LIR38" s="171"/>
      <c r="LIS38" s="171"/>
      <c r="LIT38" s="171"/>
      <c r="LIU38" s="171"/>
      <c r="LIV38" s="171"/>
      <c r="LIW38" s="171"/>
      <c r="LIX38" s="171"/>
      <c r="LIY38" s="171"/>
      <c r="LIZ38" s="171"/>
      <c r="LJA38" s="171"/>
      <c r="LJB38" s="171"/>
      <c r="LJC38" s="171"/>
      <c r="LJD38" s="171"/>
      <c r="LJE38" s="171"/>
      <c r="LJF38" s="171"/>
      <c r="LJG38" s="171"/>
      <c r="LJH38" s="171"/>
      <c r="LJI38" s="171"/>
      <c r="LJJ38" s="171"/>
      <c r="LJK38" s="171"/>
      <c r="LJL38" s="171"/>
      <c r="LJM38" s="171"/>
      <c r="LJN38" s="171"/>
      <c r="LJO38" s="171"/>
      <c r="LJP38" s="171"/>
      <c r="LJQ38" s="171"/>
      <c r="LJR38" s="171"/>
      <c r="LJS38" s="171"/>
      <c r="LJT38" s="171"/>
      <c r="LJU38" s="171"/>
      <c r="LJV38" s="171"/>
      <c r="LJW38" s="171"/>
      <c r="LJX38" s="171"/>
      <c r="LJY38" s="171"/>
      <c r="LJZ38" s="171"/>
      <c r="LKA38" s="171"/>
      <c r="LKB38" s="171"/>
      <c r="LKC38" s="171"/>
      <c r="LKD38" s="171"/>
      <c r="LKE38" s="171"/>
      <c r="LKF38" s="171"/>
      <c r="LKG38" s="171"/>
      <c r="LKH38" s="171"/>
      <c r="LKI38" s="171"/>
      <c r="LKJ38" s="171"/>
      <c r="LKK38" s="171"/>
      <c r="LKL38" s="171"/>
      <c r="LKM38" s="171"/>
      <c r="LKN38" s="171"/>
      <c r="LKO38" s="171"/>
      <c r="LKP38" s="171"/>
      <c r="LKQ38" s="171"/>
      <c r="LKR38" s="171"/>
      <c r="LKS38" s="171"/>
      <c r="LKT38" s="171"/>
      <c r="LKU38" s="171"/>
      <c r="LKV38" s="171"/>
      <c r="LKW38" s="171"/>
      <c r="LKX38" s="171"/>
      <c r="LKY38" s="171"/>
      <c r="LKZ38" s="171"/>
      <c r="LLA38" s="171"/>
      <c r="LLB38" s="171"/>
      <c r="LLC38" s="171"/>
      <c r="LLD38" s="171"/>
      <c r="LLE38" s="171"/>
      <c r="LLF38" s="171"/>
      <c r="LLG38" s="171"/>
      <c r="LLH38" s="171"/>
      <c r="LLI38" s="171"/>
      <c r="LLJ38" s="171"/>
      <c r="LLK38" s="171"/>
      <c r="LLL38" s="171"/>
      <c r="LLM38" s="171"/>
      <c r="LLN38" s="171"/>
      <c r="LLO38" s="171"/>
      <c r="LLP38" s="171"/>
      <c r="LLQ38" s="171"/>
      <c r="LLR38" s="171"/>
      <c r="LLS38" s="171"/>
      <c r="LLT38" s="171"/>
      <c r="LLU38" s="171"/>
      <c r="LLV38" s="171"/>
      <c r="LLW38" s="171"/>
      <c r="LLX38" s="171"/>
      <c r="LLY38" s="171"/>
      <c r="LLZ38" s="171"/>
      <c r="LMA38" s="171"/>
      <c r="LMB38" s="171"/>
      <c r="LMC38" s="171"/>
      <c r="LMD38" s="171"/>
      <c r="LME38" s="171"/>
      <c r="LMF38" s="171"/>
      <c r="LMG38" s="171"/>
      <c r="LMH38" s="171"/>
      <c r="LMI38" s="171"/>
      <c r="LMJ38" s="171"/>
      <c r="LMK38" s="171"/>
      <c r="LML38" s="171"/>
      <c r="LMM38" s="171"/>
      <c r="LMN38" s="171"/>
      <c r="LMO38" s="171"/>
      <c r="LMP38" s="171"/>
      <c r="LMQ38" s="171"/>
      <c r="LMR38" s="171"/>
      <c r="LMS38" s="171"/>
      <c r="LMT38" s="171"/>
      <c r="LMU38" s="171"/>
      <c r="LMV38" s="171"/>
      <c r="LMW38" s="171"/>
      <c r="LMX38" s="171"/>
      <c r="LMY38" s="171"/>
      <c r="LMZ38" s="171"/>
      <c r="LNA38" s="171"/>
      <c r="LNB38" s="171"/>
      <c r="LNC38" s="171"/>
      <c r="LND38" s="171"/>
      <c r="LNE38" s="171"/>
      <c r="LNF38" s="171"/>
      <c r="LNG38" s="171"/>
      <c r="LNH38" s="171"/>
      <c r="LNI38" s="171"/>
      <c r="LNJ38" s="171"/>
      <c r="LNK38" s="171"/>
      <c r="LNL38" s="171"/>
      <c r="LNM38" s="171"/>
      <c r="LNN38" s="171"/>
      <c r="LNO38" s="171"/>
      <c r="LNP38" s="171"/>
      <c r="LNQ38" s="171"/>
      <c r="LNR38" s="171"/>
      <c r="LNS38" s="171"/>
      <c r="LNT38" s="171"/>
      <c r="LNU38" s="171"/>
      <c r="LNV38" s="171"/>
      <c r="LNW38" s="171"/>
      <c r="LNX38" s="171"/>
      <c r="LNY38" s="171"/>
      <c r="LNZ38" s="171"/>
      <c r="LOA38" s="171"/>
      <c r="LOB38" s="171"/>
      <c r="LOC38" s="171"/>
      <c r="LOD38" s="171"/>
      <c r="LOE38" s="171"/>
      <c r="LOF38" s="171"/>
      <c r="LOG38" s="171"/>
      <c r="LOH38" s="171"/>
      <c r="LOI38" s="171"/>
      <c r="LOJ38" s="171"/>
      <c r="LOK38" s="171"/>
      <c r="LOL38" s="171"/>
      <c r="LOM38" s="171"/>
      <c r="LON38" s="171"/>
      <c r="LOO38" s="171"/>
      <c r="LOP38" s="171"/>
      <c r="LOQ38" s="171"/>
      <c r="LOR38" s="171"/>
      <c r="LOS38" s="171"/>
      <c r="LOT38" s="171"/>
      <c r="LOU38" s="171"/>
      <c r="LOV38" s="171"/>
      <c r="LOW38" s="171"/>
      <c r="LOX38" s="171"/>
      <c r="LOY38" s="171"/>
      <c r="LOZ38" s="171"/>
      <c r="LPA38" s="171"/>
      <c r="LPB38" s="171"/>
      <c r="LPC38" s="171"/>
      <c r="LPD38" s="171"/>
      <c r="LPE38" s="171"/>
      <c r="LPF38" s="171"/>
      <c r="LPG38" s="171"/>
      <c r="LPH38" s="171"/>
      <c r="LPI38" s="171"/>
      <c r="LPJ38" s="171"/>
      <c r="LPK38" s="171"/>
      <c r="LPL38" s="171"/>
      <c r="LPM38" s="171"/>
      <c r="LPN38" s="171"/>
      <c r="LPO38" s="171"/>
      <c r="LPP38" s="171"/>
      <c r="LPQ38" s="171"/>
      <c r="LPR38" s="171"/>
      <c r="LPS38" s="171"/>
      <c r="LPT38" s="171"/>
      <c r="LPU38" s="171"/>
      <c r="LPV38" s="171"/>
      <c r="LPW38" s="171"/>
      <c r="LPX38" s="171"/>
      <c r="LPY38" s="171"/>
      <c r="LPZ38" s="171"/>
      <c r="LQA38" s="171"/>
      <c r="LQB38" s="171"/>
      <c r="LQC38" s="171"/>
      <c r="LQD38" s="171"/>
      <c r="LQE38" s="171"/>
      <c r="LQF38" s="171"/>
      <c r="LQG38" s="171"/>
      <c r="LQH38" s="171"/>
      <c r="LQI38" s="171"/>
      <c r="LQJ38" s="171"/>
      <c r="LQK38" s="171"/>
      <c r="LQL38" s="171"/>
      <c r="LQM38" s="171"/>
      <c r="LQN38" s="171"/>
      <c r="LQO38" s="171"/>
      <c r="LQP38" s="171"/>
      <c r="LQQ38" s="171"/>
      <c r="LQR38" s="171"/>
      <c r="LQS38" s="171"/>
      <c r="LQT38" s="171"/>
      <c r="LQU38" s="171"/>
      <c r="LQV38" s="171"/>
      <c r="LQW38" s="171"/>
      <c r="LQX38" s="171"/>
      <c r="LQY38" s="171"/>
      <c r="LQZ38" s="171"/>
      <c r="LRA38" s="171"/>
      <c r="LRB38" s="171"/>
      <c r="LRC38" s="171"/>
      <c r="LRD38" s="171"/>
      <c r="LRE38" s="171"/>
      <c r="LRF38" s="171"/>
      <c r="LRG38" s="171"/>
      <c r="LRH38" s="171"/>
      <c r="LRI38" s="171"/>
      <c r="LRJ38" s="171"/>
      <c r="LRK38" s="171"/>
      <c r="LRL38" s="171"/>
      <c r="LRM38" s="171"/>
      <c r="LRN38" s="171"/>
      <c r="LRO38" s="171"/>
      <c r="LRP38" s="171"/>
      <c r="LRQ38" s="171"/>
      <c r="LRR38" s="171"/>
      <c r="LRS38" s="171"/>
      <c r="LRT38" s="171"/>
      <c r="LRU38" s="171"/>
      <c r="LRV38" s="171"/>
      <c r="LRW38" s="171"/>
      <c r="LRX38" s="171"/>
      <c r="LRY38" s="171"/>
      <c r="LRZ38" s="171"/>
      <c r="LSA38" s="171"/>
      <c r="LSB38" s="171"/>
      <c r="LSC38" s="171"/>
      <c r="LSD38" s="171"/>
      <c r="LSE38" s="171"/>
      <c r="LSF38" s="171"/>
      <c r="LSG38" s="171"/>
      <c r="LSH38" s="171"/>
      <c r="LSI38" s="171"/>
      <c r="LSJ38" s="171"/>
      <c r="LSK38" s="171"/>
      <c r="LSL38" s="171"/>
      <c r="LSM38" s="171"/>
      <c r="LSN38" s="171"/>
      <c r="LSO38" s="171"/>
      <c r="LSP38" s="171"/>
      <c r="LSQ38" s="171"/>
      <c r="LSR38" s="171"/>
      <c r="LSS38" s="171"/>
      <c r="LST38" s="171"/>
      <c r="LSU38" s="171"/>
      <c r="LSV38" s="171"/>
      <c r="LSW38" s="171"/>
      <c r="LSX38" s="171"/>
      <c r="LSY38" s="171"/>
      <c r="LSZ38" s="171"/>
      <c r="LTA38" s="171"/>
      <c r="LTB38" s="171"/>
      <c r="LTC38" s="171"/>
      <c r="LTD38" s="171"/>
      <c r="LTE38" s="171"/>
      <c r="LTF38" s="171"/>
      <c r="LTG38" s="171"/>
      <c r="LTH38" s="171"/>
      <c r="LTI38" s="171"/>
      <c r="LTJ38" s="171"/>
      <c r="LTK38" s="171"/>
      <c r="LTL38" s="171"/>
      <c r="LTM38" s="171"/>
      <c r="LTN38" s="171"/>
      <c r="LTO38" s="171"/>
      <c r="LTP38" s="171"/>
      <c r="LTQ38" s="171"/>
      <c r="LTR38" s="171"/>
      <c r="LTS38" s="171"/>
      <c r="LTT38" s="171"/>
      <c r="LTU38" s="171"/>
      <c r="LTV38" s="171"/>
      <c r="LTW38" s="171"/>
      <c r="LTX38" s="171"/>
      <c r="LTY38" s="171"/>
      <c r="LTZ38" s="171"/>
      <c r="LUA38" s="171"/>
      <c r="LUB38" s="171"/>
      <c r="LUC38" s="171"/>
      <c r="LUD38" s="171"/>
      <c r="LUE38" s="171"/>
      <c r="LUF38" s="171"/>
      <c r="LUG38" s="171"/>
      <c r="LUH38" s="171"/>
      <c r="LUI38" s="171"/>
      <c r="LUJ38" s="171"/>
      <c r="LUK38" s="171"/>
      <c r="LUL38" s="171"/>
      <c r="LUM38" s="171"/>
      <c r="LUN38" s="171"/>
      <c r="LUO38" s="171"/>
      <c r="LUP38" s="171"/>
      <c r="LUQ38" s="171"/>
      <c r="LUR38" s="171"/>
      <c r="LUS38" s="171"/>
      <c r="LUT38" s="171"/>
      <c r="LUU38" s="171"/>
      <c r="LUV38" s="171"/>
      <c r="LUW38" s="171"/>
      <c r="LUX38" s="171"/>
      <c r="LUY38" s="171"/>
      <c r="LUZ38" s="171"/>
      <c r="LVA38" s="171"/>
      <c r="LVB38" s="171"/>
      <c r="LVC38" s="171"/>
      <c r="LVD38" s="171"/>
      <c r="LVE38" s="171"/>
      <c r="LVF38" s="171"/>
      <c r="LVG38" s="171"/>
      <c r="LVH38" s="171"/>
      <c r="LVI38" s="171"/>
      <c r="LVJ38" s="171"/>
      <c r="LVK38" s="171"/>
      <c r="LVL38" s="171"/>
      <c r="LVM38" s="171"/>
      <c r="LVN38" s="171"/>
      <c r="LVO38" s="171"/>
      <c r="LVP38" s="171"/>
      <c r="LVQ38" s="171"/>
      <c r="LVR38" s="171"/>
      <c r="LVS38" s="171"/>
      <c r="LVT38" s="171"/>
      <c r="LVU38" s="171"/>
      <c r="LVV38" s="171"/>
      <c r="LVW38" s="171"/>
      <c r="LVX38" s="171"/>
      <c r="LVY38" s="171"/>
      <c r="LVZ38" s="171"/>
      <c r="LWA38" s="171"/>
      <c r="LWB38" s="171"/>
      <c r="LWC38" s="171"/>
      <c r="LWD38" s="171"/>
      <c r="LWE38" s="171"/>
      <c r="LWF38" s="171"/>
      <c r="LWG38" s="171"/>
      <c r="LWH38" s="171"/>
      <c r="LWI38" s="171"/>
      <c r="LWJ38" s="171"/>
      <c r="LWK38" s="171"/>
      <c r="LWL38" s="171"/>
      <c r="LWM38" s="171"/>
      <c r="LWN38" s="171"/>
      <c r="LWO38" s="171"/>
      <c r="LWP38" s="171"/>
      <c r="LWQ38" s="171"/>
      <c r="LWR38" s="171"/>
      <c r="LWS38" s="171"/>
      <c r="LWT38" s="171"/>
      <c r="LWU38" s="171"/>
      <c r="LWV38" s="171"/>
      <c r="LWW38" s="171"/>
      <c r="LWX38" s="171"/>
      <c r="LWY38" s="171"/>
      <c r="LWZ38" s="171"/>
      <c r="LXA38" s="171"/>
      <c r="LXB38" s="171"/>
      <c r="LXC38" s="171"/>
      <c r="LXD38" s="171"/>
      <c r="LXE38" s="171"/>
      <c r="LXF38" s="171"/>
      <c r="LXG38" s="171"/>
      <c r="LXH38" s="171"/>
      <c r="LXI38" s="171"/>
      <c r="LXJ38" s="171"/>
      <c r="LXK38" s="171"/>
      <c r="LXL38" s="171"/>
      <c r="LXM38" s="171"/>
      <c r="LXN38" s="171"/>
      <c r="LXO38" s="171"/>
      <c r="LXP38" s="171"/>
      <c r="LXQ38" s="171"/>
      <c r="LXR38" s="171"/>
      <c r="LXS38" s="171"/>
      <c r="LXT38" s="171"/>
      <c r="LXU38" s="171"/>
      <c r="LXV38" s="171"/>
      <c r="LXW38" s="171"/>
      <c r="LXX38" s="171"/>
      <c r="LXY38" s="171"/>
      <c r="LXZ38" s="171"/>
      <c r="LYA38" s="171"/>
      <c r="LYB38" s="171"/>
      <c r="LYC38" s="171"/>
      <c r="LYD38" s="171"/>
      <c r="LYE38" s="171"/>
      <c r="LYF38" s="171"/>
      <c r="LYG38" s="171"/>
      <c r="LYH38" s="171"/>
      <c r="LYI38" s="171"/>
      <c r="LYJ38" s="171"/>
      <c r="LYK38" s="171"/>
      <c r="LYL38" s="171"/>
      <c r="LYM38" s="171"/>
      <c r="LYN38" s="171"/>
      <c r="LYO38" s="171"/>
      <c r="LYP38" s="171"/>
      <c r="LYQ38" s="171"/>
      <c r="LYR38" s="171"/>
      <c r="LYS38" s="171"/>
      <c r="LYT38" s="171"/>
      <c r="LYU38" s="171"/>
      <c r="LYV38" s="171"/>
      <c r="LYW38" s="171"/>
      <c r="LYX38" s="171"/>
      <c r="LYY38" s="171"/>
      <c r="LYZ38" s="171"/>
      <c r="LZA38" s="171"/>
      <c r="LZB38" s="171"/>
      <c r="LZC38" s="171"/>
      <c r="LZD38" s="171"/>
      <c r="LZE38" s="171"/>
      <c r="LZF38" s="171"/>
      <c r="LZG38" s="171"/>
      <c r="LZH38" s="171"/>
      <c r="LZI38" s="171"/>
      <c r="LZJ38" s="171"/>
      <c r="LZK38" s="171"/>
      <c r="LZL38" s="171"/>
      <c r="LZM38" s="171"/>
      <c r="LZN38" s="171"/>
      <c r="LZO38" s="171"/>
      <c r="LZP38" s="171"/>
      <c r="LZQ38" s="171"/>
      <c r="LZR38" s="171"/>
      <c r="LZS38" s="171"/>
      <c r="LZT38" s="171"/>
      <c r="LZU38" s="171"/>
      <c r="LZV38" s="171"/>
      <c r="LZW38" s="171"/>
      <c r="LZX38" s="171"/>
      <c r="LZY38" s="171"/>
      <c r="LZZ38" s="171"/>
      <c r="MAA38" s="171"/>
      <c r="MAB38" s="171"/>
      <c r="MAC38" s="171"/>
      <c r="MAD38" s="171"/>
      <c r="MAE38" s="171"/>
      <c r="MAF38" s="171"/>
      <c r="MAG38" s="171"/>
      <c r="MAH38" s="171"/>
      <c r="MAI38" s="171"/>
      <c r="MAJ38" s="171"/>
      <c r="MAK38" s="171"/>
      <c r="MAL38" s="171"/>
      <c r="MAM38" s="171"/>
      <c r="MAN38" s="171"/>
      <c r="MAO38" s="171"/>
      <c r="MAP38" s="171"/>
      <c r="MAQ38" s="171"/>
      <c r="MAR38" s="171"/>
      <c r="MAS38" s="171"/>
      <c r="MAT38" s="171"/>
      <c r="MAU38" s="171"/>
      <c r="MAV38" s="171"/>
      <c r="MAW38" s="171"/>
      <c r="MAX38" s="171"/>
      <c r="MAY38" s="171"/>
      <c r="MAZ38" s="171"/>
      <c r="MBA38" s="171"/>
      <c r="MBB38" s="171"/>
      <c r="MBC38" s="171"/>
      <c r="MBD38" s="171"/>
      <c r="MBE38" s="171"/>
      <c r="MBF38" s="171"/>
      <c r="MBG38" s="171"/>
      <c r="MBH38" s="171"/>
      <c r="MBI38" s="171"/>
      <c r="MBJ38" s="171"/>
      <c r="MBK38" s="171"/>
      <c r="MBL38" s="171"/>
      <c r="MBM38" s="171"/>
      <c r="MBN38" s="171"/>
      <c r="MBO38" s="171"/>
      <c r="MBP38" s="171"/>
      <c r="MBQ38" s="171"/>
      <c r="MBR38" s="171"/>
      <c r="MBS38" s="171"/>
      <c r="MBT38" s="171"/>
      <c r="MBU38" s="171"/>
      <c r="MBV38" s="171"/>
      <c r="MBW38" s="171"/>
      <c r="MBX38" s="171"/>
      <c r="MBY38" s="171"/>
      <c r="MBZ38" s="171"/>
      <c r="MCA38" s="171"/>
      <c r="MCB38" s="171"/>
      <c r="MCC38" s="171"/>
      <c r="MCD38" s="171"/>
      <c r="MCE38" s="171"/>
      <c r="MCF38" s="171"/>
      <c r="MCG38" s="171"/>
      <c r="MCH38" s="171"/>
      <c r="MCI38" s="171"/>
      <c r="MCJ38" s="171"/>
      <c r="MCK38" s="171"/>
      <c r="MCL38" s="171"/>
      <c r="MCM38" s="171"/>
      <c r="MCN38" s="171"/>
      <c r="MCO38" s="171"/>
      <c r="MCP38" s="171"/>
      <c r="MCQ38" s="171"/>
      <c r="MCR38" s="171"/>
      <c r="MCS38" s="171"/>
      <c r="MCT38" s="171"/>
      <c r="MCU38" s="171"/>
      <c r="MCV38" s="171"/>
      <c r="MCW38" s="171"/>
      <c r="MCX38" s="171"/>
      <c r="MCY38" s="171"/>
      <c r="MCZ38" s="171"/>
      <c r="MDA38" s="171"/>
      <c r="MDB38" s="171"/>
      <c r="MDC38" s="171"/>
      <c r="MDD38" s="171"/>
      <c r="MDE38" s="171"/>
      <c r="MDF38" s="171"/>
      <c r="MDG38" s="171"/>
      <c r="MDH38" s="171"/>
      <c r="MDI38" s="171"/>
      <c r="MDJ38" s="171"/>
      <c r="MDK38" s="171"/>
      <c r="MDL38" s="171"/>
      <c r="MDM38" s="171"/>
      <c r="MDN38" s="171"/>
      <c r="MDO38" s="171"/>
      <c r="MDP38" s="171"/>
      <c r="MDQ38" s="171"/>
      <c r="MDR38" s="171"/>
      <c r="MDS38" s="171"/>
      <c r="MDT38" s="171"/>
      <c r="MDU38" s="171"/>
      <c r="MDV38" s="171"/>
      <c r="MDW38" s="171"/>
      <c r="MDX38" s="171"/>
      <c r="MDY38" s="171"/>
      <c r="MDZ38" s="171"/>
      <c r="MEA38" s="171"/>
      <c r="MEB38" s="171"/>
      <c r="MEC38" s="171"/>
      <c r="MED38" s="171"/>
      <c r="MEE38" s="171"/>
      <c r="MEF38" s="171"/>
      <c r="MEG38" s="171"/>
      <c r="MEH38" s="171"/>
      <c r="MEI38" s="171"/>
      <c r="MEJ38" s="171"/>
      <c r="MEK38" s="171"/>
      <c r="MEL38" s="171"/>
      <c r="MEM38" s="171"/>
      <c r="MEN38" s="171"/>
      <c r="MEO38" s="171"/>
      <c r="MEP38" s="171"/>
      <c r="MEQ38" s="171"/>
      <c r="MER38" s="171"/>
      <c r="MES38" s="171"/>
      <c r="MET38" s="171"/>
      <c r="MEU38" s="171"/>
      <c r="MEV38" s="171"/>
      <c r="MEW38" s="171"/>
      <c r="MEX38" s="171"/>
      <c r="MEY38" s="171"/>
      <c r="MEZ38" s="171"/>
      <c r="MFA38" s="171"/>
      <c r="MFB38" s="171"/>
      <c r="MFC38" s="171"/>
      <c r="MFD38" s="171"/>
      <c r="MFE38" s="171"/>
      <c r="MFF38" s="171"/>
      <c r="MFG38" s="171"/>
      <c r="MFH38" s="171"/>
      <c r="MFI38" s="171"/>
      <c r="MFJ38" s="171"/>
      <c r="MFK38" s="171"/>
      <c r="MFL38" s="171"/>
      <c r="MFM38" s="171"/>
      <c r="MFN38" s="171"/>
      <c r="MFO38" s="171"/>
      <c r="MFP38" s="171"/>
      <c r="MFQ38" s="171"/>
      <c r="MFR38" s="171"/>
      <c r="MFS38" s="171"/>
      <c r="MFT38" s="171"/>
      <c r="MFU38" s="171"/>
      <c r="MFV38" s="171"/>
      <c r="MFW38" s="171"/>
      <c r="MFX38" s="171"/>
      <c r="MFY38" s="171"/>
      <c r="MFZ38" s="171"/>
      <c r="MGA38" s="171"/>
      <c r="MGB38" s="171"/>
      <c r="MGC38" s="171"/>
      <c r="MGD38" s="171"/>
      <c r="MGE38" s="171"/>
      <c r="MGF38" s="171"/>
      <c r="MGG38" s="171"/>
      <c r="MGH38" s="171"/>
      <c r="MGI38" s="171"/>
      <c r="MGJ38" s="171"/>
      <c r="MGK38" s="171"/>
      <c r="MGL38" s="171"/>
      <c r="MGM38" s="171"/>
      <c r="MGN38" s="171"/>
      <c r="MGO38" s="171"/>
      <c r="MGP38" s="171"/>
      <c r="MGQ38" s="171"/>
      <c r="MGR38" s="171"/>
      <c r="MGS38" s="171"/>
      <c r="MGT38" s="171"/>
      <c r="MGU38" s="171"/>
      <c r="MGV38" s="171"/>
      <c r="MGW38" s="171"/>
      <c r="MGX38" s="171"/>
      <c r="MGY38" s="171"/>
      <c r="MGZ38" s="171"/>
      <c r="MHA38" s="171"/>
      <c r="MHB38" s="171"/>
      <c r="MHC38" s="171"/>
      <c r="MHD38" s="171"/>
      <c r="MHE38" s="171"/>
      <c r="MHF38" s="171"/>
      <c r="MHG38" s="171"/>
      <c r="MHH38" s="171"/>
      <c r="MHI38" s="171"/>
      <c r="MHJ38" s="171"/>
      <c r="MHK38" s="171"/>
      <c r="MHL38" s="171"/>
      <c r="MHM38" s="171"/>
      <c r="MHN38" s="171"/>
      <c r="MHO38" s="171"/>
      <c r="MHP38" s="171"/>
      <c r="MHQ38" s="171"/>
      <c r="MHR38" s="171"/>
      <c r="MHS38" s="171"/>
      <c r="MHT38" s="171"/>
      <c r="MHU38" s="171"/>
      <c r="MHV38" s="171"/>
      <c r="MHW38" s="171"/>
      <c r="MHX38" s="171"/>
      <c r="MHY38" s="171"/>
      <c r="MHZ38" s="171"/>
      <c r="MIA38" s="171"/>
      <c r="MIB38" s="171"/>
      <c r="MIC38" s="171"/>
      <c r="MID38" s="171"/>
      <c r="MIE38" s="171"/>
      <c r="MIF38" s="171"/>
      <c r="MIG38" s="171"/>
      <c r="MIH38" s="171"/>
      <c r="MII38" s="171"/>
      <c r="MIJ38" s="171"/>
      <c r="MIK38" s="171"/>
      <c r="MIL38" s="171"/>
      <c r="MIM38" s="171"/>
      <c r="MIN38" s="171"/>
      <c r="MIO38" s="171"/>
      <c r="MIP38" s="171"/>
      <c r="MIQ38" s="171"/>
      <c r="MIR38" s="171"/>
      <c r="MIS38" s="171"/>
      <c r="MIT38" s="171"/>
      <c r="MIU38" s="171"/>
      <c r="MIV38" s="171"/>
      <c r="MIW38" s="171"/>
      <c r="MIX38" s="171"/>
      <c r="MIY38" s="171"/>
      <c r="MIZ38" s="171"/>
      <c r="MJA38" s="171"/>
      <c r="MJB38" s="171"/>
      <c r="MJC38" s="171"/>
      <c r="MJD38" s="171"/>
      <c r="MJE38" s="171"/>
      <c r="MJF38" s="171"/>
      <c r="MJG38" s="171"/>
      <c r="MJH38" s="171"/>
      <c r="MJI38" s="171"/>
      <c r="MJJ38" s="171"/>
      <c r="MJK38" s="171"/>
      <c r="MJL38" s="171"/>
      <c r="MJM38" s="171"/>
      <c r="MJN38" s="171"/>
      <c r="MJO38" s="171"/>
      <c r="MJP38" s="171"/>
      <c r="MJQ38" s="171"/>
      <c r="MJR38" s="171"/>
      <c r="MJS38" s="171"/>
      <c r="MJT38" s="171"/>
      <c r="MJU38" s="171"/>
      <c r="MJV38" s="171"/>
      <c r="MJW38" s="171"/>
      <c r="MJX38" s="171"/>
      <c r="MJY38" s="171"/>
      <c r="MJZ38" s="171"/>
      <c r="MKA38" s="171"/>
      <c r="MKB38" s="171"/>
      <c r="MKC38" s="171"/>
      <c r="MKD38" s="171"/>
      <c r="MKE38" s="171"/>
      <c r="MKF38" s="171"/>
      <c r="MKG38" s="171"/>
      <c r="MKH38" s="171"/>
      <c r="MKI38" s="171"/>
      <c r="MKJ38" s="171"/>
      <c r="MKK38" s="171"/>
      <c r="MKL38" s="171"/>
      <c r="MKM38" s="171"/>
      <c r="MKN38" s="171"/>
      <c r="MKO38" s="171"/>
      <c r="MKP38" s="171"/>
      <c r="MKQ38" s="171"/>
      <c r="MKR38" s="171"/>
      <c r="MKS38" s="171"/>
      <c r="MKT38" s="171"/>
      <c r="MKU38" s="171"/>
      <c r="MKV38" s="171"/>
      <c r="MKW38" s="171"/>
      <c r="MKX38" s="171"/>
      <c r="MKY38" s="171"/>
      <c r="MKZ38" s="171"/>
      <c r="MLA38" s="171"/>
      <c r="MLB38" s="171"/>
      <c r="MLC38" s="171"/>
      <c r="MLD38" s="171"/>
      <c r="MLE38" s="171"/>
      <c r="MLF38" s="171"/>
      <c r="MLG38" s="171"/>
      <c r="MLH38" s="171"/>
      <c r="MLI38" s="171"/>
      <c r="MLJ38" s="171"/>
      <c r="MLK38" s="171"/>
      <c r="MLL38" s="171"/>
      <c r="MLM38" s="171"/>
      <c r="MLN38" s="171"/>
      <c r="MLO38" s="171"/>
      <c r="MLP38" s="171"/>
      <c r="MLQ38" s="171"/>
      <c r="MLR38" s="171"/>
      <c r="MLS38" s="171"/>
      <c r="MLT38" s="171"/>
      <c r="MLU38" s="171"/>
      <c r="MLV38" s="171"/>
      <c r="MLW38" s="171"/>
      <c r="MLX38" s="171"/>
      <c r="MLY38" s="171"/>
      <c r="MLZ38" s="171"/>
      <c r="MMA38" s="171"/>
      <c r="MMB38" s="171"/>
      <c r="MMC38" s="171"/>
      <c r="MMD38" s="171"/>
      <c r="MME38" s="171"/>
      <c r="MMF38" s="171"/>
      <c r="MMG38" s="171"/>
      <c r="MMH38" s="171"/>
      <c r="MMI38" s="171"/>
      <c r="MMJ38" s="171"/>
      <c r="MMK38" s="171"/>
      <c r="MML38" s="171"/>
      <c r="MMM38" s="171"/>
      <c r="MMN38" s="171"/>
      <c r="MMO38" s="171"/>
      <c r="MMP38" s="171"/>
      <c r="MMQ38" s="171"/>
      <c r="MMR38" s="171"/>
      <c r="MMS38" s="171"/>
      <c r="MMT38" s="171"/>
      <c r="MMU38" s="171"/>
      <c r="MMV38" s="171"/>
      <c r="MMW38" s="171"/>
      <c r="MMX38" s="171"/>
      <c r="MMY38" s="171"/>
      <c r="MMZ38" s="171"/>
      <c r="MNA38" s="171"/>
      <c r="MNB38" s="171"/>
      <c r="MNC38" s="171"/>
      <c r="MND38" s="171"/>
      <c r="MNE38" s="171"/>
      <c r="MNF38" s="171"/>
      <c r="MNG38" s="171"/>
      <c r="MNH38" s="171"/>
      <c r="MNI38" s="171"/>
      <c r="MNJ38" s="171"/>
      <c r="MNK38" s="171"/>
      <c r="MNL38" s="171"/>
      <c r="MNM38" s="171"/>
      <c r="MNN38" s="171"/>
      <c r="MNO38" s="171"/>
      <c r="MNP38" s="171"/>
      <c r="MNQ38" s="171"/>
      <c r="MNR38" s="171"/>
      <c r="MNS38" s="171"/>
      <c r="MNT38" s="171"/>
      <c r="MNU38" s="171"/>
      <c r="MNV38" s="171"/>
      <c r="MNW38" s="171"/>
      <c r="MNX38" s="171"/>
      <c r="MNY38" s="171"/>
      <c r="MNZ38" s="171"/>
      <c r="MOA38" s="171"/>
      <c r="MOB38" s="171"/>
      <c r="MOC38" s="171"/>
      <c r="MOD38" s="171"/>
      <c r="MOE38" s="171"/>
      <c r="MOF38" s="171"/>
      <c r="MOG38" s="171"/>
      <c r="MOH38" s="171"/>
      <c r="MOI38" s="171"/>
      <c r="MOJ38" s="171"/>
      <c r="MOK38" s="171"/>
      <c r="MOL38" s="171"/>
      <c r="MOM38" s="171"/>
      <c r="MON38" s="171"/>
      <c r="MOO38" s="171"/>
      <c r="MOP38" s="171"/>
      <c r="MOQ38" s="171"/>
      <c r="MOR38" s="171"/>
      <c r="MOS38" s="171"/>
      <c r="MOT38" s="171"/>
      <c r="MOU38" s="171"/>
      <c r="MOV38" s="171"/>
      <c r="MOW38" s="171"/>
      <c r="MOX38" s="171"/>
      <c r="MOY38" s="171"/>
      <c r="MOZ38" s="171"/>
      <c r="MPA38" s="171"/>
      <c r="MPB38" s="171"/>
      <c r="MPC38" s="171"/>
      <c r="MPD38" s="171"/>
      <c r="MPE38" s="171"/>
      <c r="MPF38" s="171"/>
      <c r="MPG38" s="171"/>
      <c r="MPH38" s="171"/>
      <c r="MPI38" s="171"/>
      <c r="MPJ38" s="171"/>
      <c r="MPK38" s="171"/>
      <c r="MPL38" s="171"/>
      <c r="MPM38" s="171"/>
      <c r="MPN38" s="171"/>
      <c r="MPO38" s="171"/>
      <c r="MPP38" s="171"/>
      <c r="MPQ38" s="171"/>
      <c r="MPR38" s="171"/>
      <c r="MPS38" s="171"/>
      <c r="MPT38" s="171"/>
      <c r="MPU38" s="171"/>
      <c r="MPV38" s="171"/>
      <c r="MPW38" s="171"/>
      <c r="MPX38" s="171"/>
      <c r="MPY38" s="171"/>
      <c r="MPZ38" s="171"/>
      <c r="MQA38" s="171"/>
      <c r="MQB38" s="171"/>
      <c r="MQC38" s="171"/>
      <c r="MQD38" s="171"/>
      <c r="MQE38" s="171"/>
      <c r="MQF38" s="171"/>
      <c r="MQG38" s="171"/>
      <c r="MQH38" s="171"/>
      <c r="MQI38" s="171"/>
      <c r="MQJ38" s="171"/>
      <c r="MQK38" s="171"/>
      <c r="MQL38" s="171"/>
      <c r="MQM38" s="171"/>
      <c r="MQN38" s="171"/>
      <c r="MQO38" s="171"/>
      <c r="MQP38" s="171"/>
      <c r="MQQ38" s="171"/>
      <c r="MQR38" s="171"/>
      <c r="MQS38" s="171"/>
      <c r="MQT38" s="171"/>
      <c r="MQU38" s="171"/>
      <c r="MQV38" s="171"/>
      <c r="MQW38" s="171"/>
      <c r="MQX38" s="171"/>
      <c r="MQY38" s="171"/>
      <c r="MQZ38" s="171"/>
      <c r="MRA38" s="171"/>
      <c r="MRB38" s="171"/>
      <c r="MRC38" s="171"/>
      <c r="MRD38" s="171"/>
      <c r="MRE38" s="171"/>
      <c r="MRF38" s="171"/>
      <c r="MRG38" s="171"/>
      <c r="MRH38" s="171"/>
      <c r="MRI38" s="171"/>
      <c r="MRJ38" s="171"/>
      <c r="MRK38" s="171"/>
      <c r="MRL38" s="171"/>
      <c r="MRM38" s="171"/>
      <c r="MRN38" s="171"/>
      <c r="MRO38" s="171"/>
      <c r="MRP38" s="171"/>
      <c r="MRQ38" s="171"/>
      <c r="MRR38" s="171"/>
      <c r="MRS38" s="171"/>
      <c r="MRT38" s="171"/>
      <c r="MRU38" s="171"/>
      <c r="MRV38" s="171"/>
      <c r="MRW38" s="171"/>
      <c r="MRX38" s="171"/>
      <c r="MRY38" s="171"/>
      <c r="MRZ38" s="171"/>
      <c r="MSA38" s="171"/>
      <c r="MSB38" s="171"/>
      <c r="MSC38" s="171"/>
      <c r="MSD38" s="171"/>
      <c r="MSE38" s="171"/>
      <c r="MSF38" s="171"/>
      <c r="MSG38" s="171"/>
      <c r="MSH38" s="171"/>
      <c r="MSI38" s="171"/>
      <c r="MSJ38" s="171"/>
      <c r="MSK38" s="171"/>
      <c r="MSL38" s="171"/>
      <c r="MSM38" s="171"/>
      <c r="MSN38" s="171"/>
      <c r="MSO38" s="171"/>
      <c r="MSP38" s="171"/>
      <c r="MSQ38" s="171"/>
      <c r="MSR38" s="171"/>
      <c r="MSS38" s="171"/>
      <c r="MST38" s="171"/>
      <c r="MSU38" s="171"/>
      <c r="MSV38" s="171"/>
      <c r="MSW38" s="171"/>
      <c r="MSX38" s="171"/>
      <c r="MSY38" s="171"/>
      <c r="MSZ38" s="171"/>
      <c r="MTA38" s="171"/>
      <c r="MTB38" s="171"/>
      <c r="MTC38" s="171"/>
      <c r="MTD38" s="171"/>
      <c r="MTE38" s="171"/>
      <c r="MTF38" s="171"/>
      <c r="MTG38" s="171"/>
      <c r="MTH38" s="171"/>
      <c r="MTI38" s="171"/>
      <c r="MTJ38" s="171"/>
      <c r="MTK38" s="171"/>
      <c r="MTL38" s="171"/>
      <c r="MTM38" s="171"/>
      <c r="MTN38" s="171"/>
      <c r="MTO38" s="171"/>
      <c r="MTP38" s="171"/>
      <c r="MTQ38" s="171"/>
      <c r="MTR38" s="171"/>
      <c r="MTS38" s="171"/>
      <c r="MTT38" s="171"/>
      <c r="MTU38" s="171"/>
      <c r="MTV38" s="171"/>
      <c r="MTW38" s="171"/>
      <c r="MTX38" s="171"/>
      <c r="MTY38" s="171"/>
      <c r="MTZ38" s="171"/>
      <c r="MUA38" s="171"/>
      <c r="MUB38" s="171"/>
      <c r="MUC38" s="171"/>
      <c r="MUD38" s="171"/>
      <c r="MUE38" s="171"/>
      <c r="MUF38" s="171"/>
      <c r="MUG38" s="171"/>
      <c r="MUH38" s="171"/>
      <c r="MUI38" s="171"/>
      <c r="MUJ38" s="171"/>
      <c r="MUK38" s="171"/>
      <c r="MUL38" s="171"/>
      <c r="MUM38" s="171"/>
      <c r="MUN38" s="171"/>
      <c r="MUO38" s="171"/>
      <c r="MUP38" s="171"/>
      <c r="MUQ38" s="171"/>
      <c r="MUR38" s="171"/>
      <c r="MUS38" s="171"/>
      <c r="MUT38" s="171"/>
      <c r="MUU38" s="171"/>
      <c r="MUV38" s="171"/>
      <c r="MUW38" s="171"/>
      <c r="MUX38" s="171"/>
      <c r="MUY38" s="171"/>
      <c r="MUZ38" s="171"/>
      <c r="MVA38" s="171"/>
      <c r="MVB38" s="171"/>
      <c r="MVC38" s="171"/>
      <c r="MVD38" s="171"/>
      <c r="MVE38" s="171"/>
      <c r="MVF38" s="171"/>
      <c r="MVG38" s="171"/>
      <c r="MVH38" s="171"/>
      <c r="MVI38" s="171"/>
      <c r="MVJ38" s="171"/>
      <c r="MVK38" s="171"/>
      <c r="MVL38" s="171"/>
      <c r="MVM38" s="171"/>
      <c r="MVN38" s="171"/>
      <c r="MVO38" s="171"/>
      <c r="MVP38" s="171"/>
      <c r="MVQ38" s="171"/>
      <c r="MVR38" s="171"/>
      <c r="MVS38" s="171"/>
      <c r="MVT38" s="171"/>
      <c r="MVU38" s="171"/>
      <c r="MVV38" s="171"/>
      <c r="MVW38" s="171"/>
      <c r="MVX38" s="171"/>
      <c r="MVY38" s="171"/>
      <c r="MVZ38" s="171"/>
      <c r="MWA38" s="171"/>
      <c r="MWB38" s="171"/>
      <c r="MWC38" s="171"/>
      <c r="MWD38" s="171"/>
      <c r="MWE38" s="171"/>
      <c r="MWF38" s="171"/>
      <c r="MWG38" s="171"/>
      <c r="MWH38" s="171"/>
      <c r="MWI38" s="171"/>
      <c r="MWJ38" s="171"/>
      <c r="MWK38" s="171"/>
      <c r="MWL38" s="171"/>
      <c r="MWM38" s="171"/>
      <c r="MWN38" s="171"/>
      <c r="MWO38" s="171"/>
      <c r="MWP38" s="171"/>
      <c r="MWQ38" s="171"/>
      <c r="MWR38" s="171"/>
      <c r="MWS38" s="171"/>
      <c r="MWT38" s="171"/>
      <c r="MWU38" s="171"/>
      <c r="MWV38" s="171"/>
      <c r="MWW38" s="171"/>
      <c r="MWX38" s="171"/>
      <c r="MWY38" s="171"/>
      <c r="MWZ38" s="171"/>
      <c r="MXA38" s="171"/>
      <c r="MXB38" s="171"/>
      <c r="MXC38" s="171"/>
      <c r="MXD38" s="171"/>
      <c r="MXE38" s="171"/>
      <c r="MXF38" s="171"/>
      <c r="MXG38" s="171"/>
      <c r="MXH38" s="171"/>
      <c r="MXI38" s="171"/>
      <c r="MXJ38" s="171"/>
      <c r="MXK38" s="171"/>
      <c r="MXL38" s="171"/>
      <c r="MXM38" s="171"/>
      <c r="MXN38" s="171"/>
      <c r="MXO38" s="171"/>
      <c r="MXP38" s="171"/>
      <c r="MXQ38" s="171"/>
      <c r="MXR38" s="171"/>
      <c r="MXS38" s="171"/>
      <c r="MXT38" s="171"/>
      <c r="MXU38" s="171"/>
      <c r="MXV38" s="171"/>
      <c r="MXW38" s="171"/>
      <c r="MXX38" s="171"/>
      <c r="MXY38" s="171"/>
      <c r="MXZ38" s="171"/>
      <c r="MYA38" s="171"/>
      <c r="MYB38" s="171"/>
      <c r="MYC38" s="171"/>
      <c r="MYD38" s="171"/>
      <c r="MYE38" s="171"/>
      <c r="MYF38" s="171"/>
      <c r="MYG38" s="171"/>
      <c r="MYH38" s="171"/>
      <c r="MYI38" s="171"/>
      <c r="MYJ38" s="171"/>
      <c r="MYK38" s="171"/>
      <c r="MYL38" s="171"/>
      <c r="MYM38" s="171"/>
      <c r="MYN38" s="171"/>
      <c r="MYO38" s="171"/>
      <c r="MYP38" s="171"/>
      <c r="MYQ38" s="171"/>
      <c r="MYR38" s="171"/>
      <c r="MYS38" s="171"/>
      <c r="MYT38" s="171"/>
      <c r="MYU38" s="171"/>
      <c r="MYV38" s="171"/>
      <c r="MYW38" s="171"/>
      <c r="MYX38" s="171"/>
      <c r="MYY38" s="171"/>
      <c r="MYZ38" s="171"/>
      <c r="MZA38" s="171"/>
      <c r="MZB38" s="171"/>
      <c r="MZC38" s="171"/>
      <c r="MZD38" s="171"/>
      <c r="MZE38" s="171"/>
      <c r="MZF38" s="171"/>
      <c r="MZG38" s="171"/>
      <c r="MZH38" s="171"/>
      <c r="MZI38" s="171"/>
      <c r="MZJ38" s="171"/>
      <c r="MZK38" s="171"/>
      <c r="MZL38" s="171"/>
      <c r="MZM38" s="171"/>
      <c r="MZN38" s="171"/>
      <c r="MZO38" s="171"/>
      <c r="MZP38" s="171"/>
      <c r="MZQ38" s="171"/>
      <c r="MZR38" s="171"/>
      <c r="MZS38" s="171"/>
      <c r="MZT38" s="171"/>
      <c r="MZU38" s="171"/>
      <c r="MZV38" s="171"/>
      <c r="MZW38" s="171"/>
      <c r="MZX38" s="171"/>
      <c r="MZY38" s="171"/>
      <c r="MZZ38" s="171"/>
      <c r="NAA38" s="171"/>
      <c r="NAB38" s="171"/>
      <c r="NAC38" s="171"/>
      <c r="NAD38" s="171"/>
      <c r="NAE38" s="171"/>
      <c r="NAF38" s="171"/>
      <c r="NAG38" s="171"/>
      <c r="NAH38" s="171"/>
      <c r="NAI38" s="171"/>
      <c r="NAJ38" s="171"/>
      <c r="NAK38" s="171"/>
      <c r="NAL38" s="171"/>
      <c r="NAM38" s="171"/>
      <c r="NAN38" s="171"/>
      <c r="NAO38" s="171"/>
      <c r="NAP38" s="171"/>
      <c r="NAQ38" s="171"/>
      <c r="NAR38" s="171"/>
      <c r="NAS38" s="171"/>
      <c r="NAT38" s="171"/>
      <c r="NAU38" s="171"/>
      <c r="NAV38" s="171"/>
      <c r="NAW38" s="171"/>
      <c r="NAX38" s="171"/>
      <c r="NAY38" s="171"/>
      <c r="NAZ38" s="171"/>
      <c r="NBA38" s="171"/>
      <c r="NBB38" s="171"/>
      <c r="NBC38" s="171"/>
      <c r="NBD38" s="171"/>
      <c r="NBE38" s="171"/>
      <c r="NBF38" s="171"/>
      <c r="NBG38" s="171"/>
      <c r="NBH38" s="171"/>
      <c r="NBI38" s="171"/>
      <c r="NBJ38" s="171"/>
      <c r="NBK38" s="171"/>
      <c r="NBL38" s="171"/>
      <c r="NBM38" s="171"/>
      <c r="NBN38" s="171"/>
      <c r="NBO38" s="171"/>
      <c r="NBP38" s="171"/>
      <c r="NBQ38" s="171"/>
      <c r="NBR38" s="171"/>
      <c r="NBS38" s="171"/>
      <c r="NBT38" s="171"/>
      <c r="NBU38" s="171"/>
      <c r="NBV38" s="171"/>
      <c r="NBW38" s="171"/>
      <c r="NBX38" s="171"/>
      <c r="NBY38" s="171"/>
      <c r="NBZ38" s="171"/>
      <c r="NCA38" s="171"/>
      <c r="NCB38" s="171"/>
      <c r="NCC38" s="171"/>
      <c r="NCD38" s="171"/>
      <c r="NCE38" s="171"/>
      <c r="NCF38" s="171"/>
      <c r="NCG38" s="171"/>
      <c r="NCH38" s="171"/>
      <c r="NCI38" s="171"/>
      <c r="NCJ38" s="171"/>
      <c r="NCK38" s="171"/>
      <c r="NCL38" s="171"/>
      <c r="NCM38" s="171"/>
      <c r="NCN38" s="171"/>
      <c r="NCO38" s="171"/>
      <c r="NCP38" s="171"/>
      <c r="NCQ38" s="171"/>
      <c r="NCR38" s="171"/>
      <c r="NCS38" s="171"/>
      <c r="NCT38" s="171"/>
      <c r="NCU38" s="171"/>
      <c r="NCV38" s="171"/>
      <c r="NCW38" s="171"/>
      <c r="NCX38" s="171"/>
      <c r="NCY38" s="171"/>
      <c r="NCZ38" s="171"/>
      <c r="NDA38" s="171"/>
      <c r="NDB38" s="171"/>
      <c r="NDC38" s="171"/>
      <c r="NDD38" s="171"/>
      <c r="NDE38" s="171"/>
      <c r="NDF38" s="171"/>
      <c r="NDG38" s="171"/>
      <c r="NDH38" s="171"/>
      <c r="NDI38" s="171"/>
      <c r="NDJ38" s="171"/>
      <c r="NDK38" s="171"/>
      <c r="NDL38" s="171"/>
      <c r="NDM38" s="171"/>
      <c r="NDN38" s="171"/>
      <c r="NDO38" s="171"/>
      <c r="NDP38" s="171"/>
      <c r="NDQ38" s="171"/>
      <c r="NDR38" s="171"/>
      <c r="NDS38" s="171"/>
      <c r="NDT38" s="171"/>
      <c r="NDU38" s="171"/>
      <c r="NDV38" s="171"/>
      <c r="NDW38" s="171"/>
      <c r="NDX38" s="171"/>
      <c r="NDY38" s="171"/>
      <c r="NDZ38" s="171"/>
      <c r="NEA38" s="171"/>
      <c r="NEB38" s="171"/>
      <c r="NEC38" s="171"/>
      <c r="NED38" s="171"/>
      <c r="NEE38" s="171"/>
      <c r="NEF38" s="171"/>
      <c r="NEG38" s="171"/>
      <c r="NEH38" s="171"/>
      <c r="NEI38" s="171"/>
      <c r="NEJ38" s="171"/>
      <c r="NEK38" s="171"/>
      <c r="NEL38" s="171"/>
      <c r="NEM38" s="171"/>
      <c r="NEN38" s="171"/>
      <c r="NEO38" s="171"/>
      <c r="NEP38" s="171"/>
      <c r="NEQ38" s="171"/>
      <c r="NER38" s="171"/>
      <c r="NES38" s="171"/>
      <c r="NET38" s="171"/>
      <c r="NEU38" s="171"/>
      <c r="NEV38" s="171"/>
      <c r="NEW38" s="171"/>
      <c r="NEX38" s="171"/>
      <c r="NEY38" s="171"/>
      <c r="NEZ38" s="171"/>
      <c r="NFA38" s="171"/>
      <c r="NFB38" s="171"/>
      <c r="NFC38" s="171"/>
      <c r="NFD38" s="171"/>
      <c r="NFE38" s="171"/>
      <c r="NFF38" s="171"/>
      <c r="NFG38" s="171"/>
      <c r="NFH38" s="171"/>
      <c r="NFI38" s="171"/>
      <c r="NFJ38" s="171"/>
      <c r="NFK38" s="171"/>
      <c r="NFL38" s="171"/>
      <c r="NFM38" s="171"/>
      <c r="NFN38" s="171"/>
      <c r="NFO38" s="171"/>
      <c r="NFP38" s="171"/>
      <c r="NFQ38" s="171"/>
      <c r="NFR38" s="171"/>
      <c r="NFS38" s="171"/>
      <c r="NFT38" s="171"/>
      <c r="NFU38" s="171"/>
      <c r="NFV38" s="171"/>
      <c r="NFW38" s="171"/>
      <c r="NFX38" s="171"/>
      <c r="NFY38" s="171"/>
      <c r="NFZ38" s="171"/>
      <c r="NGA38" s="171"/>
      <c r="NGB38" s="171"/>
      <c r="NGC38" s="171"/>
      <c r="NGD38" s="171"/>
      <c r="NGE38" s="171"/>
      <c r="NGF38" s="171"/>
      <c r="NGG38" s="171"/>
      <c r="NGH38" s="171"/>
      <c r="NGI38" s="171"/>
      <c r="NGJ38" s="171"/>
      <c r="NGK38" s="171"/>
      <c r="NGL38" s="171"/>
      <c r="NGM38" s="171"/>
      <c r="NGN38" s="171"/>
      <c r="NGO38" s="171"/>
      <c r="NGP38" s="171"/>
      <c r="NGQ38" s="171"/>
      <c r="NGR38" s="171"/>
      <c r="NGS38" s="171"/>
      <c r="NGT38" s="171"/>
      <c r="NGU38" s="171"/>
      <c r="NGV38" s="171"/>
      <c r="NGW38" s="171"/>
      <c r="NGX38" s="171"/>
      <c r="NGY38" s="171"/>
      <c r="NGZ38" s="171"/>
      <c r="NHA38" s="171"/>
      <c r="NHB38" s="171"/>
      <c r="NHC38" s="171"/>
      <c r="NHD38" s="171"/>
      <c r="NHE38" s="171"/>
      <c r="NHF38" s="171"/>
      <c r="NHG38" s="171"/>
      <c r="NHH38" s="171"/>
      <c r="NHI38" s="171"/>
      <c r="NHJ38" s="171"/>
      <c r="NHK38" s="171"/>
      <c r="NHL38" s="171"/>
      <c r="NHM38" s="171"/>
      <c r="NHN38" s="171"/>
      <c r="NHO38" s="171"/>
      <c r="NHP38" s="171"/>
      <c r="NHQ38" s="171"/>
      <c r="NHR38" s="171"/>
      <c r="NHS38" s="171"/>
      <c r="NHT38" s="171"/>
      <c r="NHU38" s="171"/>
      <c r="NHV38" s="171"/>
      <c r="NHW38" s="171"/>
      <c r="NHX38" s="171"/>
      <c r="NHY38" s="171"/>
      <c r="NHZ38" s="171"/>
      <c r="NIA38" s="171"/>
      <c r="NIB38" s="171"/>
      <c r="NIC38" s="171"/>
      <c r="NID38" s="171"/>
      <c r="NIE38" s="171"/>
      <c r="NIF38" s="171"/>
      <c r="NIG38" s="171"/>
      <c r="NIH38" s="171"/>
      <c r="NII38" s="171"/>
      <c r="NIJ38" s="171"/>
      <c r="NIK38" s="171"/>
      <c r="NIL38" s="171"/>
      <c r="NIM38" s="171"/>
      <c r="NIN38" s="171"/>
      <c r="NIO38" s="171"/>
      <c r="NIP38" s="171"/>
      <c r="NIQ38" s="171"/>
      <c r="NIR38" s="171"/>
      <c r="NIS38" s="171"/>
      <c r="NIT38" s="171"/>
      <c r="NIU38" s="171"/>
      <c r="NIV38" s="171"/>
      <c r="NIW38" s="171"/>
      <c r="NIX38" s="171"/>
      <c r="NIY38" s="171"/>
      <c r="NIZ38" s="171"/>
      <c r="NJA38" s="171"/>
      <c r="NJB38" s="171"/>
      <c r="NJC38" s="171"/>
      <c r="NJD38" s="171"/>
      <c r="NJE38" s="171"/>
      <c r="NJF38" s="171"/>
      <c r="NJG38" s="171"/>
      <c r="NJH38" s="171"/>
      <c r="NJI38" s="171"/>
      <c r="NJJ38" s="171"/>
      <c r="NJK38" s="171"/>
      <c r="NJL38" s="171"/>
      <c r="NJM38" s="171"/>
      <c r="NJN38" s="171"/>
      <c r="NJO38" s="171"/>
      <c r="NJP38" s="171"/>
      <c r="NJQ38" s="171"/>
      <c r="NJR38" s="171"/>
      <c r="NJS38" s="171"/>
      <c r="NJT38" s="171"/>
      <c r="NJU38" s="171"/>
      <c r="NJV38" s="171"/>
      <c r="NJW38" s="171"/>
      <c r="NJX38" s="171"/>
      <c r="NJY38" s="171"/>
      <c r="NJZ38" s="171"/>
      <c r="NKA38" s="171"/>
      <c r="NKB38" s="171"/>
      <c r="NKC38" s="171"/>
      <c r="NKD38" s="171"/>
      <c r="NKE38" s="171"/>
      <c r="NKF38" s="171"/>
      <c r="NKG38" s="171"/>
      <c r="NKH38" s="171"/>
      <c r="NKI38" s="171"/>
      <c r="NKJ38" s="171"/>
      <c r="NKK38" s="171"/>
      <c r="NKL38" s="171"/>
      <c r="NKM38" s="171"/>
      <c r="NKN38" s="171"/>
      <c r="NKO38" s="171"/>
      <c r="NKP38" s="171"/>
      <c r="NKQ38" s="171"/>
      <c r="NKR38" s="171"/>
      <c r="NKS38" s="171"/>
      <c r="NKT38" s="171"/>
      <c r="NKU38" s="171"/>
      <c r="NKV38" s="171"/>
      <c r="NKW38" s="171"/>
      <c r="NKX38" s="171"/>
      <c r="NKY38" s="171"/>
      <c r="NKZ38" s="171"/>
      <c r="NLA38" s="171"/>
      <c r="NLB38" s="171"/>
      <c r="NLC38" s="171"/>
      <c r="NLD38" s="171"/>
      <c r="NLE38" s="171"/>
      <c r="NLF38" s="171"/>
      <c r="NLG38" s="171"/>
      <c r="NLH38" s="171"/>
      <c r="NLI38" s="171"/>
      <c r="NLJ38" s="171"/>
      <c r="NLK38" s="171"/>
      <c r="NLL38" s="171"/>
      <c r="NLM38" s="171"/>
      <c r="NLN38" s="171"/>
      <c r="NLO38" s="171"/>
      <c r="NLP38" s="171"/>
      <c r="NLQ38" s="171"/>
      <c r="NLR38" s="171"/>
      <c r="NLS38" s="171"/>
      <c r="NLT38" s="171"/>
      <c r="NLU38" s="171"/>
      <c r="NLV38" s="171"/>
      <c r="NLW38" s="171"/>
      <c r="NLX38" s="171"/>
      <c r="NLY38" s="171"/>
      <c r="NLZ38" s="171"/>
      <c r="NMA38" s="171"/>
      <c r="NMB38" s="171"/>
      <c r="NMC38" s="171"/>
      <c r="NMD38" s="171"/>
      <c r="NME38" s="171"/>
      <c r="NMF38" s="171"/>
      <c r="NMG38" s="171"/>
      <c r="NMH38" s="171"/>
      <c r="NMI38" s="171"/>
      <c r="NMJ38" s="171"/>
      <c r="NMK38" s="171"/>
      <c r="NML38" s="171"/>
      <c r="NMM38" s="171"/>
      <c r="NMN38" s="171"/>
      <c r="NMO38" s="171"/>
      <c r="NMP38" s="171"/>
      <c r="NMQ38" s="171"/>
      <c r="NMR38" s="171"/>
      <c r="NMS38" s="171"/>
      <c r="NMT38" s="171"/>
      <c r="NMU38" s="171"/>
      <c r="NMV38" s="171"/>
      <c r="NMW38" s="171"/>
      <c r="NMX38" s="171"/>
      <c r="NMY38" s="171"/>
      <c r="NMZ38" s="171"/>
      <c r="NNA38" s="171"/>
      <c r="NNB38" s="171"/>
      <c r="NNC38" s="171"/>
      <c r="NND38" s="171"/>
      <c r="NNE38" s="171"/>
      <c r="NNF38" s="171"/>
      <c r="NNG38" s="171"/>
      <c r="NNH38" s="171"/>
      <c r="NNI38" s="171"/>
      <c r="NNJ38" s="171"/>
      <c r="NNK38" s="171"/>
      <c r="NNL38" s="171"/>
      <c r="NNM38" s="171"/>
      <c r="NNN38" s="171"/>
      <c r="NNO38" s="171"/>
      <c r="NNP38" s="171"/>
      <c r="NNQ38" s="171"/>
      <c r="NNR38" s="171"/>
      <c r="NNS38" s="171"/>
      <c r="NNT38" s="171"/>
      <c r="NNU38" s="171"/>
      <c r="NNV38" s="171"/>
      <c r="NNW38" s="171"/>
      <c r="NNX38" s="171"/>
      <c r="NNY38" s="171"/>
      <c r="NNZ38" s="171"/>
      <c r="NOA38" s="171"/>
      <c r="NOB38" s="171"/>
      <c r="NOC38" s="171"/>
      <c r="NOD38" s="171"/>
      <c r="NOE38" s="171"/>
      <c r="NOF38" s="171"/>
      <c r="NOG38" s="171"/>
      <c r="NOH38" s="171"/>
      <c r="NOI38" s="171"/>
      <c r="NOJ38" s="171"/>
      <c r="NOK38" s="171"/>
      <c r="NOL38" s="171"/>
      <c r="NOM38" s="171"/>
      <c r="NON38" s="171"/>
      <c r="NOO38" s="171"/>
      <c r="NOP38" s="171"/>
      <c r="NOQ38" s="171"/>
      <c r="NOR38" s="171"/>
      <c r="NOS38" s="171"/>
      <c r="NOT38" s="171"/>
      <c r="NOU38" s="171"/>
      <c r="NOV38" s="171"/>
      <c r="NOW38" s="171"/>
      <c r="NOX38" s="171"/>
      <c r="NOY38" s="171"/>
      <c r="NOZ38" s="171"/>
      <c r="NPA38" s="171"/>
      <c r="NPB38" s="171"/>
      <c r="NPC38" s="171"/>
      <c r="NPD38" s="171"/>
      <c r="NPE38" s="171"/>
      <c r="NPF38" s="171"/>
      <c r="NPG38" s="171"/>
      <c r="NPH38" s="171"/>
      <c r="NPI38" s="171"/>
      <c r="NPJ38" s="171"/>
      <c r="NPK38" s="171"/>
      <c r="NPL38" s="171"/>
      <c r="NPM38" s="171"/>
      <c r="NPN38" s="171"/>
      <c r="NPO38" s="171"/>
      <c r="NPP38" s="171"/>
      <c r="NPQ38" s="171"/>
      <c r="NPR38" s="171"/>
      <c r="NPS38" s="171"/>
      <c r="NPT38" s="171"/>
      <c r="NPU38" s="171"/>
      <c r="NPV38" s="171"/>
      <c r="NPW38" s="171"/>
      <c r="NPX38" s="171"/>
      <c r="NPY38" s="171"/>
      <c r="NPZ38" s="171"/>
      <c r="NQA38" s="171"/>
      <c r="NQB38" s="171"/>
      <c r="NQC38" s="171"/>
      <c r="NQD38" s="171"/>
      <c r="NQE38" s="171"/>
      <c r="NQF38" s="171"/>
      <c r="NQG38" s="171"/>
      <c r="NQH38" s="171"/>
      <c r="NQI38" s="171"/>
      <c r="NQJ38" s="171"/>
      <c r="NQK38" s="171"/>
      <c r="NQL38" s="171"/>
      <c r="NQM38" s="171"/>
      <c r="NQN38" s="171"/>
      <c r="NQO38" s="171"/>
      <c r="NQP38" s="171"/>
      <c r="NQQ38" s="171"/>
      <c r="NQR38" s="171"/>
      <c r="NQS38" s="171"/>
      <c r="NQT38" s="171"/>
      <c r="NQU38" s="171"/>
      <c r="NQV38" s="171"/>
      <c r="NQW38" s="171"/>
      <c r="NQX38" s="171"/>
      <c r="NQY38" s="171"/>
      <c r="NQZ38" s="171"/>
      <c r="NRA38" s="171"/>
      <c r="NRB38" s="171"/>
      <c r="NRC38" s="171"/>
      <c r="NRD38" s="171"/>
      <c r="NRE38" s="171"/>
      <c r="NRF38" s="171"/>
      <c r="NRG38" s="171"/>
      <c r="NRH38" s="171"/>
      <c r="NRI38" s="171"/>
      <c r="NRJ38" s="171"/>
      <c r="NRK38" s="171"/>
      <c r="NRL38" s="171"/>
      <c r="NRM38" s="171"/>
      <c r="NRN38" s="171"/>
      <c r="NRO38" s="171"/>
      <c r="NRP38" s="171"/>
      <c r="NRQ38" s="171"/>
      <c r="NRR38" s="171"/>
      <c r="NRS38" s="171"/>
      <c r="NRT38" s="171"/>
      <c r="NRU38" s="171"/>
      <c r="NRV38" s="171"/>
      <c r="NRW38" s="171"/>
      <c r="NRX38" s="171"/>
      <c r="NRY38" s="171"/>
      <c r="NRZ38" s="171"/>
      <c r="NSA38" s="171"/>
      <c r="NSB38" s="171"/>
      <c r="NSC38" s="171"/>
      <c r="NSD38" s="171"/>
      <c r="NSE38" s="171"/>
      <c r="NSF38" s="171"/>
      <c r="NSG38" s="171"/>
      <c r="NSH38" s="171"/>
      <c r="NSI38" s="171"/>
      <c r="NSJ38" s="171"/>
      <c r="NSK38" s="171"/>
      <c r="NSL38" s="171"/>
      <c r="NSM38" s="171"/>
      <c r="NSN38" s="171"/>
      <c r="NSO38" s="171"/>
      <c r="NSP38" s="171"/>
      <c r="NSQ38" s="171"/>
      <c r="NSR38" s="171"/>
      <c r="NSS38" s="171"/>
      <c r="NST38" s="171"/>
      <c r="NSU38" s="171"/>
      <c r="NSV38" s="171"/>
      <c r="NSW38" s="171"/>
      <c r="NSX38" s="171"/>
      <c r="NSY38" s="171"/>
      <c r="NSZ38" s="171"/>
      <c r="NTA38" s="171"/>
      <c r="NTB38" s="171"/>
      <c r="NTC38" s="171"/>
      <c r="NTD38" s="171"/>
      <c r="NTE38" s="171"/>
      <c r="NTF38" s="171"/>
      <c r="NTG38" s="171"/>
      <c r="NTH38" s="171"/>
      <c r="NTI38" s="171"/>
      <c r="NTJ38" s="171"/>
      <c r="NTK38" s="171"/>
      <c r="NTL38" s="171"/>
      <c r="NTM38" s="171"/>
      <c r="NTN38" s="171"/>
      <c r="NTO38" s="171"/>
      <c r="NTP38" s="171"/>
      <c r="NTQ38" s="171"/>
      <c r="NTR38" s="171"/>
      <c r="NTS38" s="171"/>
      <c r="NTT38" s="171"/>
      <c r="NTU38" s="171"/>
      <c r="NTV38" s="171"/>
      <c r="NTW38" s="171"/>
      <c r="NTX38" s="171"/>
      <c r="NTY38" s="171"/>
      <c r="NTZ38" s="171"/>
      <c r="NUA38" s="171"/>
      <c r="NUB38" s="171"/>
      <c r="NUC38" s="171"/>
      <c r="NUD38" s="171"/>
      <c r="NUE38" s="171"/>
      <c r="NUF38" s="171"/>
      <c r="NUG38" s="171"/>
      <c r="NUH38" s="171"/>
      <c r="NUI38" s="171"/>
      <c r="NUJ38" s="171"/>
      <c r="NUK38" s="171"/>
      <c r="NUL38" s="171"/>
      <c r="NUM38" s="171"/>
      <c r="NUN38" s="171"/>
      <c r="NUO38" s="171"/>
      <c r="NUP38" s="171"/>
      <c r="NUQ38" s="171"/>
      <c r="NUR38" s="171"/>
      <c r="NUS38" s="171"/>
      <c r="NUT38" s="171"/>
      <c r="NUU38" s="171"/>
      <c r="NUV38" s="171"/>
      <c r="NUW38" s="171"/>
      <c r="NUX38" s="171"/>
      <c r="NUY38" s="171"/>
      <c r="NUZ38" s="171"/>
      <c r="NVA38" s="171"/>
      <c r="NVB38" s="171"/>
      <c r="NVC38" s="171"/>
      <c r="NVD38" s="171"/>
      <c r="NVE38" s="171"/>
      <c r="NVF38" s="171"/>
      <c r="NVG38" s="171"/>
      <c r="NVH38" s="171"/>
      <c r="NVI38" s="171"/>
      <c r="NVJ38" s="171"/>
      <c r="NVK38" s="171"/>
      <c r="NVL38" s="171"/>
      <c r="NVM38" s="171"/>
      <c r="NVN38" s="171"/>
      <c r="NVO38" s="171"/>
      <c r="NVP38" s="171"/>
      <c r="NVQ38" s="171"/>
      <c r="NVR38" s="171"/>
      <c r="NVS38" s="171"/>
      <c r="NVT38" s="171"/>
      <c r="NVU38" s="171"/>
      <c r="NVV38" s="171"/>
      <c r="NVW38" s="171"/>
      <c r="NVX38" s="171"/>
      <c r="NVY38" s="171"/>
      <c r="NVZ38" s="171"/>
      <c r="NWA38" s="171"/>
      <c r="NWB38" s="171"/>
      <c r="NWC38" s="171"/>
      <c r="NWD38" s="171"/>
      <c r="NWE38" s="171"/>
      <c r="NWF38" s="171"/>
      <c r="NWG38" s="171"/>
      <c r="NWH38" s="171"/>
      <c r="NWI38" s="171"/>
      <c r="NWJ38" s="171"/>
      <c r="NWK38" s="171"/>
      <c r="NWL38" s="171"/>
      <c r="NWM38" s="171"/>
      <c r="NWN38" s="171"/>
      <c r="NWO38" s="171"/>
      <c r="NWP38" s="171"/>
      <c r="NWQ38" s="171"/>
      <c r="NWR38" s="171"/>
      <c r="NWS38" s="171"/>
      <c r="NWT38" s="171"/>
      <c r="NWU38" s="171"/>
      <c r="NWV38" s="171"/>
      <c r="NWW38" s="171"/>
      <c r="NWX38" s="171"/>
      <c r="NWY38" s="171"/>
      <c r="NWZ38" s="171"/>
      <c r="NXA38" s="171"/>
      <c r="NXB38" s="171"/>
      <c r="NXC38" s="171"/>
      <c r="NXD38" s="171"/>
      <c r="NXE38" s="171"/>
      <c r="NXF38" s="171"/>
      <c r="NXG38" s="171"/>
      <c r="NXH38" s="171"/>
      <c r="NXI38" s="171"/>
      <c r="NXJ38" s="171"/>
      <c r="NXK38" s="171"/>
      <c r="NXL38" s="171"/>
      <c r="NXM38" s="171"/>
      <c r="NXN38" s="171"/>
      <c r="NXO38" s="171"/>
      <c r="NXP38" s="171"/>
      <c r="NXQ38" s="171"/>
      <c r="NXR38" s="171"/>
      <c r="NXS38" s="171"/>
      <c r="NXT38" s="171"/>
      <c r="NXU38" s="171"/>
      <c r="NXV38" s="171"/>
      <c r="NXW38" s="171"/>
      <c r="NXX38" s="171"/>
      <c r="NXY38" s="171"/>
      <c r="NXZ38" s="171"/>
      <c r="NYA38" s="171"/>
      <c r="NYB38" s="171"/>
      <c r="NYC38" s="171"/>
      <c r="NYD38" s="171"/>
      <c r="NYE38" s="171"/>
      <c r="NYF38" s="171"/>
      <c r="NYG38" s="171"/>
      <c r="NYH38" s="171"/>
      <c r="NYI38" s="171"/>
      <c r="NYJ38" s="171"/>
      <c r="NYK38" s="171"/>
      <c r="NYL38" s="171"/>
      <c r="NYM38" s="171"/>
      <c r="NYN38" s="171"/>
      <c r="NYO38" s="171"/>
      <c r="NYP38" s="171"/>
      <c r="NYQ38" s="171"/>
      <c r="NYR38" s="171"/>
      <c r="NYS38" s="171"/>
      <c r="NYT38" s="171"/>
      <c r="NYU38" s="171"/>
      <c r="NYV38" s="171"/>
      <c r="NYW38" s="171"/>
      <c r="NYX38" s="171"/>
      <c r="NYY38" s="171"/>
      <c r="NYZ38" s="171"/>
      <c r="NZA38" s="171"/>
      <c r="NZB38" s="171"/>
      <c r="NZC38" s="171"/>
      <c r="NZD38" s="171"/>
      <c r="NZE38" s="171"/>
      <c r="NZF38" s="171"/>
      <c r="NZG38" s="171"/>
      <c r="NZH38" s="171"/>
      <c r="NZI38" s="171"/>
      <c r="NZJ38" s="171"/>
      <c r="NZK38" s="171"/>
      <c r="NZL38" s="171"/>
      <c r="NZM38" s="171"/>
      <c r="NZN38" s="171"/>
      <c r="NZO38" s="171"/>
      <c r="NZP38" s="171"/>
      <c r="NZQ38" s="171"/>
      <c r="NZR38" s="171"/>
      <c r="NZS38" s="171"/>
      <c r="NZT38" s="171"/>
      <c r="NZU38" s="171"/>
      <c r="NZV38" s="171"/>
      <c r="NZW38" s="171"/>
      <c r="NZX38" s="171"/>
      <c r="NZY38" s="171"/>
      <c r="NZZ38" s="171"/>
      <c r="OAA38" s="171"/>
      <c r="OAB38" s="171"/>
      <c r="OAC38" s="171"/>
      <c r="OAD38" s="171"/>
      <c r="OAE38" s="171"/>
      <c r="OAF38" s="171"/>
      <c r="OAG38" s="171"/>
      <c r="OAH38" s="171"/>
      <c r="OAI38" s="171"/>
      <c r="OAJ38" s="171"/>
      <c r="OAK38" s="171"/>
      <c r="OAL38" s="171"/>
      <c r="OAM38" s="171"/>
      <c r="OAN38" s="171"/>
      <c r="OAO38" s="171"/>
      <c r="OAP38" s="171"/>
      <c r="OAQ38" s="171"/>
      <c r="OAR38" s="171"/>
      <c r="OAS38" s="171"/>
      <c r="OAT38" s="171"/>
      <c r="OAU38" s="171"/>
      <c r="OAV38" s="171"/>
      <c r="OAW38" s="171"/>
      <c r="OAX38" s="171"/>
      <c r="OAY38" s="171"/>
      <c r="OAZ38" s="171"/>
      <c r="OBA38" s="171"/>
      <c r="OBB38" s="171"/>
      <c r="OBC38" s="171"/>
      <c r="OBD38" s="171"/>
      <c r="OBE38" s="171"/>
      <c r="OBF38" s="171"/>
      <c r="OBG38" s="171"/>
      <c r="OBH38" s="171"/>
      <c r="OBI38" s="171"/>
      <c r="OBJ38" s="171"/>
      <c r="OBK38" s="171"/>
      <c r="OBL38" s="171"/>
      <c r="OBM38" s="171"/>
      <c r="OBN38" s="171"/>
      <c r="OBO38" s="171"/>
      <c r="OBP38" s="171"/>
      <c r="OBQ38" s="171"/>
      <c r="OBR38" s="171"/>
      <c r="OBS38" s="171"/>
      <c r="OBT38" s="171"/>
      <c r="OBU38" s="171"/>
      <c r="OBV38" s="171"/>
      <c r="OBW38" s="171"/>
      <c r="OBX38" s="171"/>
      <c r="OBY38" s="171"/>
      <c r="OBZ38" s="171"/>
      <c r="OCA38" s="171"/>
      <c r="OCB38" s="171"/>
      <c r="OCC38" s="171"/>
      <c r="OCD38" s="171"/>
      <c r="OCE38" s="171"/>
      <c r="OCF38" s="171"/>
      <c r="OCG38" s="171"/>
      <c r="OCH38" s="171"/>
      <c r="OCI38" s="171"/>
      <c r="OCJ38" s="171"/>
      <c r="OCK38" s="171"/>
      <c r="OCL38" s="171"/>
      <c r="OCM38" s="171"/>
      <c r="OCN38" s="171"/>
      <c r="OCO38" s="171"/>
      <c r="OCP38" s="171"/>
      <c r="OCQ38" s="171"/>
      <c r="OCR38" s="171"/>
      <c r="OCS38" s="171"/>
      <c r="OCT38" s="171"/>
      <c r="OCU38" s="171"/>
      <c r="OCV38" s="171"/>
      <c r="OCW38" s="171"/>
      <c r="OCX38" s="171"/>
      <c r="OCY38" s="171"/>
      <c r="OCZ38" s="171"/>
      <c r="ODA38" s="171"/>
      <c r="ODB38" s="171"/>
      <c r="ODC38" s="171"/>
      <c r="ODD38" s="171"/>
      <c r="ODE38" s="171"/>
      <c r="ODF38" s="171"/>
      <c r="ODG38" s="171"/>
      <c r="ODH38" s="171"/>
      <c r="ODI38" s="171"/>
      <c r="ODJ38" s="171"/>
      <c r="ODK38" s="171"/>
      <c r="ODL38" s="171"/>
      <c r="ODM38" s="171"/>
      <c r="ODN38" s="171"/>
      <c r="ODO38" s="171"/>
      <c r="ODP38" s="171"/>
      <c r="ODQ38" s="171"/>
      <c r="ODR38" s="171"/>
      <c r="ODS38" s="171"/>
      <c r="ODT38" s="171"/>
      <c r="ODU38" s="171"/>
      <c r="ODV38" s="171"/>
      <c r="ODW38" s="171"/>
      <c r="ODX38" s="171"/>
      <c r="ODY38" s="171"/>
      <c r="ODZ38" s="171"/>
      <c r="OEA38" s="171"/>
      <c r="OEB38" s="171"/>
      <c r="OEC38" s="171"/>
      <c r="OED38" s="171"/>
      <c r="OEE38" s="171"/>
      <c r="OEF38" s="171"/>
      <c r="OEG38" s="171"/>
      <c r="OEH38" s="171"/>
      <c r="OEI38" s="171"/>
      <c r="OEJ38" s="171"/>
      <c r="OEK38" s="171"/>
      <c r="OEL38" s="171"/>
      <c r="OEM38" s="171"/>
      <c r="OEN38" s="171"/>
      <c r="OEO38" s="171"/>
      <c r="OEP38" s="171"/>
      <c r="OEQ38" s="171"/>
      <c r="OER38" s="171"/>
      <c r="OES38" s="171"/>
      <c r="OET38" s="171"/>
      <c r="OEU38" s="171"/>
      <c r="OEV38" s="171"/>
      <c r="OEW38" s="171"/>
      <c r="OEX38" s="171"/>
      <c r="OEY38" s="171"/>
      <c r="OEZ38" s="171"/>
      <c r="OFA38" s="171"/>
      <c r="OFB38" s="171"/>
      <c r="OFC38" s="171"/>
      <c r="OFD38" s="171"/>
      <c r="OFE38" s="171"/>
      <c r="OFF38" s="171"/>
      <c r="OFG38" s="171"/>
      <c r="OFH38" s="171"/>
      <c r="OFI38" s="171"/>
      <c r="OFJ38" s="171"/>
      <c r="OFK38" s="171"/>
      <c r="OFL38" s="171"/>
      <c r="OFM38" s="171"/>
      <c r="OFN38" s="171"/>
      <c r="OFO38" s="171"/>
      <c r="OFP38" s="171"/>
      <c r="OFQ38" s="171"/>
      <c r="OFR38" s="171"/>
      <c r="OFS38" s="171"/>
      <c r="OFT38" s="171"/>
      <c r="OFU38" s="171"/>
      <c r="OFV38" s="171"/>
      <c r="OFW38" s="171"/>
      <c r="OFX38" s="171"/>
      <c r="OFY38" s="171"/>
      <c r="OFZ38" s="171"/>
      <c r="OGA38" s="171"/>
      <c r="OGB38" s="171"/>
      <c r="OGC38" s="171"/>
      <c r="OGD38" s="171"/>
      <c r="OGE38" s="171"/>
      <c r="OGF38" s="171"/>
      <c r="OGG38" s="171"/>
      <c r="OGH38" s="171"/>
      <c r="OGI38" s="171"/>
      <c r="OGJ38" s="171"/>
      <c r="OGK38" s="171"/>
      <c r="OGL38" s="171"/>
      <c r="OGM38" s="171"/>
      <c r="OGN38" s="171"/>
      <c r="OGO38" s="171"/>
      <c r="OGP38" s="171"/>
      <c r="OGQ38" s="171"/>
      <c r="OGR38" s="171"/>
      <c r="OGS38" s="171"/>
      <c r="OGT38" s="171"/>
      <c r="OGU38" s="171"/>
      <c r="OGV38" s="171"/>
      <c r="OGW38" s="171"/>
      <c r="OGX38" s="171"/>
      <c r="OGY38" s="171"/>
      <c r="OGZ38" s="171"/>
      <c r="OHA38" s="171"/>
      <c r="OHB38" s="171"/>
      <c r="OHC38" s="171"/>
      <c r="OHD38" s="171"/>
      <c r="OHE38" s="171"/>
      <c r="OHF38" s="171"/>
      <c r="OHG38" s="171"/>
      <c r="OHH38" s="171"/>
      <c r="OHI38" s="171"/>
      <c r="OHJ38" s="171"/>
      <c r="OHK38" s="171"/>
      <c r="OHL38" s="171"/>
      <c r="OHM38" s="171"/>
      <c r="OHN38" s="171"/>
      <c r="OHO38" s="171"/>
      <c r="OHP38" s="171"/>
      <c r="OHQ38" s="171"/>
      <c r="OHR38" s="171"/>
      <c r="OHS38" s="171"/>
      <c r="OHT38" s="171"/>
      <c r="OHU38" s="171"/>
      <c r="OHV38" s="171"/>
      <c r="OHW38" s="171"/>
      <c r="OHX38" s="171"/>
      <c r="OHY38" s="171"/>
      <c r="OHZ38" s="171"/>
      <c r="OIA38" s="171"/>
      <c r="OIB38" s="171"/>
      <c r="OIC38" s="171"/>
      <c r="OID38" s="171"/>
      <c r="OIE38" s="171"/>
      <c r="OIF38" s="171"/>
      <c r="OIG38" s="171"/>
      <c r="OIH38" s="171"/>
      <c r="OII38" s="171"/>
      <c r="OIJ38" s="171"/>
      <c r="OIK38" s="171"/>
      <c r="OIL38" s="171"/>
      <c r="OIM38" s="171"/>
      <c r="OIN38" s="171"/>
      <c r="OIO38" s="171"/>
      <c r="OIP38" s="171"/>
      <c r="OIQ38" s="171"/>
      <c r="OIR38" s="171"/>
      <c r="OIS38" s="171"/>
      <c r="OIT38" s="171"/>
      <c r="OIU38" s="171"/>
      <c r="OIV38" s="171"/>
      <c r="OIW38" s="171"/>
      <c r="OIX38" s="171"/>
      <c r="OIY38" s="171"/>
      <c r="OIZ38" s="171"/>
      <c r="OJA38" s="171"/>
      <c r="OJB38" s="171"/>
      <c r="OJC38" s="171"/>
      <c r="OJD38" s="171"/>
      <c r="OJE38" s="171"/>
      <c r="OJF38" s="171"/>
      <c r="OJG38" s="171"/>
      <c r="OJH38" s="171"/>
      <c r="OJI38" s="171"/>
      <c r="OJJ38" s="171"/>
      <c r="OJK38" s="171"/>
      <c r="OJL38" s="171"/>
      <c r="OJM38" s="171"/>
      <c r="OJN38" s="171"/>
      <c r="OJO38" s="171"/>
      <c r="OJP38" s="171"/>
      <c r="OJQ38" s="171"/>
      <c r="OJR38" s="171"/>
      <c r="OJS38" s="171"/>
      <c r="OJT38" s="171"/>
      <c r="OJU38" s="171"/>
      <c r="OJV38" s="171"/>
      <c r="OJW38" s="171"/>
      <c r="OJX38" s="171"/>
      <c r="OJY38" s="171"/>
      <c r="OJZ38" s="171"/>
      <c r="OKA38" s="171"/>
      <c r="OKB38" s="171"/>
      <c r="OKC38" s="171"/>
      <c r="OKD38" s="171"/>
      <c r="OKE38" s="171"/>
      <c r="OKF38" s="171"/>
      <c r="OKG38" s="171"/>
      <c r="OKH38" s="171"/>
      <c r="OKI38" s="171"/>
      <c r="OKJ38" s="171"/>
      <c r="OKK38" s="171"/>
      <c r="OKL38" s="171"/>
      <c r="OKM38" s="171"/>
      <c r="OKN38" s="171"/>
      <c r="OKO38" s="171"/>
      <c r="OKP38" s="171"/>
      <c r="OKQ38" s="171"/>
      <c r="OKR38" s="171"/>
      <c r="OKS38" s="171"/>
      <c r="OKT38" s="171"/>
      <c r="OKU38" s="171"/>
      <c r="OKV38" s="171"/>
      <c r="OKW38" s="171"/>
      <c r="OKX38" s="171"/>
      <c r="OKY38" s="171"/>
      <c r="OKZ38" s="171"/>
      <c r="OLA38" s="171"/>
      <c r="OLB38" s="171"/>
      <c r="OLC38" s="171"/>
      <c r="OLD38" s="171"/>
      <c r="OLE38" s="171"/>
      <c r="OLF38" s="171"/>
      <c r="OLG38" s="171"/>
      <c r="OLH38" s="171"/>
      <c r="OLI38" s="171"/>
      <c r="OLJ38" s="171"/>
      <c r="OLK38" s="171"/>
      <c r="OLL38" s="171"/>
      <c r="OLM38" s="171"/>
      <c r="OLN38" s="171"/>
      <c r="OLO38" s="171"/>
      <c r="OLP38" s="171"/>
      <c r="OLQ38" s="171"/>
      <c r="OLR38" s="171"/>
      <c r="OLS38" s="171"/>
      <c r="OLT38" s="171"/>
      <c r="OLU38" s="171"/>
      <c r="OLV38" s="171"/>
      <c r="OLW38" s="171"/>
      <c r="OLX38" s="171"/>
      <c r="OLY38" s="171"/>
      <c r="OLZ38" s="171"/>
      <c r="OMA38" s="171"/>
      <c r="OMB38" s="171"/>
      <c r="OMC38" s="171"/>
      <c r="OMD38" s="171"/>
      <c r="OME38" s="171"/>
      <c r="OMF38" s="171"/>
      <c r="OMG38" s="171"/>
      <c r="OMH38" s="171"/>
      <c r="OMI38" s="171"/>
      <c r="OMJ38" s="171"/>
      <c r="OMK38" s="171"/>
      <c r="OML38" s="171"/>
      <c r="OMM38" s="171"/>
      <c r="OMN38" s="171"/>
      <c r="OMO38" s="171"/>
      <c r="OMP38" s="171"/>
      <c r="OMQ38" s="171"/>
      <c r="OMR38" s="171"/>
      <c r="OMS38" s="171"/>
      <c r="OMT38" s="171"/>
      <c r="OMU38" s="171"/>
      <c r="OMV38" s="171"/>
      <c r="OMW38" s="171"/>
      <c r="OMX38" s="171"/>
      <c r="OMY38" s="171"/>
      <c r="OMZ38" s="171"/>
      <c r="ONA38" s="171"/>
      <c r="ONB38" s="171"/>
      <c r="ONC38" s="171"/>
      <c r="OND38" s="171"/>
      <c r="ONE38" s="171"/>
      <c r="ONF38" s="171"/>
      <c r="ONG38" s="171"/>
      <c r="ONH38" s="171"/>
      <c r="ONI38" s="171"/>
      <c r="ONJ38" s="171"/>
      <c r="ONK38" s="171"/>
      <c r="ONL38" s="171"/>
      <c r="ONM38" s="171"/>
      <c r="ONN38" s="171"/>
      <c r="ONO38" s="171"/>
      <c r="ONP38" s="171"/>
      <c r="ONQ38" s="171"/>
      <c r="ONR38" s="171"/>
      <c r="ONS38" s="171"/>
      <c r="ONT38" s="171"/>
      <c r="ONU38" s="171"/>
      <c r="ONV38" s="171"/>
      <c r="ONW38" s="171"/>
      <c r="ONX38" s="171"/>
      <c r="ONY38" s="171"/>
      <c r="ONZ38" s="171"/>
      <c r="OOA38" s="171"/>
      <c r="OOB38" s="171"/>
      <c r="OOC38" s="171"/>
      <c r="OOD38" s="171"/>
      <c r="OOE38" s="171"/>
      <c r="OOF38" s="171"/>
      <c r="OOG38" s="171"/>
      <c r="OOH38" s="171"/>
      <c r="OOI38" s="171"/>
      <c r="OOJ38" s="171"/>
      <c r="OOK38" s="171"/>
      <c r="OOL38" s="171"/>
      <c r="OOM38" s="171"/>
      <c r="OON38" s="171"/>
      <c r="OOO38" s="171"/>
      <c r="OOP38" s="171"/>
      <c r="OOQ38" s="171"/>
      <c r="OOR38" s="171"/>
      <c r="OOS38" s="171"/>
      <c r="OOT38" s="171"/>
      <c r="OOU38" s="171"/>
      <c r="OOV38" s="171"/>
      <c r="OOW38" s="171"/>
      <c r="OOX38" s="171"/>
      <c r="OOY38" s="171"/>
      <c r="OOZ38" s="171"/>
      <c r="OPA38" s="171"/>
      <c r="OPB38" s="171"/>
      <c r="OPC38" s="171"/>
      <c r="OPD38" s="171"/>
      <c r="OPE38" s="171"/>
      <c r="OPF38" s="171"/>
      <c r="OPG38" s="171"/>
      <c r="OPH38" s="171"/>
      <c r="OPI38" s="171"/>
      <c r="OPJ38" s="171"/>
      <c r="OPK38" s="171"/>
      <c r="OPL38" s="171"/>
      <c r="OPM38" s="171"/>
      <c r="OPN38" s="171"/>
      <c r="OPO38" s="171"/>
      <c r="OPP38" s="171"/>
      <c r="OPQ38" s="171"/>
      <c r="OPR38" s="171"/>
      <c r="OPS38" s="171"/>
      <c r="OPT38" s="171"/>
      <c r="OPU38" s="171"/>
      <c r="OPV38" s="171"/>
      <c r="OPW38" s="171"/>
      <c r="OPX38" s="171"/>
      <c r="OPY38" s="171"/>
      <c r="OPZ38" s="171"/>
      <c r="OQA38" s="171"/>
      <c r="OQB38" s="171"/>
      <c r="OQC38" s="171"/>
      <c r="OQD38" s="171"/>
      <c r="OQE38" s="171"/>
      <c r="OQF38" s="171"/>
      <c r="OQG38" s="171"/>
      <c r="OQH38" s="171"/>
      <c r="OQI38" s="171"/>
      <c r="OQJ38" s="171"/>
      <c r="OQK38" s="171"/>
      <c r="OQL38" s="171"/>
      <c r="OQM38" s="171"/>
      <c r="OQN38" s="171"/>
      <c r="OQO38" s="171"/>
      <c r="OQP38" s="171"/>
      <c r="OQQ38" s="171"/>
      <c r="OQR38" s="171"/>
      <c r="OQS38" s="171"/>
      <c r="OQT38" s="171"/>
      <c r="OQU38" s="171"/>
      <c r="OQV38" s="171"/>
      <c r="OQW38" s="171"/>
      <c r="OQX38" s="171"/>
      <c r="OQY38" s="171"/>
      <c r="OQZ38" s="171"/>
      <c r="ORA38" s="171"/>
      <c r="ORB38" s="171"/>
      <c r="ORC38" s="171"/>
      <c r="ORD38" s="171"/>
      <c r="ORE38" s="171"/>
      <c r="ORF38" s="171"/>
      <c r="ORG38" s="171"/>
      <c r="ORH38" s="171"/>
      <c r="ORI38" s="171"/>
      <c r="ORJ38" s="171"/>
      <c r="ORK38" s="171"/>
      <c r="ORL38" s="171"/>
      <c r="ORM38" s="171"/>
      <c r="ORN38" s="171"/>
      <c r="ORO38" s="171"/>
      <c r="ORP38" s="171"/>
      <c r="ORQ38" s="171"/>
      <c r="ORR38" s="171"/>
      <c r="ORS38" s="171"/>
      <c r="ORT38" s="171"/>
      <c r="ORU38" s="171"/>
      <c r="ORV38" s="171"/>
      <c r="ORW38" s="171"/>
      <c r="ORX38" s="171"/>
      <c r="ORY38" s="171"/>
      <c r="ORZ38" s="171"/>
      <c r="OSA38" s="171"/>
      <c r="OSB38" s="171"/>
      <c r="OSC38" s="171"/>
      <c r="OSD38" s="171"/>
      <c r="OSE38" s="171"/>
      <c r="OSF38" s="171"/>
      <c r="OSG38" s="171"/>
      <c r="OSH38" s="171"/>
      <c r="OSI38" s="171"/>
      <c r="OSJ38" s="171"/>
      <c r="OSK38" s="171"/>
      <c r="OSL38" s="171"/>
      <c r="OSM38" s="171"/>
      <c r="OSN38" s="171"/>
      <c r="OSO38" s="171"/>
      <c r="OSP38" s="171"/>
      <c r="OSQ38" s="171"/>
      <c r="OSR38" s="171"/>
      <c r="OSS38" s="171"/>
      <c r="OST38" s="171"/>
      <c r="OSU38" s="171"/>
      <c r="OSV38" s="171"/>
      <c r="OSW38" s="171"/>
      <c r="OSX38" s="171"/>
      <c r="OSY38" s="171"/>
      <c r="OSZ38" s="171"/>
      <c r="OTA38" s="171"/>
      <c r="OTB38" s="171"/>
      <c r="OTC38" s="171"/>
      <c r="OTD38" s="171"/>
      <c r="OTE38" s="171"/>
      <c r="OTF38" s="171"/>
      <c r="OTG38" s="171"/>
      <c r="OTH38" s="171"/>
      <c r="OTI38" s="171"/>
      <c r="OTJ38" s="171"/>
      <c r="OTK38" s="171"/>
      <c r="OTL38" s="171"/>
      <c r="OTM38" s="171"/>
      <c r="OTN38" s="171"/>
      <c r="OTO38" s="171"/>
      <c r="OTP38" s="171"/>
      <c r="OTQ38" s="171"/>
      <c r="OTR38" s="171"/>
      <c r="OTS38" s="171"/>
      <c r="OTT38" s="171"/>
      <c r="OTU38" s="171"/>
      <c r="OTV38" s="171"/>
      <c r="OTW38" s="171"/>
      <c r="OTX38" s="171"/>
      <c r="OTY38" s="171"/>
      <c r="OTZ38" s="171"/>
      <c r="OUA38" s="171"/>
      <c r="OUB38" s="171"/>
      <c r="OUC38" s="171"/>
      <c r="OUD38" s="171"/>
      <c r="OUE38" s="171"/>
      <c r="OUF38" s="171"/>
      <c r="OUG38" s="171"/>
      <c r="OUH38" s="171"/>
      <c r="OUI38" s="171"/>
      <c r="OUJ38" s="171"/>
      <c r="OUK38" s="171"/>
      <c r="OUL38" s="171"/>
      <c r="OUM38" s="171"/>
      <c r="OUN38" s="171"/>
      <c r="OUO38" s="171"/>
      <c r="OUP38" s="171"/>
      <c r="OUQ38" s="171"/>
      <c r="OUR38" s="171"/>
      <c r="OUS38" s="171"/>
      <c r="OUT38" s="171"/>
      <c r="OUU38" s="171"/>
      <c r="OUV38" s="171"/>
      <c r="OUW38" s="171"/>
      <c r="OUX38" s="171"/>
      <c r="OUY38" s="171"/>
      <c r="OUZ38" s="171"/>
      <c r="OVA38" s="171"/>
      <c r="OVB38" s="171"/>
      <c r="OVC38" s="171"/>
      <c r="OVD38" s="171"/>
      <c r="OVE38" s="171"/>
      <c r="OVF38" s="171"/>
      <c r="OVG38" s="171"/>
      <c r="OVH38" s="171"/>
      <c r="OVI38" s="171"/>
      <c r="OVJ38" s="171"/>
      <c r="OVK38" s="171"/>
      <c r="OVL38" s="171"/>
      <c r="OVM38" s="171"/>
      <c r="OVN38" s="171"/>
      <c r="OVO38" s="171"/>
      <c r="OVP38" s="171"/>
      <c r="OVQ38" s="171"/>
      <c r="OVR38" s="171"/>
      <c r="OVS38" s="171"/>
      <c r="OVT38" s="171"/>
      <c r="OVU38" s="171"/>
      <c r="OVV38" s="171"/>
      <c r="OVW38" s="171"/>
      <c r="OVX38" s="171"/>
      <c r="OVY38" s="171"/>
      <c r="OVZ38" s="171"/>
      <c r="OWA38" s="171"/>
      <c r="OWB38" s="171"/>
      <c r="OWC38" s="171"/>
      <c r="OWD38" s="171"/>
      <c r="OWE38" s="171"/>
      <c r="OWF38" s="171"/>
      <c r="OWG38" s="171"/>
      <c r="OWH38" s="171"/>
      <c r="OWI38" s="171"/>
      <c r="OWJ38" s="171"/>
      <c r="OWK38" s="171"/>
      <c r="OWL38" s="171"/>
      <c r="OWM38" s="171"/>
      <c r="OWN38" s="171"/>
      <c r="OWO38" s="171"/>
      <c r="OWP38" s="171"/>
      <c r="OWQ38" s="171"/>
      <c r="OWR38" s="171"/>
      <c r="OWS38" s="171"/>
      <c r="OWT38" s="171"/>
      <c r="OWU38" s="171"/>
      <c r="OWV38" s="171"/>
      <c r="OWW38" s="171"/>
      <c r="OWX38" s="171"/>
      <c r="OWY38" s="171"/>
      <c r="OWZ38" s="171"/>
      <c r="OXA38" s="171"/>
      <c r="OXB38" s="171"/>
      <c r="OXC38" s="171"/>
      <c r="OXD38" s="171"/>
      <c r="OXE38" s="171"/>
      <c r="OXF38" s="171"/>
      <c r="OXG38" s="171"/>
      <c r="OXH38" s="171"/>
      <c r="OXI38" s="171"/>
      <c r="OXJ38" s="171"/>
      <c r="OXK38" s="171"/>
      <c r="OXL38" s="171"/>
      <c r="OXM38" s="171"/>
      <c r="OXN38" s="171"/>
      <c r="OXO38" s="171"/>
      <c r="OXP38" s="171"/>
      <c r="OXQ38" s="171"/>
      <c r="OXR38" s="171"/>
      <c r="OXS38" s="171"/>
      <c r="OXT38" s="171"/>
      <c r="OXU38" s="171"/>
      <c r="OXV38" s="171"/>
      <c r="OXW38" s="171"/>
      <c r="OXX38" s="171"/>
      <c r="OXY38" s="171"/>
      <c r="OXZ38" s="171"/>
      <c r="OYA38" s="171"/>
      <c r="OYB38" s="171"/>
      <c r="OYC38" s="171"/>
      <c r="OYD38" s="171"/>
      <c r="OYE38" s="171"/>
      <c r="OYF38" s="171"/>
      <c r="OYG38" s="171"/>
      <c r="OYH38" s="171"/>
      <c r="OYI38" s="171"/>
      <c r="OYJ38" s="171"/>
      <c r="OYK38" s="171"/>
      <c r="OYL38" s="171"/>
      <c r="OYM38" s="171"/>
      <c r="OYN38" s="171"/>
      <c r="OYO38" s="171"/>
      <c r="OYP38" s="171"/>
      <c r="OYQ38" s="171"/>
      <c r="OYR38" s="171"/>
      <c r="OYS38" s="171"/>
      <c r="OYT38" s="171"/>
      <c r="OYU38" s="171"/>
      <c r="OYV38" s="171"/>
      <c r="OYW38" s="171"/>
      <c r="OYX38" s="171"/>
      <c r="OYY38" s="171"/>
      <c r="OYZ38" s="171"/>
      <c r="OZA38" s="171"/>
      <c r="OZB38" s="171"/>
      <c r="OZC38" s="171"/>
      <c r="OZD38" s="171"/>
      <c r="OZE38" s="171"/>
      <c r="OZF38" s="171"/>
      <c r="OZG38" s="171"/>
      <c r="OZH38" s="171"/>
      <c r="OZI38" s="171"/>
      <c r="OZJ38" s="171"/>
      <c r="OZK38" s="171"/>
      <c r="OZL38" s="171"/>
      <c r="OZM38" s="171"/>
      <c r="OZN38" s="171"/>
      <c r="OZO38" s="171"/>
      <c r="OZP38" s="171"/>
      <c r="OZQ38" s="171"/>
      <c r="OZR38" s="171"/>
      <c r="OZS38" s="171"/>
      <c r="OZT38" s="171"/>
      <c r="OZU38" s="171"/>
      <c r="OZV38" s="171"/>
      <c r="OZW38" s="171"/>
      <c r="OZX38" s="171"/>
      <c r="OZY38" s="171"/>
      <c r="OZZ38" s="171"/>
      <c r="PAA38" s="171"/>
      <c r="PAB38" s="171"/>
      <c r="PAC38" s="171"/>
      <c r="PAD38" s="171"/>
      <c r="PAE38" s="171"/>
      <c r="PAF38" s="171"/>
      <c r="PAG38" s="171"/>
      <c r="PAH38" s="171"/>
      <c r="PAI38" s="171"/>
      <c r="PAJ38" s="171"/>
      <c r="PAK38" s="171"/>
      <c r="PAL38" s="171"/>
      <c r="PAM38" s="171"/>
      <c r="PAN38" s="171"/>
      <c r="PAO38" s="171"/>
      <c r="PAP38" s="171"/>
      <c r="PAQ38" s="171"/>
      <c r="PAR38" s="171"/>
      <c r="PAS38" s="171"/>
      <c r="PAT38" s="171"/>
      <c r="PAU38" s="171"/>
      <c r="PAV38" s="171"/>
      <c r="PAW38" s="171"/>
      <c r="PAX38" s="171"/>
      <c r="PAY38" s="171"/>
      <c r="PAZ38" s="171"/>
      <c r="PBA38" s="171"/>
      <c r="PBB38" s="171"/>
      <c r="PBC38" s="171"/>
      <c r="PBD38" s="171"/>
      <c r="PBE38" s="171"/>
      <c r="PBF38" s="171"/>
      <c r="PBG38" s="171"/>
      <c r="PBH38" s="171"/>
      <c r="PBI38" s="171"/>
      <c r="PBJ38" s="171"/>
      <c r="PBK38" s="171"/>
      <c r="PBL38" s="171"/>
      <c r="PBM38" s="171"/>
      <c r="PBN38" s="171"/>
      <c r="PBO38" s="171"/>
      <c r="PBP38" s="171"/>
      <c r="PBQ38" s="171"/>
      <c r="PBR38" s="171"/>
      <c r="PBS38" s="171"/>
      <c r="PBT38" s="171"/>
      <c r="PBU38" s="171"/>
      <c r="PBV38" s="171"/>
      <c r="PBW38" s="171"/>
      <c r="PBX38" s="171"/>
      <c r="PBY38" s="171"/>
      <c r="PBZ38" s="171"/>
      <c r="PCA38" s="171"/>
      <c r="PCB38" s="171"/>
      <c r="PCC38" s="171"/>
      <c r="PCD38" s="171"/>
      <c r="PCE38" s="171"/>
      <c r="PCF38" s="171"/>
      <c r="PCG38" s="171"/>
      <c r="PCH38" s="171"/>
      <c r="PCI38" s="171"/>
      <c r="PCJ38" s="171"/>
      <c r="PCK38" s="171"/>
      <c r="PCL38" s="171"/>
      <c r="PCM38" s="171"/>
      <c r="PCN38" s="171"/>
      <c r="PCO38" s="171"/>
      <c r="PCP38" s="171"/>
      <c r="PCQ38" s="171"/>
      <c r="PCR38" s="171"/>
      <c r="PCS38" s="171"/>
      <c r="PCT38" s="171"/>
      <c r="PCU38" s="171"/>
      <c r="PCV38" s="171"/>
      <c r="PCW38" s="171"/>
      <c r="PCX38" s="171"/>
      <c r="PCY38" s="171"/>
      <c r="PCZ38" s="171"/>
      <c r="PDA38" s="171"/>
      <c r="PDB38" s="171"/>
      <c r="PDC38" s="171"/>
      <c r="PDD38" s="171"/>
      <c r="PDE38" s="171"/>
      <c r="PDF38" s="171"/>
      <c r="PDG38" s="171"/>
      <c r="PDH38" s="171"/>
      <c r="PDI38" s="171"/>
      <c r="PDJ38" s="171"/>
      <c r="PDK38" s="171"/>
      <c r="PDL38" s="171"/>
      <c r="PDM38" s="171"/>
      <c r="PDN38" s="171"/>
      <c r="PDO38" s="171"/>
      <c r="PDP38" s="171"/>
      <c r="PDQ38" s="171"/>
      <c r="PDR38" s="171"/>
      <c r="PDS38" s="171"/>
      <c r="PDT38" s="171"/>
      <c r="PDU38" s="171"/>
      <c r="PDV38" s="171"/>
      <c r="PDW38" s="171"/>
      <c r="PDX38" s="171"/>
      <c r="PDY38" s="171"/>
      <c r="PDZ38" s="171"/>
      <c r="PEA38" s="171"/>
      <c r="PEB38" s="171"/>
      <c r="PEC38" s="171"/>
      <c r="PED38" s="171"/>
      <c r="PEE38" s="171"/>
      <c r="PEF38" s="171"/>
      <c r="PEG38" s="171"/>
      <c r="PEH38" s="171"/>
      <c r="PEI38" s="171"/>
      <c r="PEJ38" s="171"/>
      <c r="PEK38" s="171"/>
      <c r="PEL38" s="171"/>
      <c r="PEM38" s="171"/>
      <c r="PEN38" s="171"/>
      <c r="PEO38" s="171"/>
      <c r="PEP38" s="171"/>
      <c r="PEQ38" s="171"/>
      <c r="PER38" s="171"/>
      <c r="PES38" s="171"/>
      <c r="PET38" s="171"/>
      <c r="PEU38" s="171"/>
      <c r="PEV38" s="171"/>
      <c r="PEW38" s="171"/>
      <c r="PEX38" s="171"/>
      <c r="PEY38" s="171"/>
      <c r="PEZ38" s="171"/>
      <c r="PFA38" s="171"/>
      <c r="PFB38" s="171"/>
      <c r="PFC38" s="171"/>
      <c r="PFD38" s="171"/>
      <c r="PFE38" s="171"/>
      <c r="PFF38" s="171"/>
      <c r="PFG38" s="171"/>
      <c r="PFH38" s="171"/>
      <c r="PFI38" s="171"/>
      <c r="PFJ38" s="171"/>
      <c r="PFK38" s="171"/>
      <c r="PFL38" s="171"/>
      <c r="PFM38" s="171"/>
      <c r="PFN38" s="171"/>
      <c r="PFO38" s="171"/>
      <c r="PFP38" s="171"/>
      <c r="PFQ38" s="171"/>
      <c r="PFR38" s="171"/>
      <c r="PFS38" s="171"/>
      <c r="PFT38" s="171"/>
      <c r="PFU38" s="171"/>
      <c r="PFV38" s="171"/>
      <c r="PFW38" s="171"/>
      <c r="PFX38" s="171"/>
      <c r="PFY38" s="171"/>
      <c r="PFZ38" s="171"/>
      <c r="PGA38" s="171"/>
      <c r="PGB38" s="171"/>
      <c r="PGC38" s="171"/>
      <c r="PGD38" s="171"/>
      <c r="PGE38" s="171"/>
      <c r="PGF38" s="171"/>
      <c r="PGG38" s="171"/>
      <c r="PGH38" s="171"/>
      <c r="PGI38" s="171"/>
      <c r="PGJ38" s="171"/>
      <c r="PGK38" s="171"/>
      <c r="PGL38" s="171"/>
      <c r="PGM38" s="171"/>
      <c r="PGN38" s="171"/>
      <c r="PGO38" s="171"/>
      <c r="PGP38" s="171"/>
      <c r="PGQ38" s="171"/>
      <c r="PGR38" s="171"/>
      <c r="PGS38" s="171"/>
      <c r="PGT38" s="171"/>
      <c r="PGU38" s="171"/>
      <c r="PGV38" s="171"/>
      <c r="PGW38" s="171"/>
      <c r="PGX38" s="171"/>
      <c r="PGY38" s="171"/>
      <c r="PGZ38" s="171"/>
      <c r="PHA38" s="171"/>
      <c r="PHB38" s="171"/>
      <c r="PHC38" s="171"/>
      <c r="PHD38" s="171"/>
      <c r="PHE38" s="171"/>
      <c r="PHF38" s="171"/>
      <c r="PHG38" s="171"/>
      <c r="PHH38" s="171"/>
      <c r="PHI38" s="171"/>
      <c r="PHJ38" s="171"/>
      <c r="PHK38" s="171"/>
      <c r="PHL38" s="171"/>
      <c r="PHM38" s="171"/>
      <c r="PHN38" s="171"/>
      <c r="PHO38" s="171"/>
      <c r="PHP38" s="171"/>
      <c r="PHQ38" s="171"/>
      <c r="PHR38" s="171"/>
      <c r="PHS38" s="171"/>
      <c r="PHT38" s="171"/>
      <c r="PHU38" s="171"/>
      <c r="PHV38" s="171"/>
      <c r="PHW38" s="171"/>
      <c r="PHX38" s="171"/>
      <c r="PHY38" s="171"/>
      <c r="PHZ38" s="171"/>
      <c r="PIA38" s="171"/>
      <c r="PIB38" s="171"/>
      <c r="PIC38" s="171"/>
      <c r="PID38" s="171"/>
      <c r="PIE38" s="171"/>
      <c r="PIF38" s="171"/>
      <c r="PIG38" s="171"/>
      <c r="PIH38" s="171"/>
      <c r="PII38" s="171"/>
      <c r="PIJ38" s="171"/>
      <c r="PIK38" s="171"/>
      <c r="PIL38" s="171"/>
      <c r="PIM38" s="171"/>
      <c r="PIN38" s="171"/>
      <c r="PIO38" s="171"/>
      <c r="PIP38" s="171"/>
      <c r="PIQ38" s="171"/>
      <c r="PIR38" s="171"/>
      <c r="PIS38" s="171"/>
      <c r="PIT38" s="171"/>
      <c r="PIU38" s="171"/>
      <c r="PIV38" s="171"/>
      <c r="PIW38" s="171"/>
      <c r="PIX38" s="171"/>
      <c r="PIY38" s="171"/>
      <c r="PIZ38" s="171"/>
      <c r="PJA38" s="171"/>
      <c r="PJB38" s="171"/>
      <c r="PJC38" s="171"/>
      <c r="PJD38" s="171"/>
      <c r="PJE38" s="171"/>
      <c r="PJF38" s="171"/>
      <c r="PJG38" s="171"/>
      <c r="PJH38" s="171"/>
      <c r="PJI38" s="171"/>
      <c r="PJJ38" s="171"/>
      <c r="PJK38" s="171"/>
      <c r="PJL38" s="171"/>
      <c r="PJM38" s="171"/>
      <c r="PJN38" s="171"/>
      <c r="PJO38" s="171"/>
      <c r="PJP38" s="171"/>
      <c r="PJQ38" s="171"/>
      <c r="PJR38" s="171"/>
      <c r="PJS38" s="171"/>
      <c r="PJT38" s="171"/>
      <c r="PJU38" s="171"/>
      <c r="PJV38" s="171"/>
      <c r="PJW38" s="171"/>
      <c r="PJX38" s="171"/>
      <c r="PJY38" s="171"/>
      <c r="PJZ38" s="171"/>
      <c r="PKA38" s="171"/>
      <c r="PKB38" s="171"/>
      <c r="PKC38" s="171"/>
      <c r="PKD38" s="171"/>
      <c r="PKE38" s="171"/>
      <c r="PKF38" s="171"/>
      <c r="PKG38" s="171"/>
      <c r="PKH38" s="171"/>
      <c r="PKI38" s="171"/>
      <c r="PKJ38" s="171"/>
      <c r="PKK38" s="171"/>
      <c r="PKL38" s="171"/>
      <c r="PKM38" s="171"/>
      <c r="PKN38" s="171"/>
      <c r="PKO38" s="171"/>
      <c r="PKP38" s="171"/>
      <c r="PKQ38" s="171"/>
      <c r="PKR38" s="171"/>
      <c r="PKS38" s="171"/>
      <c r="PKT38" s="171"/>
      <c r="PKU38" s="171"/>
      <c r="PKV38" s="171"/>
      <c r="PKW38" s="171"/>
      <c r="PKX38" s="171"/>
      <c r="PKY38" s="171"/>
      <c r="PKZ38" s="171"/>
      <c r="PLA38" s="171"/>
      <c r="PLB38" s="171"/>
      <c r="PLC38" s="171"/>
      <c r="PLD38" s="171"/>
      <c r="PLE38" s="171"/>
      <c r="PLF38" s="171"/>
      <c r="PLG38" s="171"/>
      <c r="PLH38" s="171"/>
      <c r="PLI38" s="171"/>
      <c r="PLJ38" s="171"/>
      <c r="PLK38" s="171"/>
      <c r="PLL38" s="171"/>
      <c r="PLM38" s="171"/>
      <c r="PLN38" s="171"/>
      <c r="PLO38" s="171"/>
      <c r="PLP38" s="171"/>
      <c r="PLQ38" s="171"/>
      <c r="PLR38" s="171"/>
      <c r="PLS38" s="171"/>
      <c r="PLT38" s="171"/>
      <c r="PLU38" s="171"/>
      <c r="PLV38" s="171"/>
      <c r="PLW38" s="171"/>
      <c r="PLX38" s="171"/>
      <c r="PLY38" s="171"/>
      <c r="PLZ38" s="171"/>
      <c r="PMA38" s="171"/>
      <c r="PMB38" s="171"/>
      <c r="PMC38" s="171"/>
      <c r="PMD38" s="171"/>
      <c r="PME38" s="171"/>
      <c r="PMF38" s="171"/>
      <c r="PMG38" s="171"/>
      <c r="PMH38" s="171"/>
      <c r="PMI38" s="171"/>
      <c r="PMJ38" s="171"/>
      <c r="PMK38" s="171"/>
      <c r="PML38" s="171"/>
      <c r="PMM38" s="171"/>
      <c r="PMN38" s="171"/>
      <c r="PMO38" s="171"/>
      <c r="PMP38" s="171"/>
      <c r="PMQ38" s="171"/>
      <c r="PMR38" s="171"/>
      <c r="PMS38" s="171"/>
      <c r="PMT38" s="171"/>
      <c r="PMU38" s="171"/>
      <c r="PMV38" s="171"/>
      <c r="PMW38" s="171"/>
      <c r="PMX38" s="171"/>
      <c r="PMY38" s="171"/>
      <c r="PMZ38" s="171"/>
      <c r="PNA38" s="171"/>
      <c r="PNB38" s="171"/>
      <c r="PNC38" s="171"/>
      <c r="PND38" s="171"/>
      <c r="PNE38" s="171"/>
      <c r="PNF38" s="171"/>
      <c r="PNG38" s="171"/>
      <c r="PNH38" s="171"/>
      <c r="PNI38" s="171"/>
      <c r="PNJ38" s="171"/>
      <c r="PNK38" s="171"/>
      <c r="PNL38" s="171"/>
      <c r="PNM38" s="171"/>
      <c r="PNN38" s="171"/>
      <c r="PNO38" s="171"/>
      <c r="PNP38" s="171"/>
      <c r="PNQ38" s="171"/>
      <c r="PNR38" s="171"/>
      <c r="PNS38" s="171"/>
      <c r="PNT38" s="171"/>
      <c r="PNU38" s="171"/>
      <c r="PNV38" s="171"/>
      <c r="PNW38" s="171"/>
      <c r="PNX38" s="171"/>
      <c r="PNY38" s="171"/>
      <c r="PNZ38" s="171"/>
      <c r="POA38" s="171"/>
      <c r="POB38" s="171"/>
      <c r="POC38" s="171"/>
      <c r="POD38" s="171"/>
      <c r="POE38" s="171"/>
      <c r="POF38" s="171"/>
      <c r="POG38" s="171"/>
      <c r="POH38" s="171"/>
      <c r="POI38" s="171"/>
      <c r="POJ38" s="171"/>
      <c r="POK38" s="171"/>
      <c r="POL38" s="171"/>
      <c r="POM38" s="171"/>
      <c r="PON38" s="171"/>
      <c r="POO38" s="171"/>
      <c r="POP38" s="171"/>
      <c r="POQ38" s="171"/>
      <c r="POR38" s="171"/>
      <c r="POS38" s="171"/>
      <c r="POT38" s="171"/>
      <c r="POU38" s="171"/>
      <c r="POV38" s="171"/>
      <c r="POW38" s="171"/>
      <c r="POX38" s="171"/>
      <c r="POY38" s="171"/>
      <c r="POZ38" s="171"/>
      <c r="PPA38" s="171"/>
      <c r="PPB38" s="171"/>
      <c r="PPC38" s="171"/>
      <c r="PPD38" s="171"/>
      <c r="PPE38" s="171"/>
      <c r="PPF38" s="171"/>
      <c r="PPG38" s="171"/>
      <c r="PPH38" s="171"/>
      <c r="PPI38" s="171"/>
      <c r="PPJ38" s="171"/>
      <c r="PPK38" s="171"/>
      <c r="PPL38" s="171"/>
      <c r="PPM38" s="171"/>
      <c r="PPN38" s="171"/>
      <c r="PPO38" s="171"/>
      <c r="PPP38" s="171"/>
      <c r="PPQ38" s="171"/>
      <c r="PPR38" s="171"/>
      <c r="PPS38" s="171"/>
      <c r="PPT38" s="171"/>
      <c r="PPU38" s="171"/>
      <c r="PPV38" s="171"/>
      <c r="PPW38" s="171"/>
      <c r="PPX38" s="171"/>
      <c r="PPY38" s="171"/>
      <c r="PPZ38" s="171"/>
      <c r="PQA38" s="171"/>
      <c r="PQB38" s="171"/>
      <c r="PQC38" s="171"/>
      <c r="PQD38" s="171"/>
      <c r="PQE38" s="171"/>
      <c r="PQF38" s="171"/>
      <c r="PQG38" s="171"/>
      <c r="PQH38" s="171"/>
      <c r="PQI38" s="171"/>
      <c r="PQJ38" s="171"/>
      <c r="PQK38" s="171"/>
      <c r="PQL38" s="171"/>
      <c r="PQM38" s="171"/>
      <c r="PQN38" s="171"/>
      <c r="PQO38" s="171"/>
      <c r="PQP38" s="171"/>
      <c r="PQQ38" s="171"/>
      <c r="PQR38" s="171"/>
      <c r="PQS38" s="171"/>
      <c r="PQT38" s="171"/>
      <c r="PQU38" s="171"/>
      <c r="PQV38" s="171"/>
      <c r="PQW38" s="171"/>
      <c r="PQX38" s="171"/>
      <c r="PQY38" s="171"/>
      <c r="PQZ38" s="171"/>
      <c r="PRA38" s="171"/>
      <c r="PRB38" s="171"/>
      <c r="PRC38" s="171"/>
      <c r="PRD38" s="171"/>
      <c r="PRE38" s="171"/>
      <c r="PRF38" s="171"/>
      <c r="PRG38" s="171"/>
      <c r="PRH38" s="171"/>
      <c r="PRI38" s="171"/>
      <c r="PRJ38" s="171"/>
      <c r="PRK38" s="171"/>
      <c r="PRL38" s="171"/>
      <c r="PRM38" s="171"/>
      <c r="PRN38" s="171"/>
      <c r="PRO38" s="171"/>
      <c r="PRP38" s="171"/>
      <c r="PRQ38" s="171"/>
      <c r="PRR38" s="171"/>
      <c r="PRS38" s="171"/>
      <c r="PRT38" s="171"/>
      <c r="PRU38" s="171"/>
      <c r="PRV38" s="171"/>
      <c r="PRW38" s="171"/>
      <c r="PRX38" s="171"/>
      <c r="PRY38" s="171"/>
      <c r="PRZ38" s="171"/>
      <c r="PSA38" s="171"/>
      <c r="PSB38" s="171"/>
      <c r="PSC38" s="171"/>
      <c r="PSD38" s="171"/>
      <c r="PSE38" s="171"/>
      <c r="PSF38" s="171"/>
      <c r="PSG38" s="171"/>
      <c r="PSH38" s="171"/>
      <c r="PSI38" s="171"/>
      <c r="PSJ38" s="171"/>
      <c r="PSK38" s="171"/>
      <c r="PSL38" s="171"/>
      <c r="PSM38" s="171"/>
      <c r="PSN38" s="171"/>
      <c r="PSO38" s="171"/>
      <c r="PSP38" s="171"/>
      <c r="PSQ38" s="171"/>
      <c r="PSR38" s="171"/>
      <c r="PSS38" s="171"/>
      <c r="PST38" s="171"/>
      <c r="PSU38" s="171"/>
      <c r="PSV38" s="171"/>
      <c r="PSW38" s="171"/>
      <c r="PSX38" s="171"/>
      <c r="PSY38" s="171"/>
      <c r="PSZ38" s="171"/>
      <c r="PTA38" s="171"/>
      <c r="PTB38" s="171"/>
      <c r="PTC38" s="171"/>
      <c r="PTD38" s="171"/>
      <c r="PTE38" s="171"/>
      <c r="PTF38" s="171"/>
      <c r="PTG38" s="171"/>
      <c r="PTH38" s="171"/>
      <c r="PTI38" s="171"/>
      <c r="PTJ38" s="171"/>
      <c r="PTK38" s="171"/>
      <c r="PTL38" s="171"/>
      <c r="PTM38" s="171"/>
      <c r="PTN38" s="171"/>
      <c r="PTO38" s="171"/>
      <c r="PTP38" s="171"/>
      <c r="PTQ38" s="171"/>
      <c r="PTR38" s="171"/>
      <c r="PTS38" s="171"/>
      <c r="PTT38" s="171"/>
      <c r="PTU38" s="171"/>
      <c r="PTV38" s="171"/>
      <c r="PTW38" s="171"/>
      <c r="PTX38" s="171"/>
      <c r="PTY38" s="171"/>
      <c r="PTZ38" s="171"/>
      <c r="PUA38" s="171"/>
      <c r="PUB38" s="171"/>
      <c r="PUC38" s="171"/>
      <c r="PUD38" s="171"/>
      <c r="PUE38" s="171"/>
      <c r="PUF38" s="171"/>
      <c r="PUG38" s="171"/>
      <c r="PUH38" s="171"/>
      <c r="PUI38" s="171"/>
      <c r="PUJ38" s="171"/>
      <c r="PUK38" s="171"/>
      <c r="PUL38" s="171"/>
      <c r="PUM38" s="171"/>
      <c r="PUN38" s="171"/>
      <c r="PUO38" s="171"/>
      <c r="PUP38" s="171"/>
      <c r="PUQ38" s="171"/>
      <c r="PUR38" s="171"/>
      <c r="PUS38" s="171"/>
      <c r="PUT38" s="171"/>
      <c r="PUU38" s="171"/>
      <c r="PUV38" s="171"/>
      <c r="PUW38" s="171"/>
      <c r="PUX38" s="171"/>
      <c r="PUY38" s="171"/>
      <c r="PUZ38" s="171"/>
      <c r="PVA38" s="171"/>
      <c r="PVB38" s="171"/>
      <c r="PVC38" s="171"/>
      <c r="PVD38" s="171"/>
      <c r="PVE38" s="171"/>
      <c r="PVF38" s="171"/>
      <c r="PVG38" s="171"/>
      <c r="PVH38" s="171"/>
      <c r="PVI38" s="171"/>
      <c r="PVJ38" s="171"/>
      <c r="PVK38" s="171"/>
      <c r="PVL38" s="171"/>
      <c r="PVM38" s="171"/>
      <c r="PVN38" s="171"/>
      <c r="PVO38" s="171"/>
      <c r="PVP38" s="171"/>
      <c r="PVQ38" s="171"/>
      <c r="PVR38" s="171"/>
      <c r="PVS38" s="171"/>
      <c r="PVT38" s="171"/>
      <c r="PVU38" s="171"/>
      <c r="PVV38" s="171"/>
      <c r="PVW38" s="171"/>
      <c r="PVX38" s="171"/>
      <c r="PVY38" s="171"/>
      <c r="PVZ38" s="171"/>
      <c r="PWA38" s="171"/>
      <c r="PWB38" s="171"/>
      <c r="PWC38" s="171"/>
      <c r="PWD38" s="171"/>
      <c r="PWE38" s="171"/>
      <c r="PWF38" s="171"/>
      <c r="PWG38" s="171"/>
      <c r="PWH38" s="171"/>
      <c r="PWI38" s="171"/>
      <c r="PWJ38" s="171"/>
      <c r="PWK38" s="171"/>
      <c r="PWL38" s="171"/>
      <c r="PWM38" s="171"/>
      <c r="PWN38" s="171"/>
      <c r="PWO38" s="171"/>
      <c r="PWP38" s="171"/>
      <c r="PWQ38" s="171"/>
      <c r="PWR38" s="171"/>
      <c r="PWS38" s="171"/>
      <c r="PWT38" s="171"/>
      <c r="PWU38" s="171"/>
      <c r="PWV38" s="171"/>
      <c r="PWW38" s="171"/>
      <c r="PWX38" s="171"/>
      <c r="PWY38" s="171"/>
      <c r="PWZ38" s="171"/>
      <c r="PXA38" s="171"/>
      <c r="PXB38" s="171"/>
      <c r="PXC38" s="171"/>
      <c r="PXD38" s="171"/>
      <c r="PXE38" s="171"/>
      <c r="PXF38" s="171"/>
      <c r="PXG38" s="171"/>
      <c r="PXH38" s="171"/>
      <c r="PXI38" s="171"/>
      <c r="PXJ38" s="171"/>
      <c r="PXK38" s="171"/>
      <c r="PXL38" s="171"/>
      <c r="PXM38" s="171"/>
      <c r="PXN38" s="171"/>
      <c r="PXO38" s="171"/>
      <c r="PXP38" s="171"/>
      <c r="PXQ38" s="171"/>
      <c r="PXR38" s="171"/>
      <c r="PXS38" s="171"/>
      <c r="PXT38" s="171"/>
      <c r="PXU38" s="171"/>
      <c r="PXV38" s="171"/>
      <c r="PXW38" s="171"/>
      <c r="PXX38" s="171"/>
      <c r="PXY38" s="171"/>
      <c r="PXZ38" s="171"/>
      <c r="PYA38" s="171"/>
      <c r="PYB38" s="171"/>
      <c r="PYC38" s="171"/>
      <c r="PYD38" s="171"/>
      <c r="PYE38" s="171"/>
      <c r="PYF38" s="171"/>
      <c r="PYG38" s="171"/>
      <c r="PYH38" s="171"/>
      <c r="PYI38" s="171"/>
      <c r="PYJ38" s="171"/>
      <c r="PYK38" s="171"/>
      <c r="PYL38" s="171"/>
      <c r="PYM38" s="171"/>
      <c r="PYN38" s="171"/>
      <c r="PYO38" s="171"/>
      <c r="PYP38" s="171"/>
      <c r="PYQ38" s="171"/>
      <c r="PYR38" s="171"/>
      <c r="PYS38" s="171"/>
      <c r="PYT38" s="171"/>
      <c r="PYU38" s="171"/>
      <c r="PYV38" s="171"/>
      <c r="PYW38" s="171"/>
      <c r="PYX38" s="171"/>
      <c r="PYY38" s="171"/>
      <c r="PYZ38" s="171"/>
      <c r="PZA38" s="171"/>
      <c r="PZB38" s="171"/>
      <c r="PZC38" s="171"/>
      <c r="PZD38" s="171"/>
      <c r="PZE38" s="171"/>
      <c r="PZF38" s="171"/>
      <c r="PZG38" s="171"/>
      <c r="PZH38" s="171"/>
      <c r="PZI38" s="171"/>
      <c r="PZJ38" s="171"/>
      <c r="PZK38" s="171"/>
      <c r="PZL38" s="171"/>
      <c r="PZM38" s="171"/>
      <c r="PZN38" s="171"/>
      <c r="PZO38" s="171"/>
      <c r="PZP38" s="171"/>
      <c r="PZQ38" s="171"/>
      <c r="PZR38" s="171"/>
      <c r="PZS38" s="171"/>
      <c r="PZT38" s="171"/>
      <c r="PZU38" s="171"/>
      <c r="PZV38" s="171"/>
      <c r="PZW38" s="171"/>
      <c r="PZX38" s="171"/>
      <c r="PZY38" s="171"/>
      <c r="PZZ38" s="171"/>
      <c r="QAA38" s="171"/>
      <c r="QAB38" s="171"/>
      <c r="QAC38" s="171"/>
      <c r="QAD38" s="171"/>
      <c r="QAE38" s="171"/>
      <c r="QAF38" s="171"/>
      <c r="QAG38" s="171"/>
      <c r="QAH38" s="171"/>
      <c r="QAI38" s="171"/>
      <c r="QAJ38" s="171"/>
      <c r="QAK38" s="171"/>
      <c r="QAL38" s="171"/>
      <c r="QAM38" s="171"/>
      <c r="QAN38" s="171"/>
      <c r="QAO38" s="171"/>
      <c r="QAP38" s="171"/>
      <c r="QAQ38" s="171"/>
      <c r="QAR38" s="171"/>
      <c r="QAS38" s="171"/>
      <c r="QAT38" s="171"/>
      <c r="QAU38" s="171"/>
      <c r="QAV38" s="171"/>
      <c r="QAW38" s="171"/>
      <c r="QAX38" s="171"/>
      <c r="QAY38" s="171"/>
      <c r="QAZ38" s="171"/>
      <c r="QBA38" s="171"/>
      <c r="QBB38" s="171"/>
      <c r="QBC38" s="171"/>
      <c r="QBD38" s="171"/>
      <c r="QBE38" s="171"/>
      <c r="QBF38" s="171"/>
      <c r="QBG38" s="171"/>
      <c r="QBH38" s="171"/>
      <c r="QBI38" s="171"/>
      <c r="QBJ38" s="171"/>
      <c r="QBK38" s="171"/>
      <c r="QBL38" s="171"/>
      <c r="QBM38" s="171"/>
      <c r="QBN38" s="171"/>
      <c r="QBO38" s="171"/>
      <c r="QBP38" s="171"/>
      <c r="QBQ38" s="171"/>
      <c r="QBR38" s="171"/>
      <c r="QBS38" s="171"/>
      <c r="QBT38" s="171"/>
      <c r="QBU38" s="171"/>
      <c r="QBV38" s="171"/>
      <c r="QBW38" s="171"/>
      <c r="QBX38" s="171"/>
      <c r="QBY38" s="171"/>
      <c r="QBZ38" s="171"/>
      <c r="QCA38" s="171"/>
      <c r="QCB38" s="171"/>
      <c r="QCC38" s="171"/>
      <c r="QCD38" s="171"/>
      <c r="QCE38" s="171"/>
      <c r="QCF38" s="171"/>
      <c r="QCG38" s="171"/>
      <c r="QCH38" s="171"/>
      <c r="QCI38" s="171"/>
      <c r="QCJ38" s="171"/>
      <c r="QCK38" s="171"/>
      <c r="QCL38" s="171"/>
      <c r="QCM38" s="171"/>
      <c r="QCN38" s="171"/>
      <c r="QCO38" s="171"/>
      <c r="QCP38" s="171"/>
      <c r="QCQ38" s="171"/>
      <c r="QCR38" s="171"/>
      <c r="QCS38" s="171"/>
      <c r="QCT38" s="171"/>
      <c r="QCU38" s="171"/>
      <c r="QCV38" s="171"/>
      <c r="QCW38" s="171"/>
      <c r="QCX38" s="171"/>
      <c r="QCY38" s="171"/>
      <c r="QCZ38" s="171"/>
      <c r="QDA38" s="171"/>
      <c r="QDB38" s="171"/>
      <c r="QDC38" s="171"/>
      <c r="QDD38" s="171"/>
      <c r="QDE38" s="171"/>
      <c r="QDF38" s="171"/>
      <c r="QDG38" s="171"/>
      <c r="QDH38" s="171"/>
      <c r="QDI38" s="171"/>
      <c r="QDJ38" s="171"/>
      <c r="QDK38" s="171"/>
      <c r="QDL38" s="171"/>
      <c r="QDM38" s="171"/>
      <c r="QDN38" s="171"/>
      <c r="QDO38" s="171"/>
      <c r="QDP38" s="171"/>
      <c r="QDQ38" s="171"/>
      <c r="QDR38" s="171"/>
      <c r="QDS38" s="171"/>
      <c r="QDT38" s="171"/>
      <c r="QDU38" s="171"/>
      <c r="QDV38" s="171"/>
      <c r="QDW38" s="171"/>
      <c r="QDX38" s="171"/>
      <c r="QDY38" s="171"/>
      <c r="QDZ38" s="171"/>
      <c r="QEA38" s="171"/>
      <c r="QEB38" s="171"/>
      <c r="QEC38" s="171"/>
      <c r="QED38" s="171"/>
      <c r="QEE38" s="171"/>
      <c r="QEF38" s="171"/>
      <c r="QEG38" s="171"/>
      <c r="QEH38" s="171"/>
      <c r="QEI38" s="171"/>
      <c r="QEJ38" s="171"/>
      <c r="QEK38" s="171"/>
      <c r="QEL38" s="171"/>
      <c r="QEM38" s="171"/>
      <c r="QEN38" s="171"/>
      <c r="QEO38" s="171"/>
      <c r="QEP38" s="171"/>
      <c r="QEQ38" s="171"/>
      <c r="QER38" s="171"/>
      <c r="QES38" s="171"/>
      <c r="QET38" s="171"/>
      <c r="QEU38" s="171"/>
      <c r="QEV38" s="171"/>
      <c r="QEW38" s="171"/>
      <c r="QEX38" s="171"/>
      <c r="QEY38" s="171"/>
      <c r="QEZ38" s="171"/>
      <c r="QFA38" s="171"/>
      <c r="QFB38" s="171"/>
      <c r="QFC38" s="171"/>
      <c r="QFD38" s="171"/>
      <c r="QFE38" s="171"/>
      <c r="QFF38" s="171"/>
      <c r="QFG38" s="171"/>
      <c r="QFH38" s="171"/>
      <c r="QFI38" s="171"/>
      <c r="QFJ38" s="171"/>
      <c r="QFK38" s="171"/>
      <c r="QFL38" s="171"/>
      <c r="QFM38" s="171"/>
      <c r="QFN38" s="171"/>
      <c r="QFO38" s="171"/>
      <c r="QFP38" s="171"/>
      <c r="QFQ38" s="171"/>
      <c r="QFR38" s="171"/>
      <c r="QFS38" s="171"/>
      <c r="QFT38" s="171"/>
      <c r="QFU38" s="171"/>
      <c r="QFV38" s="171"/>
      <c r="QFW38" s="171"/>
      <c r="QFX38" s="171"/>
      <c r="QFY38" s="171"/>
      <c r="QFZ38" s="171"/>
      <c r="QGA38" s="171"/>
      <c r="QGB38" s="171"/>
      <c r="QGC38" s="171"/>
      <c r="QGD38" s="171"/>
      <c r="QGE38" s="171"/>
      <c r="QGF38" s="171"/>
      <c r="QGG38" s="171"/>
      <c r="QGH38" s="171"/>
      <c r="QGI38" s="171"/>
      <c r="QGJ38" s="171"/>
      <c r="QGK38" s="171"/>
      <c r="QGL38" s="171"/>
      <c r="QGM38" s="171"/>
      <c r="QGN38" s="171"/>
      <c r="QGO38" s="171"/>
      <c r="QGP38" s="171"/>
      <c r="QGQ38" s="171"/>
      <c r="QGR38" s="171"/>
      <c r="QGS38" s="171"/>
      <c r="QGT38" s="171"/>
      <c r="QGU38" s="171"/>
      <c r="QGV38" s="171"/>
      <c r="QGW38" s="171"/>
      <c r="QGX38" s="171"/>
      <c r="QGY38" s="171"/>
      <c r="QGZ38" s="171"/>
      <c r="QHA38" s="171"/>
      <c r="QHB38" s="171"/>
      <c r="QHC38" s="171"/>
      <c r="QHD38" s="171"/>
      <c r="QHE38" s="171"/>
      <c r="QHF38" s="171"/>
      <c r="QHG38" s="171"/>
      <c r="QHH38" s="171"/>
      <c r="QHI38" s="171"/>
      <c r="QHJ38" s="171"/>
      <c r="QHK38" s="171"/>
      <c r="QHL38" s="171"/>
      <c r="QHM38" s="171"/>
      <c r="QHN38" s="171"/>
      <c r="QHO38" s="171"/>
      <c r="QHP38" s="171"/>
      <c r="QHQ38" s="171"/>
      <c r="QHR38" s="171"/>
      <c r="QHS38" s="171"/>
      <c r="QHT38" s="171"/>
      <c r="QHU38" s="171"/>
      <c r="QHV38" s="171"/>
      <c r="QHW38" s="171"/>
      <c r="QHX38" s="171"/>
      <c r="QHY38" s="171"/>
      <c r="QHZ38" s="171"/>
      <c r="QIA38" s="171"/>
      <c r="QIB38" s="171"/>
      <c r="QIC38" s="171"/>
      <c r="QID38" s="171"/>
      <c r="QIE38" s="171"/>
      <c r="QIF38" s="171"/>
      <c r="QIG38" s="171"/>
      <c r="QIH38" s="171"/>
      <c r="QII38" s="171"/>
      <c r="QIJ38" s="171"/>
      <c r="QIK38" s="171"/>
      <c r="QIL38" s="171"/>
      <c r="QIM38" s="171"/>
      <c r="QIN38" s="171"/>
      <c r="QIO38" s="171"/>
      <c r="QIP38" s="171"/>
      <c r="QIQ38" s="171"/>
      <c r="QIR38" s="171"/>
      <c r="QIS38" s="171"/>
      <c r="QIT38" s="171"/>
      <c r="QIU38" s="171"/>
      <c r="QIV38" s="171"/>
      <c r="QIW38" s="171"/>
      <c r="QIX38" s="171"/>
      <c r="QIY38" s="171"/>
      <c r="QIZ38" s="171"/>
      <c r="QJA38" s="171"/>
      <c r="QJB38" s="171"/>
      <c r="QJC38" s="171"/>
      <c r="QJD38" s="171"/>
      <c r="QJE38" s="171"/>
      <c r="QJF38" s="171"/>
      <c r="QJG38" s="171"/>
      <c r="QJH38" s="171"/>
      <c r="QJI38" s="171"/>
      <c r="QJJ38" s="171"/>
      <c r="QJK38" s="171"/>
      <c r="QJL38" s="171"/>
      <c r="QJM38" s="171"/>
      <c r="QJN38" s="171"/>
      <c r="QJO38" s="171"/>
      <c r="QJP38" s="171"/>
      <c r="QJQ38" s="171"/>
      <c r="QJR38" s="171"/>
      <c r="QJS38" s="171"/>
      <c r="QJT38" s="171"/>
      <c r="QJU38" s="171"/>
      <c r="QJV38" s="171"/>
      <c r="QJW38" s="171"/>
      <c r="QJX38" s="171"/>
      <c r="QJY38" s="171"/>
      <c r="QJZ38" s="171"/>
      <c r="QKA38" s="171"/>
      <c r="QKB38" s="171"/>
      <c r="QKC38" s="171"/>
      <c r="QKD38" s="171"/>
      <c r="QKE38" s="171"/>
      <c r="QKF38" s="171"/>
      <c r="QKG38" s="171"/>
      <c r="QKH38" s="171"/>
      <c r="QKI38" s="171"/>
      <c r="QKJ38" s="171"/>
      <c r="QKK38" s="171"/>
      <c r="QKL38" s="171"/>
      <c r="QKM38" s="171"/>
      <c r="QKN38" s="171"/>
      <c r="QKO38" s="171"/>
      <c r="QKP38" s="171"/>
      <c r="QKQ38" s="171"/>
      <c r="QKR38" s="171"/>
      <c r="QKS38" s="171"/>
      <c r="QKT38" s="171"/>
      <c r="QKU38" s="171"/>
      <c r="QKV38" s="171"/>
      <c r="QKW38" s="171"/>
      <c r="QKX38" s="171"/>
      <c r="QKY38" s="171"/>
      <c r="QKZ38" s="171"/>
      <c r="QLA38" s="171"/>
      <c r="QLB38" s="171"/>
      <c r="QLC38" s="171"/>
      <c r="QLD38" s="171"/>
      <c r="QLE38" s="171"/>
      <c r="QLF38" s="171"/>
      <c r="QLG38" s="171"/>
      <c r="QLH38" s="171"/>
      <c r="QLI38" s="171"/>
      <c r="QLJ38" s="171"/>
      <c r="QLK38" s="171"/>
      <c r="QLL38" s="171"/>
      <c r="QLM38" s="171"/>
      <c r="QLN38" s="171"/>
      <c r="QLO38" s="171"/>
      <c r="QLP38" s="171"/>
      <c r="QLQ38" s="171"/>
      <c r="QLR38" s="171"/>
      <c r="QLS38" s="171"/>
      <c r="QLT38" s="171"/>
      <c r="QLU38" s="171"/>
      <c r="QLV38" s="171"/>
      <c r="QLW38" s="171"/>
      <c r="QLX38" s="171"/>
      <c r="QLY38" s="171"/>
      <c r="QLZ38" s="171"/>
      <c r="QMA38" s="171"/>
      <c r="QMB38" s="171"/>
      <c r="QMC38" s="171"/>
      <c r="QMD38" s="171"/>
      <c r="QME38" s="171"/>
      <c r="QMF38" s="171"/>
      <c r="QMG38" s="171"/>
      <c r="QMH38" s="171"/>
      <c r="QMI38" s="171"/>
      <c r="QMJ38" s="171"/>
      <c r="QMK38" s="171"/>
      <c r="QML38" s="171"/>
      <c r="QMM38" s="171"/>
      <c r="QMN38" s="171"/>
      <c r="QMO38" s="171"/>
      <c r="QMP38" s="171"/>
      <c r="QMQ38" s="171"/>
      <c r="QMR38" s="171"/>
      <c r="QMS38" s="171"/>
      <c r="QMT38" s="171"/>
      <c r="QMU38" s="171"/>
      <c r="QMV38" s="171"/>
      <c r="QMW38" s="171"/>
      <c r="QMX38" s="171"/>
      <c r="QMY38" s="171"/>
      <c r="QMZ38" s="171"/>
      <c r="QNA38" s="171"/>
      <c r="QNB38" s="171"/>
      <c r="QNC38" s="171"/>
      <c r="QND38" s="171"/>
      <c r="QNE38" s="171"/>
      <c r="QNF38" s="171"/>
      <c r="QNG38" s="171"/>
      <c r="QNH38" s="171"/>
      <c r="QNI38" s="171"/>
      <c r="QNJ38" s="171"/>
      <c r="QNK38" s="171"/>
      <c r="QNL38" s="171"/>
      <c r="QNM38" s="171"/>
      <c r="QNN38" s="171"/>
      <c r="QNO38" s="171"/>
      <c r="QNP38" s="171"/>
      <c r="QNQ38" s="171"/>
      <c r="QNR38" s="171"/>
      <c r="QNS38" s="171"/>
      <c r="QNT38" s="171"/>
      <c r="QNU38" s="171"/>
      <c r="QNV38" s="171"/>
      <c r="QNW38" s="171"/>
      <c r="QNX38" s="171"/>
      <c r="QNY38" s="171"/>
      <c r="QNZ38" s="171"/>
      <c r="QOA38" s="171"/>
      <c r="QOB38" s="171"/>
      <c r="QOC38" s="171"/>
      <c r="QOD38" s="171"/>
      <c r="QOE38" s="171"/>
      <c r="QOF38" s="171"/>
      <c r="QOG38" s="171"/>
      <c r="QOH38" s="171"/>
      <c r="QOI38" s="171"/>
      <c r="QOJ38" s="171"/>
      <c r="QOK38" s="171"/>
      <c r="QOL38" s="171"/>
      <c r="QOM38" s="171"/>
      <c r="QON38" s="171"/>
      <c r="QOO38" s="171"/>
      <c r="QOP38" s="171"/>
      <c r="QOQ38" s="171"/>
      <c r="QOR38" s="171"/>
      <c r="QOS38" s="171"/>
      <c r="QOT38" s="171"/>
      <c r="QOU38" s="171"/>
      <c r="QOV38" s="171"/>
      <c r="QOW38" s="171"/>
      <c r="QOX38" s="171"/>
      <c r="QOY38" s="171"/>
      <c r="QOZ38" s="171"/>
      <c r="QPA38" s="171"/>
      <c r="QPB38" s="171"/>
      <c r="QPC38" s="171"/>
      <c r="QPD38" s="171"/>
      <c r="QPE38" s="171"/>
      <c r="QPF38" s="171"/>
      <c r="QPG38" s="171"/>
      <c r="QPH38" s="171"/>
      <c r="QPI38" s="171"/>
      <c r="QPJ38" s="171"/>
      <c r="QPK38" s="171"/>
      <c r="QPL38" s="171"/>
      <c r="QPM38" s="171"/>
      <c r="QPN38" s="171"/>
      <c r="QPO38" s="171"/>
      <c r="QPP38" s="171"/>
      <c r="QPQ38" s="171"/>
      <c r="QPR38" s="171"/>
      <c r="QPS38" s="171"/>
      <c r="QPT38" s="171"/>
      <c r="QPU38" s="171"/>
      <c r="QPV38" s="171"/>
      <c r="QPW38" s="171"/>
      <c r="QPX38" s="171"/>
      <c r="QPY38" s="171"/>
      <c r="QPZ38" s="171"/>
      <c r="QQA38" s="171"/>
      <c r="QQB38" s="171"/>
      <c r="QQC38" s="171"/>
      <c r="QQD38" s="171"/>
      <c r="QQE38" s="171"/>
      <c r="QQF38" s="171"/>
      <c r="QQG38" s="171"/>
      <c r="QQH38" s="171"/>
      <c r="QQI38" s="171"/>
      <c r="QQJ38" s="171"/>
      <c r="QQK38" s="171"/>
      <c r="QQL38" s="171"/>
      <c r="QQM38" s="171"/>
      <c r="QQN38" s="171"/>
      <c r="QQO38" s="171"/>
      <c r="QQP38" s="171"/>
      <c r="QQQ38" s="171"/>
      <c r="QQR38" s="171"/>
      <c r="QQS38" s="171"/>
      <c r="QQT38" s="171"/>
      <c r="QQU38" s="171"/>
      <c r="QQV38" s="171"/>
      <c r="QQW38" s="171"/>
      <c r="QQX38" s="171"/>
      <c r="QQY38" s="171"/>
      <c r="QQZ38" s="171"/>
      <c r="QRA38" s="171"/>
      <c r="QRB38" s="171"/>
      <c r="QRC38" s="171"/>
      <c r="QRD38" s="171"/>
      <c r="QRE38" s="171"/>
      <c r="QRF38" s="171"/>
      <c r="QRG38" s="171"/>
      <c r="QRH38" s="171"/>
      <c r="QRI38" s="171"/>
      <c r="QRJ38" s="171"/>
      <c r="QRK38" s="171"/>
      <c r="QRL38" s="171"/>
      <c r="QRM38" s="171"/>
      <c r="QRN38" s="171"/>
      <c r="QRO38" s="171"/>
      <c r="QRP38" s="171"/>
      <c r="QRQ38" s="171"/>
      <c r="QRR38" s="171"/>
      <c r="QRS38" s="171"/>
      <c r="QRT38" s="171"/>
      <c r="QRU38" s="171"/>
      <c r="QRV38" s="171"/>
      <c r="QRW38" s="171"/>
      <c r="QRX38" s="171"/>
      <c r="QRY38" s="171"/>
      <c r="QRZ38" s="171"/>
      <c r="QSA38" s="171"/>
      <c r="QSB38" s="171"/>
      <c r="QSC38" s="171"/>
      <c r="QSD38" s="171"/>
      <c r="QSE38" s="171"/>
      <c r="QSF38" s="171"/>
      <c r="QSG38" s="171"/>
      <c r="QSH38" s="171"/>
      <c r="QSI38" s="171"/>
      <c r="QSJ38" s="171"/>
      <c r="QSK38" s="171"/>
      <c r="QSL38" s="171"/>
      <c r="QSM38" s="171"/>
      <c r="QSN38" s="171"/>
      <c r="QSO38" s="171"/>
      <c r="QSP38" s="171"/>
      <c r="QSQ38" s="171"/>
      <c r="QSR38" s="171"/>
      <c r="QSS38" s="171"/>
      <c r="QST38" s="171"/>
      <c r="QSU38" s="171"/>
      <c r="QSV38" s="171"/>
      <c r="QSW38" s="171"/>
      <c r="QSX38" s="171"/>
      <c r="QSY38" s="171"/>
      <c r="QSZ38" s="171"/>
      <c r="QTA38" s="171"/>
      <c r="QTB38" s="171"/>
      <c r="QTC38" s="171"/>
      <c r="QTD38" s="171"/>
      <c r="QTE38" s="171"/>
      <c r="QTF38" s="171"/>
      <c r="QTG38" s="171"/>
      <c r="QTH38" s="171"/>
      <c r="QTI38" s="171"/>
      <c r="QTJ38" s="171"/>
      <c r="QTK38" s="171"/>
      <c r="QTL38" s="171"/>
      <c r="QTM38" s="171"/>
      <c r="QTN38" s="171"/>
      <c r="QTO38" s="171"/>
      <c r="QTP38" s="171"/>
      <c r="QTQ38" s="171"/>
      <c r="QTR38" s="171"/>
      <c r="QTS38" s="171"/>
      <c r="QTT38" s="171"/>
      <c r="QTU38" s="171"/>
      <c r="QTV38" s="171"/>
      <c r="QTW38" s="171"/>
      <c r="QTX38" s="171"/>
      <c r="QTY38" s="171"/>
      <c r="QTZ38" s="171"/>
      <c r="QUA38" s="171"/>
      <c r="QUB38" s="171"/>
      <c r="QUC38" s="171"/>
      <c r="QUD38" s="171"/>
      <c r="QUE38" s="171"/>
      <c r="QUF38" s="171"/>
      <c r="QUG38" s="171"/>
      <c r="QUH38" s="171"/>
      <c r="QUI38" s="171"/>
      <c r="QUJ38" s="171"/>
      <c r="QUK38" s="171"/>
      <c r="QUL38" s="171"/>
      <c r="QUM38" s="171"/>
      <c r="QUN38" s="171"/>
      <c r="QUO38" s="171"/>
      <c r="QUP38" s="171"/>
      <c r="QUQ38" s="171"/>
      <c r="QUR38" s="171"/>
      <c r="QUS38" s="171"/>
      <c r="QUT38" s="171"/>
      <c r="QUU38" s="171"/>
      <c r="QUV38" s="171"/>
      <c r="QUW38" s="171"/>
      <c r="QUX38" s="171"/>
      <c r="QUY38" s="171"/>
      <c r="QUZ38" s="171"/>
      <c r="QVA38" s="171"/>
      <c r="QVB38" s="171"/>
      <c r="QVC38" s="171"/>
      <c r="QVD38" s="171"/>
      <c r="QVE38" s="171"/>
      <c r="QVF38" s="171"/>
      <c r="QVG38" s="171"/>
      <c r="QVH38" s="171"/>
      <c r="QVI38" s="171"/>
      <c r="QVJ38" s="171"/>
      <c r="QVK38" s="171"/>
      <c r="QVL38" s="171"/>
      <c r="QVM38" s="171"/>
      <c r="QVN38" s="171"/>
      <c r="QVO38" s="171"/>
      <c r="QVP38" s="171"/>
      <c r="QVQ38" s="171"/>
      <c r="QVR38" s="171"/>
      <c r="QVS38" s="171"/>
      <c r="QVT38" s="171"/>
      <c r="QVU38" s="171"/>
      <c r="QVV38" s="171"/>
      <c r="QVW38" s="171"/>
      <c r="QVX38" s="171"/>
      <c r="QVY38" s="171"/>
      <c r="QVZ38" s="171"/>
      <c r="QWA38" s="171"/>
      <c r="QWB38" s="171"/>
      <c r="QWC38" s="171"/>
      <c r="QWD38" s="171"/>
      <c r="QWE38" s="171"/>
      <c r="QWF38" s="171"/>
      <c r="QWG38" s="171"/>
      <c r="QWH38" s="171"/>
      <c r="QWI38" s="171"/>
      <c r="QWJ38" s="171"/>
      <c r="QWK38" s="171"/>
      <c r="QWL38" s="171"/>
      <c r="QWM38" s="171"/>
      <c r="QWN38" s="171"/>
      <c r="QWO38" s="171"/>
      <c r="QWP38" s="171"/>
      <c r="QWQ38" s="171"/>
      <c r="QWR38" s="171"/>
      <c r="QWS38" s="171"/>
      <c r="QWT38" s="171"/>
      <c r="QWU38" s="171"/>
      <c r="QWV38" s="171"/>
      <c r="QWW38" s="171"/>
      <c r="QWX38" s="171"/>
      <c r="QWY38" s="171"/>
      <c r="QWZ38" s="171"/>
      <c r="QXA38" s="171"/>
      <c r="QXB38" s="171"/>
      <c r="QXC38" s="171"/>
      <c r="QXD38" s="171"/>
      <c r="QXE38" s="171"/>
      <c r="QXF38" s="171"/>
      <c r="QXG38" s="171"/>
      <c r="QXH38" s="171"/>
      <c r="QXI38" s="171"/>
      <c r="QXJ38" s="171"/>
      <c r="QXK38" s="171"/>
      <c r="QXL38" s="171"/>
      <c r="QXM38" s="171"/>
      <c r="QXN38" s="171"/>
      <c r="QXO38" s="171"/>
      <c r="QXP38" s="171"/>
      <c r="QXQ38" s="171"/>
      <c r="QXR38" s="171"/>
      <c r="QXS38" s="171"/>
      <c r="QXT38" s="171"/>
      <c r="QXU38" s="171"/>
      <c r="QXV38" s="171"/>
      <c r="QXW38" s="171"/>
      <c r="QXX38" s="171"/>
      <c r="QXY38" s="171"/>
      <c r="QXZ38" s="171"/>
      <c r="QYA38" s="171"/>
      <c r="QYB38" s="171"/>
      <c r="QYC38" s="171"/>
      <c r="QYD38" s="171"/>
      <c r="QYE38" s="171"/>
      <c r="QYF38" s="171"/>
      <c r="QYG38" s="171"/>
      <c r="QYH38" s="171"/>
      <c r="QYI38" s="171"/>
      <c r="QYJ38" s="171"/>
      <c r="QYK38" s="171"/>
      <c r="QYL38" s="171"/>
      <c r="QYM38" s="171"/>
      <c r="QYN38" s="171"/>
      <c r="QYO38" s="171"/>
      <c r="QYP38" s="171"/>
      <c r="QYQ38" s="171"/>
      <c r="QYR38" s="171"/>
      <c r="QYS38" s="171"/>
      <c r="QYT38" s="171"/>
      <c r="QYU38" s="171"/>
      <c r="QYV38" s="171"/>
      <c r="QYW38" s="171"/>
      <c r="QYX38" s="171"/>
      <c r="QYY38" s="171"/>
      <c r="QYZ38" s="171"/>
      <c r="QZA38" s="171"/>
      <c r="QZB38" s="171"/>
      <c r="QZC38" s="171"/>
      <c r="QZD38" s="171"/>
      <c r="QZE38" s="171"/>
      <c r="QZF38" s="171"/>
      <c r="QZG38" s="171"/>
      <c r="QZH38" s="171"/>
      <c r="QZI38" s="171"/>
      <c r="QZJ38" s="171"/>
      <c r="QZK38" s="171"/>
      <c r="QZL38" s="171"/>
      <c r="QZM38" s="171"/>
      <c r="QZN38" s="171"/>
      <c r="QZO38" s="171"/>
      <c r="QZP38" s="171"/>
      <c r="QZQ38" s="171"/>
      <c r="QZR38" s="171"/>
      <c r="QZS38" s="171"/>
      <c r="QZT38" s="171"/>
      <c r="QZU38" s="171"/>
      <c r="QZV38" s="171"/>
      <c r="QZW38" s="171"/>
      <c r="QZX38" s="171"/>
      <c r="QZY38" s="171"/>
      <c r="QZZ38" s="171"/>
      <c r="RAA38" s="171"/>
      <c r="RAB38" s="171"/>
      <c r="RAC38" s="171"/>
      <c r="RAD38" s="171"/>
      <c r="RAE38" s="171"/>
      <c r="RAF38" s="171"/>
      <c r="RAG38" s="171"/>
      <c r="RAH38" s="171"/>
      <c r="RAI38" s="171"/>
      <c r="RAJ38" s="171"/>
      <c r="RAK38" s="171"/>
      <c r="RAL38" s="171"/>
      <c r="RAM38" s="171"/>
      <c r="RAN38" s="171"/>
      <c r="RAO38" s="171"/>
      <c r="RAP38" s="171"/>
      <c r="RAQ38" s="171"/>
      <c r="RAR38" s="171"/>
      <c r="RAS38" s="171"/>
      <c r="RAT38" s="171"/>
      <c r="RAU38" s="171"/>
      <c r="RAV38" s="171"/>
      <c r="RAW38" s="171"/>
      <c r="RAX38" s="171"/>
      <c r="RAY38" s="171"/>
      <c r="RAZ38" s="171"/>
      <c r="RBA38" s="171"/>
      <c r="RBB38" s="171"/>
      <c r="RBC38" s="171"/>
      <c r="RBD38" s="171"/>
      <c r="RBE38" s="171"/>
      <c r="RBF38" s="171"/>
      <c r="RBG38" s="171"/>
      <c r="RBH38" s="171"/>
      <c r="RBI38" s="171"/>
      <c r="RBJ38" s="171"/>
      <c r="RBK38" s="171"/>
      <c r="RBL38" s="171"/>
      <c r="RBM38" s="171"/>
      <c r="RBN38" s="171"/>
      <c r="RBO38" s="171"/>
      <c r="RBP38" s="171"/>
      <c r="RBQ38" s="171"/>
      <c r="RBR38" s="171"/>
      <c r="RBS38" s="171"/>
      <c r="RBT38" s="171"/>
      <c r="RBU38" s="171"/>
      <c r="RBV38" s="171"/>
      <c r="RBW38" s="171"/>
      <c r="RBX38" s="171"/>
      <c r="RBY38" s="171"/>
      <c r="RBZ38" s="171"/>
      <c r="RCA38" s="171"/>
      <c r="RCB38" s="171"/>
      <c r="RCC38" s="171"/>
      <c r="RCD38" s="171"/>
      <c r="RCE38" s="171"/>
      <c r="RCF38" s="171"/>
      <c r="RCG38" s="171"/>
      <c r="RCH38" s="171"/>
      <c r="RCI38" s="171"/>
      <c r="RCJ38" s="171"/>
      <c r="RCK38" s="171"/>
      <c r="RCL38" s="171"/>
      <c r="RCM38" s="171"/>
      <c r="RCN38" s="171"/>
      <c r="RCO38" s="171"/>
      <c r="RCP38" s="171"/>
      <c r="RCQ38" s="171"/>
      <c r="RCR38" s="171"/>
      <c r="RCS38" s="171"/>
      <c r="RCT38" s="171"/>
      <c r="RCU38" s="171"/>
      <c r="RCV38" s="171"/>
      <c r="RCW38" s="171"/>
      <c r="RCX38" s="171"/>
      <c r="RCY38" s="171"/>
      <c r="RCZ38" s="171"/>
      <c r="RDA38" s="171"/>
      <c r="RDB38" s="171"/>
      <c r="RDC38" s="171"/>
      <c r="RDD38" s="171"/>
      <c r="RDE38" s="171"/>
      <c r="RDF38" s="171"/>
      <c r="RDG38" s="171"/>
      <c r="RDH38" s="171"/>
      <c r="RDI38" s="171"/>
      <c r="RDJ38" s="171"/>
      <c r="RDK38" s="171"/>
      <c r="RDL38" s="171"/>
      <c r="RDM38" s="171"/>
      <c r="RDN38" s="171"/>
      <c r="RDO38" s="171"/>
      <c r="RDP38" s="171"/>
      <c r="RDQ38" s="171"/>
      <c r="RDR38" s="171"/>
      <c r="RDS38" s="171"/>
      <c r="RDT38" s="171"/>
      <c r="RDU38" s="171"/>
      <c r="RDV38" s="171"/>
      <c r="RDW38" s="171"/>
      <c r="RDX38" s="171"/>
      <c r="RDY38" s="171"/>
      <c r="RDZ38" s="171"/>
      <c r="REA38" s="171"/>
      <c r="REB38" s="171"/>
      <c r="REC38" s="171"/>
      <c r="RED38" s="171"/>
      <c r="REE38" s="171"/>
      <c r="REF38" s="171"/>
      <c r="REG38" s="171"/>
      <c r="REH38" s="171"/>
      <c r="REI38" s="171"/>
      <c r="REJ38" s="171"/>
      <c r="REK38" s="171"/>
      <c r="REL38" s="171"/>
      <c r="REM38" s="171"/>
      <c r="REN38" s="171"/>
      <c r="REO38" s="171"/>
      <c r="REP38" s="171"/>
      <c r="REQ38" s="171"/>
      <c r="RER38" s="171"/>
      <c r="RES38" s="171"/>
      <c r="RET38" s="171"/>
      <c r="REU38" s="171"/>
      <c r="REV38" s="171"/>
      <c r="REW38" s="171"/>
      <c r="REX38" s="171"/>
      <c r="REY38" s="171"/>
      <c r="REZ38" s="171"/>
      <c r="RFA38" s="171"/>
      <c r="RFB38" s="171"/>
      <c r="RFC38" s="171"/>
      <c r="RFD38" s="171"/>
      <c r="RFE38" s="171"/>
      <c r="RFF38" s="171"/>
      <c r="RFG38" s="171"/>
      <c r="RFH38" s="171"/>
      <c r="RFI38" s="171"/>
      <c r="RFJ38" s="171"/>
      <c r="RFK38" s="171"/>
      <c r="RFL38" s="171"/>
      <c r="RFM38" s="171"/>
      <c r="RFN38" s="171"/>
      <c r="RFO38" s="171"/>
      <c r="RFP38" s="171"/>
      <c r="RFQ38" s="171"/>
      <c r="RFR38" s="171"/>
      <c r="RFS38" s="171"/>
      <c r="RFT38" s="171"/>
      <c r="RFU38" s="171"/>
      <c r="RFV38" s="171"/>
      <c r="RFW38" s="171"/>
      <c r="RFX38" s="171"/>
      <c r="RFY38" s="171"/>
      <c r="RFZ38" s="171"/>
      <c r="RGA38" s="171"/>
      <c r="RGB38" s="171"/>
      <c r="RGC38" s="171"/>
      <c r="RGD38" s="171"/>
      <c r="RGE38" s="171"/>
      <c r="RGF38" s="171"/>
      <c r="RGG38" s="171"/>
      <c r="RGH38" s="171"/>
      <c r="RGI38" s="171"/>
      <c r="RGJ38" s="171"/>
      <c r="RGK38" s="171"/>
      <c r="RGL38" s="171"/>
      <c r="RGM38" s="171"/>
      <c r="RGN38" s="171"/>
      <c r="RGO38" s="171"/>
      <c r="RGP38" s="171"/>
      <c r="RGQ38" s="171"/>
      <c r="RGR38" s="171"/>
      <c r="RGS38" s="171"/>
      <c r="RGT38" s="171"/>
      <c r="RGU38" s="171"/>
      <c r="RGV38" s="171"/>
      <c r="RGW38" s="171"/>
      <c r="RGX38" s="171"/>
      <c r="RGY38" s="171"/>
      <c r="RGZ38" s="171"/>
      <c r="RHA38" s="171"/>
      <c r="RHB38" s="171"/>
      <c r="RHC38" s="171"/>
      <c r="RHD38" s="171"/>
      <c r="RHE38" s="171"/>
      <c r="RHF38" s="171"/>
      <c r="RHG38" s="171"/>
      <c r="RHH38" s="171"/>
      <c r="RHI38" s="171"/>
      <c r="RHJ38" s="171"/>
      <c r="RHK38" s="171"/>
      <c r="RHL38" s="171"/>
      <c r="RHM38" s="171"/>
      <c r="RHN38" s="171"/>
      <c r="RHO38" s="171"/>
      <c r="RHP38" s="171"/>
      <c r="RHQ38" s="171"/>
      <c r="RHR38" s="171"/>
      <c r="RHS38" s="171"/>
      <c r="RHT38" s="171"/>
      <c r="RHU38" s="171"/>
      <c r="RHV38" s="171"/>
      <c r="RHW38" s="171"/>
      <c r="RHX38" s="171"/>
      <c r="RHY38" s="171"/>
      <c r="RHZ38" s="171"/>
      <c r="RIA38" s="171"/>
      <c r="RIB38" s="171"/>
      <c r="RIC38" s="171"/>
      <c r="RID38" s="171"/>
      <c r="RIE38" s="171"/>
      <c r="RIF38" s="171"/>
      <c r="RIG38" s="171"/>
      <c r="RIH38" s="171"/>
      <c r="RII38" s="171"/>
      <c r="RIJ38" s="171"/>
      <c r="RIK38" s="171"/>
      <c r="RIL38" s="171"/>
      <c r="RIM38" s="171"/>
      <c r="RIN38" s="171"/>
      <c r="RIO38" s="171"/>
      <c r="RIP38" s="171"/>
      <c r="RIQ38" s="171"/>
      <c r="RIR38" s="171"/>
      <c r="RIS38" s="171"/>
      <c r="RIT38" s="171"/>
      <c r="RIU38" s="171"/>
      <c r="RIV38" s="171"/>
      <c r="RIW38" s="171"/>
      <c r="RIX38" s="171"/>
      <c r="RIY38" s="171"/>
      <c r="RIZ38" s="171"/>
      <c r="RJA38" s="171"/>
      <c r="RJB38" s="171"/>
      <c r="RJC38" s="171"/>
      <c r="RJD38" s="171"/>
      <c r="RJE38" s="171"/>
      <c r="RJF38" s="171"/>
      <c r="RJG38" s="171"/>
      <c r="RJH38" s="171"/>
      <c r="RJI38" s="171"/>
      <c r="RJJ38" s="171"/>
      <c r="RJK38" s="171"/>
      <c r="RJL38" s="171"/>
      <c r="RJM38" s="171"/>
      <c r="RJN38" s="171"/>
      <c r="RJO38" s="171"/>
      <c r="RJP38" s="171"/>
      <c r="RJQ38" s="171"/>
      <c r="RJR38" s="171"/>
      <c r="RJS38" s="171"/>
      <c r="RJT38" s="171"/>
      <c r="RJU38" s="171"/>
      <c r="RJV38" s="171"/>
      <c r="RJW38" s="171"/>
      <c r="RJX38" s="171"/>
      <c r="RJY38" s="171"/>
      <c r="RJZ38" s="171"/>
      <c r="RKA38" s="171"/>
      <c r="RKB38" s="171"/>
      <c r="RKC38" s="171"/>
      <c r="RKD38" s="171"/>
      <c r="RKE38" s="171"/>
      <c r="RKF38" s="171"/>
      <c r="RKG38" s="171"/>
      <c r="RKH38" s="171"/>
      <c r="RKI38" s="171"/>
      <c r="RKJ38" s="171"/>
      <c r="RKK38" s="171"/>
      <c r="RKL38" s="171"/>
      <c r="RKM38" s="171"/>
      <c r="RKN38" s="171"/>
      <c r="RKO38" s="171"/>
      <c r="RKP38" s="171"/>
      <c r="RKQ38" s="171"/>
      <c r="RKR38" s="171"/>
      <c r="RKS38" s="171"/>
      <c r="RKT38" s="171"/>
      <c r="RKU38" s="171"/>
      <c r="RKV38" s="171"/>
      <c r="RKW38" s="171"/>
      <c r="RKX38" s="171"/>
      <c r="RKY38" s="171"/>
      <c r="RKZ38" s="171"/>
      <c r="RLA38" s="171"/>
      <c r="RLB38" s="171"/>
      <c r="RLC38" s="171"/>
      <c r="RLD38" s="171"/>
      <c r="RLE38" s="171"/>
      <c r="RLF38" s="171"/>
      <c r="RLG38" s="171"/>
      <c r="RLH38" s="171"/>
      <c r="RLI38" s="171"/>
      <c r="RLJ38" s="171"/>
      <c r="RLK38" s="171"/>
      <c r="RLL38" s="171"/>
      <c r="RLM38" s="171"/>
      <c r="RLN38" s="171"/>
      <c r="RLO38" s="171"/>
      <c r="RLP38" s="171"/>
      <c r="RLQ38" s="171"/>
      <c r="RLR38" s="171"/>
      <c r="RLS38" s="171"/>
      <c r="RLT38" s="171"/>
      <c r="RLU38" s="171"/>
      <c r="RLV38" s="171"/>
      <c r="RLW38" s="171"/>
      <c r="RLX38" s="171"/>
      <c r="RLY38" s="171"/>
      <c r="RLZ38" s="171"/>
      <c r="RMA38" s="171"/>
      <c r="RMB38" s="171"/>
      <c r="RMC38" s="171"/>
      <c r="RMD38" s="171"/>
      <c r="RME38" s="171"/>
      <c r="RMF38" s="171"/>
      <c r="RMG38" s="171"/>
      <c r="RMH38" s="171"/>
      <c r="RMI38" s="171"/>
      <c r="RMJ38" s="171"/>
      <c r="RMK38" s="171"/>
      <c r="RML38" s="171"/>
      <c r="RMM38" s="171"/>
      <c r="RMN38" s="171"/>
      <c r="RMO38" s="171"/>
      <c r="RMP38" s="171"/>
      <c r="RMQ38" s="171"/>
      <c r="RMR38" s="171"/>
      <c r="RMS38" s="171"/>
      <c r="RMT38" s="171"/>
      <c r="RMU38" s="171"/>
      <c r="RMV38" s="171"/>
      <c r="RMW38" s="171"/>
      <c r="RMX38" s="171"/>
      <c r="RMY38" s="171"/>
      <c r="RMZ38" s="171"/>
      <c r="RNA38" s="171"/>
      <c r="RNB38" s="171"/>
      <c r="RNC38" s="171"/>
      <c r="RND38" s="171"/>
      <c r="RNE38" s="171"/>
      <c r="RNF38" s="171"/>
      <c r="RNG38" s="171"/>
      <c r="RNH38" s="171"/>
      <c r="RNI38" s="171"/>
      <c r="RNJ38" s="171"/>
      <c r="RNK38" s="171"/>
      <c r="RNL38" s="171"/>
      <c r="RNM38" s="171"/>
      <c r="RNN38" s="171"/>
      <c r="RNO38" s="171"/>
      <c r="RNP38" s="171"/>
      <c r="RNQ38" s="171"/>
      <c r="RNR38" s="171"/>
      <c r="RNS38" s="171"/>
      <c r="RNT38" s="171"/>
      <c r="RNU38" s="171"/>
      <c r="RNV38" s="171"/>
      <c r="RNW38" s="171"/>
      <c r="RNX38" s="171"/>
      <c r="RNY38" s="171"/>
      <c r="RNZ38" s="171"/>
      <c r="ROA38" s="171"/>
      <c r="ROB38" s="171"/>
      <c r="ROC38" s="171"/>
      <c r="ROD38" s="171"/>
      <c r="ROE38" s="171"/>
      <c r="ROF38" s="171"/>
      <c r="ROG38" s="171"/>
      <c r="ROH38" s="171"/>
      <c r="ROI38" s="171"/>
      <c r="ROJ38" s="171"/>
      <c r="ROK38" s="171"/>
      <c r="ROL38" s="171"/>
      <c r="ROM38" s="171"/>
      <c r="RON38" s="171"/>
      <c r="ROO38" s="171"/>
      <c r="ROP38" s="171"/>
      <c r="ROQ38" s="171"/>
      <c r="ROR38" s="171"/>
      <c r="ROS38" s="171"/>
      <c r="ROT38" s="171"/>
      <c r="ROU38" s="171"/>
      <c r="ROV38" s="171"/>
      <c r="ROW38" s="171"/>
      <c r="ROX38" s="171"/>
      <c r="ROY38" s="171"/>
      <c r="ROZ38" s="171"/>
      <c r="RPA38" s="171"/>
      <c r="RPB38" s="171"/>
      <c r="RPC38" s="171"/>
      <c r="RPD38" s="171"/>
      <c r="RPE38" s="171"/>
      <c r="RPF38" s="171"/>
      <c r="RPG38" s="171"/>
      <c r="RPH38" s="171"/>
      <c r="RPI38" s="171"/>
      <c r="RPJ38" s="171"/>
      <c r="RPK38" s="171"/>
      <c r="RPL38" s="171"/>
      <c r="RPM38" s="171"/>
      <c r="RPN38" s="171"/>
      <c r="RPO38" s="171"/>
      <c r="RPP38" s="171"/>
      <c r="RPQ38" s="171"/>
      <c r="RPR38" s="171"/>
      <c r="RPS38" s="171"/>
      <c r="RPT38" s="171"/>
      <c r="RPU38" s="171"/>
      <c r="RPV38" s="171"/>
      <c r="RPW38" s="171"/>
      <c r="RPX38" s="171"/>
      <c r="RPY38" s="171"/>
      <c r="RPZ38" s="171"/>
      <c r="RQA38" s="171"/>
      <c r="RQB38" s="171"/>
      <c r="RQC38" s="171"/>
      <c r="RQD38" s="171"/>
      <c r="RQE38" s="171"/>
      <c r="RQF38" s="171"/>
      <c r="RQG38" s="171"/>
      <c r="RQH38" s="171"/>
      <c r="RQI38" s="171"/>
      <c r="RQJ38" s="171"/>
      <c r="RQK38" s="171"/>
      <c r="RQL38" s="171"/>
      <c r="RQM38" s="171"/>
      <c r="RQN38" s="171"/>
      <c r="RQO38" s="171"/>
      <c r="RQP38" s="171"/>
      <c r="RQQ38" s="171"/>
      <c r="RQR38" s="171"/>
      <c r="RQS38" s="171"/>
      <c r="RQT38" s="171"/>
      <c r="RQU38" s="171"/>
      <c r="RQV38" s="171"/>
      <c r="RQW38" s="171"/>
      <c r="RQX38" s="171"/>
      <c r="RQY38" s="171"/>
      <c r="RQZ38" s="171"/>
      <c r="RRA38" s="171"/>
      <c r="RRB38" s="171"/>
      <c r="RRC38" s="171"/>
      <c r="RRD38" s="171"/>
      <c r="RRE38" s="171"/>
      <c r="RRF38" s="171"/>
      <c r="RRG38" s="171"/>
      <c r="RRH38" s="171"/>
      <c r="RRI38" s="171"/>
      <c r="RRJ38" s="171"/>
      <c r="RRK38" s="171"/>
      <c r="RRL38" s="171"/>
      <c r="RRM38" s="171"/>
      <c r="RRN38" s="171"/>
      <c r="RRO38" s="171"/>
      <c r="RRP38" s="171"/>
      <c r="RRQ38" s="171"/>
      <c r="RRR38" s="171"/>
      <c r="RRS38" s="171"/>
      <c r="RRT38" s="171"/>
      <c r="RRU38" s="171"/>
      <c r="RRV38" s="171"/>
      <c r="RRW38" s="171"/>
      <c r="RRX38" s="171"/>
      <c r="RRY38" s="171"/>
      <c r="RRZ38" s="171"/>
      <c r="RSA38" s="171"/>
      <c r="RSB38" s="171"/>
      <c r="RSC38" s="171"/>
      <c r="RSD38" s="171"/>
      <c r="RSE38" s="171"/>
      <c r="RSF38" s="171"/>
      <c r="RSG38" s="171"/>
      <c r="RSH38" s="171"/>
      <c r="RSI38" s="171"/>
      <c r="RSJ38" s="171"/>
      <c r="RSK38" s="171"/>
      <c r="RSL38" s="171"/>
      <c r="RSM38" s="171"/>
      <c r="RSN38" s="171"/>
      <c r="RSO38" s="171"/>
      <c r="RSP38" s="171"/>
      <c r="RSQ38" s="171"/>
      <c r="RSR38" s="171"/>
      <c r="RSS38" s="171"/>
      <c r="RST38" s="171"/>
      <c r="RSU38" s="171"/>
      <c r="RSV38" s="171"/>
      <c r="RSW38" s="171"/>
      <c r="RSX38" s="171"/>
      <c r="RSY38" s="171"/>
      <c r="RSZ38" s="171"/>
      <c r="RTA38" s="171"/>
      <c r="RTB38" s="171"/>
      <c r="RTC38" s="171"/>
      <c r="RTD38" s="171"/>
      <c r="RTE38" s="171"/>
      <c r="RTF38" s="171"/>
      <c r="RTG38" s="171"/>
      <c r="RTH38" s="171"/>
      <c r="RTI38" s="171"/>
      <c r="RTJ38" s="171"/>
      <c r="RTK38" s="171"/>
      <c r="RTL38" s="171"/>
      <c r="RTM38" s="171"/>
      <c r="RTN38" s="171"/>
      <c r="RTO38" s="171"/>
      <c r="RTP38" s="171"/>
      <c r="RTQ38" s="171"/>
      <c r="RTR38" s="171"/>
      <c r="RTS38" s="171"/>
      <c r="RTT38" s="171"/>
      <c r="RTU38" s="171"/>
      <c r="RTV38" s="171"/>
      <c r="RTW38" s="171"/>
      <c r="RTX38" s="171"/>
      <c r="RTY38" s="171"/>
      <c r="RTZ38" s="171"/>
      <c r="RUA38" s="171"/>
      <c r="RUB38" s="171"/>
      <c r="RUC38" s="171"/>
      <c r="RUD38" s="171"/>
      <c r="RUE38" s="171"/>
      <c r="RUF38" s="171"/>
      <c r="RUG38" s="171"/>
      <c r="RUH38" s="171"/>
      <c r="RUI38" s="171"/>
      <c r="RUJ38" s="171"/>
      <c r="RUK38" s="171"/>
      <c r="RUL38" s="171"/>
      <c r="RUM38" s="171"/>
      <c r="RUN38" s="171"/>
      <c r="RUO38" s="171"/>
      <c r="RUP38" s="171"/>
      <c r="RUQ38" s="171"/>
      <c r="RUR38" s="171"/>
      <c r="RUS38" s="171"/>
      <c r="RUT38" s="171"/>
      <c r="RUU38" s="171"/>
      <c r="RUV38" s="171"/>
      <c r="RUW38" s="171"/>
      <c r="RUX38" s="171"/>
      <c r="RUY38" s="171"/>
      <c r="RUZ38" s="171"/>
      <c r="RVA38" s="171"/>
      <c r="RVB38" s="171"/>
      <c r="RVC38" s="171"/>
      <c r="RVD38" s="171"/>
      <c r="RVE38" s="171"/>
      <c r="RVF38" s="171"/>
      <c r="RVG38" s="171"/>
      <c r="RVH38" s="171"/>
      <c r="RVI38" s="171"/>
      <c r="RVJ38" s="171"/>
      <c r="RVK38" s="171"/>
      <c r="RVL38" s="171"/>
      <c r="RVM38" s="171"/>
      <c r="RVN38" s="171"/>
      <c r="RVO38" s="171"/>
      <c r="RVP38" s="171"/>
      <c r="RVQ38" s="171"/>
      <c r="RVR38" s="171"/>
      <c r="RVS38" s="171"/>
      <c r="RVT38" s="171"/>
      <c r="RVU38" s="171"/>
      <c r="RVV38" s="171"/>
      <c r="RVW38" s="171"/>
      <c r="RVX38" s="171"/>
      <c r="RVY38" s="171"/>
      <c r="RVZ38" s="171"/>
      <c r="RWA38" s="171"/>
      <c r="RWB38" s="171"/>
      <c r="RWC38" s="171"/>
      <c r="RWD38" s="171"/>
      <c r="RWE38" s="171"/>
      <c r="RWF38" s="171"/>
      <c r="RWG38" s="171"/>
      <c r="RWH38" s="171"/>
      <c r="RWI38" s="171"/>
      <c r="RWJ38" s="171"/>
      <c r="RWK38" s="171"/>
      <c r="RWL38" s="171"/>
      <c r="RWM38" s="171"/>
      <c r="RWN38" s="171"/>
      <c r="RWO38" s="171"/>
      <c r="RWP38" s="171"/>
      <c r="RWQ38" s="171"/>
      <c r="RWR38" s="171"/>
      <c r="RWS38" s="171"/>
      <c r="RWT38" s="171"/>
      <c r="RWU38" s="171"/>
      <c r="RWV38" s="171"/>
      <c r="RWW38" s="171"/>
      <c r="RWX38" s="171"/>
      <c r="RWY38" s="171"/>
      <c r="RWZ38" s="171"/>
      <c r="RXA38" s="171"/>
      <c r="RXB38" s="171"/>
      <c r="RXC38" s="171"/>
      <c r="RXD38" s="171"/>
      <c r="RXE38" s="171"/>
      <c r="RXF38" s="171"/>
      <c r="RXG38" s="171"/>
      <c r="RXH38" s="171"/>
      <c r="RXI38" s="171"/>
      <c r="RXJ38" s="171"/>
      <c r="RXK38" s="171"/>
      <c r="RXL38" s="171"/>
      <c r="RXM38" s="171"/>
      <c r="RXN38" s="171"/>
      <c r="RXO38" s="171"/>
      <c r="RXP38" s="171"/>
      <c r="RXQ38" s="171"/>
      <c r="RXR38" s="171"/>
      <c r="RXS38" s="171"/>
      <c r="RXT38" s="171"/>
      <c r="RXU38" s="171"/>
      <c r="RXV38" s="171"/>
      <c r="RXW38" s="171"/>
      <c r="RXX38" s="171"/>
      <c r="RXY38" s="171"/>
      <c r="RXZ38" s="171"/>
      <c r="RYA38" s="171"/>
      <c r="RYB38" s="171"/>
      <c r="RYC38" s="171"/>
      <c r="RYD38" s="171"/>
      <c r="RYE38" s="171"/>
      <c r="RYF38" s="171"/>
      <c r="RYG38" s="171"/>
      <c r="RYH38" s="171"/>
      <c r="RYI38" s="171"/>
      <c r="RYJ38" s="171"/>
      <c r="RYK38" s="171"/>
      <c r="RYL38" s="171"/>
      <c r="RYM38" s="171"/>
      <c r="RYN38" s="171"/>
      <c r="RYO38" s="171"/>
      <c r="RYP38" s="171"/>
      <c r="RYQ38" s="171"/>
      <c r="RYR38" s="171"/>
      <c r="RYS38" s="171"/>
      <c r="RYT38" s="171"/>
      <c r="RYU38" s="171"/>
      <c r="RYV38" s="171"/>
      <c r="RYW38" s="171"/>
      <c r="RYX38" s="171"/>
      <c r="RYY38" s="171"/>
      <c r="RYZ38" s="171"/>
      <c r="RZA38" s="171"/>
      <c r="RZB38" s="171"/>
      <c r="RZC38" s="171"/>
      <c r="RZD38" s="171"/>
      <c r="RZE38" s="171"/>
      <c r="RZF38" s="171"/>
      <c r="RZG38" s="171"/>
      <c r="RZH38" s="171"/>
      <c r="RZI38" s="171"/>
      <c r="RZJ38" s="171"/>
      <c r="RZK38" s="171"/>
      <c r="RZL38" s="171"/>
      <c r="RZM38" s="171"/>
      <c r="RZN38" s="171"/>
      <c r="RZO38" s="171"/>
      <c r="RZP38" s="171"/>
      <c r="RZQ38" s="171"/>
      <c r="RZR38" s="171"/>
      <c r="RZS38" s="171"/>
      <c r="RZT38" s="171"/>
      <c r="RZU38" s="171"/>
      <c r="RZV38" s="171"/>
      <c r="RZW38" s="171"/>
      <c r="RZX38" s="171"/>
      <c r="RZY38" s="171"/>
      <c r="RZZ38" s="171"/>
      <c r="SAA38" s="171"/>
      <c r="SAB38" s="171"/>
      <c r="SAC38" s="171"/>
      <c r="SAD38" s="171"/>
      <c r="SAE38" s="171"/>
      <c r="SAF38" s="171"/>
      <c r="SAG38" s="171"/>
      <c r="SAH38" s="171"/>
      <c r="SAI38" s="171"/>
      <c r="SAJ38" s="171"/>
      <c r="SAK38" s="171"/>
      <c r="SAL38" s="171"/>
      <c r="SAM38" s="171"/>
      <c r="SAN38" s="171"/>
      <c r="SAO38" s="171"/>
      <c r="SAP38" s="171"/>
      <c r="SAQ38" s="171"/>
      <c r="SAR38" s="171"/>
      <c r="SAS38" s="171"/>
      <c r="SAT38" s="171"/>
      <c r="SAU38" s="171"/>
      <c r="SAV38" s="171"/>
      <c r="SAW38" s="171"/>
      <c r="SAX38" s="171"/>
      <c r="SAY38" s="171"/>
      <c r="SAZ38" s="171"/>
      <c r="SBA38" s="171"/>
      <c r="SBB38" s="171"/>
      <c r="SBC38" s="171"/>
      <c r="SBD38" s="171"/>
      <c r="SBE38" s="171"/>
      <c r="SBF38" s="171"/>
      <c r="SBG38" s="171"/>
      <c r="SBH38" s="171"/>
      <c r="SBI38" s="171"/>
      <c r="SBJ38" s="171"/>
      <c r="SBK38" s="171"/>
      <c r="SBL38" s="171"/>
      <c r="SBM38" s="171"/>
      <c r="SBN38" s="171"/>
      <c r="SBO38" s="171"/>
      <c r="SBP38" s="171"/>
      <c r="SBQ38" s="171"/>
      <c r="SBR38" s="171"/>
      <c r="SBS38" s="171"/>
      <c r="SBT38" s="171"/>
      <c r="SBU38" s="171"/>
      <c r="SBV38" s="171"/>
      <c r="SBW38" s="171"/>
      <c r="SBX38" s="171"/>
      <c r="SBY38" s="171"/>
      <c r="SBZ38" s="171"/>
      <c r="SCA38" s="171"/>
      <c r="SCB38" s="171"/>
      <c r="SCC38" s="171"/>
      <c r="SCD38" s="171"/>
      <c r="SCE38" s="171"/>
      <c r="SCF38" s="171"/>
      <c r="SCG38" s="171"/>
      <c r="SCH38" s="171"/>
      <c r="SCI38" s="171"/>
      <c r="SCJ38" s="171"/>
      <c r="SCK38" s="171"/>
      <c r="SCL38" s="171"/>
      <c r="SCM38" s="171"/>
      <c r="SCN38" s="171"/>
      <c r="SCO38" s="171"/>
      <c r="SCP38" s="171"/>
      <c r="SCQ38" s="171"/>
      <c r="SCR38" s="171"/>
      <c r="SCS38" s="171"/>
      <c r="SCT38" s="171"/>
      <c r="SCU38" s="171"/>
      <c r="SCV38" s="171"/>
      <c r="SCW38" s="171"/>
      <c r="SCX38" s="171"/>
      <c r="SCY38" s="171"/>
      <c r="SCZ38" s="171"/>
      <c r="SDA38" s="171"/>
      <c r="SDB38" s="171"/>
      <c r="SDC38" s="171"/>
      <c r="SDD38" s="171"/>
      <c r="SDE38" s="171"/>
      <c r="SDF38" s="171"/>
      <c r="SDG38" s="171"/>
      <c r="SDH38" s="171"/>
      <c r="SDI38" s="171"/>
      <c r="SDJ38" s="171"/>
      <c r="SDK38" s="171"/>
      <c r="SDL38" s="171"/>
      <c r="SDM38" s="171"/>
      <c r="SDN38" s="171"/>
      <c r="SDO38" s="171"/>
      <c r="SDP38" s="171"/>
      <c r="SDQ38" s="171"/>
      <c r="SDR38" s="171"/>
      <c r="SDS38" s="171"/>
      <c r="SDT38" s="171"/>
      <c r="SDU38" s="171"/>
      <c r="SDV38" s="171"/>
      <c r="SDW38" s="171"/>
      <c r="SDX38" s="171"/>
      <c r="SDY38" s="171"/>
      <c r="SDZ38" s="171"/>
      <c r="SEA38" s="171"/>
      <c r="SEB38" s="171"/>
      <c r="SEC38" s="171"/>
      <c r="SED38" s="171"/>
      <c r="SEE38" s="171"/>
      <c r="SEF38" s="171"/>
      <c r="SEG38" s="171"/>
      <c r="SEH38" s="171"/>
      <c r="SEI38" s="171"/>
      <c r="SEJ38" s="171"/>
      <c r="SEK38" s="171"/>
      <c r="SEL38" s="171"/>
      <c r="SEM38" s="171"/>
      <c r="SEN38" s="171"/>
      <c r="SEO38" s="171"/>
      <c r="SEP38" s="171"/>
      <c r="SEQ38" s="171"/>
      <c r="SER38" s="171"/>
      <c r="SES38" s="171"/>
      <c r="SET38" s="171"/>
      <c r="SEU38" s="171"/>
      <c r="SEV38" s="171"/>
      <c r="SEW38" s="171"/>
      <c r="SEX38" s="171"/>
      <c r="SEY38" s="171"/>
      <c r="SEZ38" s="171"/>
      <c r="SFA38" s="171"/>
      <c r="SFB38" s="171"/>
      <c r="SFC38" s="171"/>
      <c r="SFD38" s="171"/>
      <c r="SFE38" s="171"/>
      <c r="SFF38" s="171"/>
      <c r="SFG38" s="171"/>
      <c r="SFH38" s="171"/>
      <c r="SFI38" s="171"/>
      <c r="SFJ38" s="171"/>
      <c r="SFK38" s="171"/>
      <c r="SFL38" s="171"/>
      <c r="SFM38" s="171"/>
      <c r="SFN38" s="171"/>
      <c r="SFO38" s="171"/>
      <c r="SFP38" s="171"/>
      <c r="SFQ38" s="171"/>
      <c r="SFR38" s="171"/>
      <c r="SFS38" s="171"/>
      <c r="SFT38" s="171"/>
      <c r="SFU38" s="171"/>
      <c r="SFV38" s="171"/>
      <c r="SFW38" s="171"/>
      <c r="SFX38" s="171"/>
      <c r="SFY38" s="171"/>
      <c r="SFZ38" s="171"/>
      <c r="SGA38" s="171"/>
      <c r="SGB38" s="171"/>
      <c r="SGC38" s="171"/>
      <c r="SGD38" s="171"/>
      <c r="SGE38" s="171"/>
      <c r="SGF38" s="171"/>
      <c r="SGG38" s="171"/>
      <c r="SGH38" s="171"/>
      <c r="SGI38" s="171"/>
      <c r="SGJ38" s="171"/>
      <c r="SGK38" s="171"/>
      <c r="SGL38" s="171"/>
      <c r="SGM38" s="171"/>
      <c r="SGN38" s="171"/>
      <c r="SGO38" s="171"/>
      <c r="SGP38" s="171"/>
      <c r="SGQ38" s="171"/>
      <c r="SGR38" s="171"/>
      <c r="SGS38" s="171"/>
      <c r="SGT38" s="171"/>
      <c r="SGU38" s="171"/>
      <c r="SGV38" s="171"/>
      <c r="SGW38" s="171"/>
      <c r="SGX38" s="171"/>
      <c r="SGY38" s="171"/>
      <c r="SGZ38" s="171"/>
      <c r="SHA38" s="171"/>
      <c r="SHB38" s="171"/>
      <c r="SHC38" s="171"/>
      <c r="SHD38" s="171"/>
      <c r="SHE38" s="171"/>
      <c r="SHF38" s="171"/>
      <c r="SHG38" s="171"/>
      <c r="SHH38" s="171"/>
      <c r="SHI38" s="171"/>
      <c r="SHJ38" s="171"/>
      <c r="SHK38" s="171"/>
      <c r="SHL38" s="171"/>
      <c r="SHM38" s="171"/>
      <c r="SHN38" s="171"/>
      <c r="SHO38" s="171"/>
      <c r="SHP38" s="171"/>
      <c r="SHQ38" s="171"/>
      <c r="SHR38" s="171"/>
      <c r="SHS38" s="171"/>
      <c r="SHT38" s="171"/>
      <c r="SHU38" s="171"/>
      <c r="SHV38" s="171"/>
      <c r="SHW38" s="171"/>
      <c r="SHX38" s="171"/>
      <c r="SHY38" s="171"/>
      <c r="SHZ38" s="171"/>
      <c r="SIA38" s="171"/>
      <c r="SIB38" s="171"/>
      <c r="SIC38" s="171"/>
      <c r="SID38" s="171"/>
      <c r="SIE38" s="171"/>
      <c r="SIF38" s="171"/>
      <c r="SIG38" s="171"/>
      <c r="SIH38" s="171"/>
      <c r="SII38" s="171"/>
      <c r="SIJ38" s="171"/>
      <c r="SIK38" s="171"/>
      <c r="SIL38" s="171"/>
      <c r="SIM38" s="171"/>
      <c r="SIN38" s="171"/>
      <c r="SIO38" s="171"/>
      <c r="SIP38" s="171"/>
      <c r="SIQ38" s="171"/>
      <c r="SIR38" s="171"/>
      <c r="SIS38" s="171"/>
      <c r="SIT38" s="171"/>
      <c r="SIU38" s="171"/>
      <c r="SIV38" s="171"/>
      <c r="SIW38" s="171"/>
      <c r="SIX38" s="171"/>
      <c r="SIY38" s="171"/>
      <c r="SIZ38" s="171"/>
      <c r="SJA38" s="171"/>
      <c r="SJB38" s="171"/>
      <c r="SJC38" s="171"/>
      <c r="SJD38" s="171"/>
      <c r="SJE38" s="171"/>
      <c r="SJF38" s="171"/>
      <c r="SJG38" s="171"/>
      <c r="SJH38" s="171"/>
      <c r="SJI38" s="171"/>
      <c r="SJJ38" s="171"/>
      <c r="SJK38" s="171"/>
      <c r="SJL38" s="171"/>
      <c r="SJM38" s="171"/>
      <c r="SJN38" s="171"/>
      <c r="SJO38" s="171"/>
      <c r="SJP38" s="171"/>
      <c r="SJQ38" s="171"/>
      <c r="SJR38" s="171"/>
      <c r="SJS38" s="171"/>
      <c r="SJT38" s="171"/>
      <c r="SJU38" s="171"/>
      <c r="SJV38" s="171"/>
      <c r="SJW38" s="171"/>
      <c r="SJX38" s="171"/>
      <c r="SJY38" s="171"/>
      <c r="SJZ38" s="171"/>
      <c r="SKA38" s="171"/>
      <c r="SKB38" s="171"/>
      <c r="SKC38" s="171"/>
      <c r="SKD38" s="171"/>
      <c r="SKE38" s="171"/>
      <c r="SKF38" s="171"/>
      <c r="SKG38" s="171"/>
      <c r="SKH38" s="171"/>
      <c r="SKI38" s="171"/>
      <c r="SKJ38" s="171"/>
      <c r="SKK38" s="171"/>
      <c r="SKL38" s="171"/>
      <c r="SKM38" s="171"/>
      <c r="SKN38" s="171"/>
      <c r="SKO38" s="171"/>
      <c r="SKP38" s="171"/>
      <c r="SKQ38" s="171"/>
      <c r="SKR38" s="171"/>
      <c r="SKS38" s="171"/>
      <c r="SKT38" s="171"/>
      <c r="SKU38" s="171"/>
      <c r="SKV38" s="171"/>
      <c r="SKW38" s="171"/>
      <c r="SKX38" s="171"/>
      <c r="SKY38" s="171"/>
      <c r="SKZ38" s="171"/>
      <c r="SLA38" s="171"/>
      <c r="SLB38" s="171"/>
      <c r="SLC38" s="171"/>
      <c r="SLD38" s="171"/>
      <c r="SLE38" s="171"/>
      <c r="SLF38" s="171"/>
      <c r="SLG38" s="171"/>
      <c r="SLH38" s="171"/>
      <c r="SLI38" s="171"/>
      <c r="SLJ38" s="171"/>
      <c r="SLK38" s="171"/>
      <c r="SLL38" s="171"/>
      <c r="SLM38" s="171"/>
      <c r="SLN38" s="171"/>
      <c r="SLO38" s="171"/>
      <c r="SLP38" s="171"/>
      <c r="SLQ38" s="171"/>
      <c r="SLR38" s="171"/>
      <c r="SLS38" s="171"/>
      <c r="SLT38" s="171"/>
      <c r="SLU38" s="171"/>
      <c r="SLV38" s="171"/>
      <c r="SLW38" s="171"/>
      <c r="SLX38" s="171"/>
      <c r="SLY38" s="171"/>
      <c r="SLZ38" s="171"/>
      <c r="SMA38" s="171"/>
      <c r="SMB38" s="171"/>
      <c r="SMC38" s="171"/>
      <c r="SMD38" s="171"/>
      <c r="SME38" s="171"/>
      <c r="SMF38" s="171"/>
      <c r="SMG38" s="171"/>
      <c r="SMH38" s="171"/>
      <c r="SMI38" s="171"/>
      <c r="SMJ38" s="171"/>
      <c r="SMK38" s="171"/>
      <c r="SML38" s="171"/>
      <c r="SMM38" s="171"/>
      <c r="SMN38" s="171"/>
      <c r="SMO38" s="171"/>
      <c r="SMP38" s="171"/>
      <c r="SMQ38" s="171"/>
      <c r="SMR38" s="171"/>
      <c r="SMS38" s="171"/>
      <c r="SMT38" s="171"/>
      <c r="SMU38" s="171"/>
      <c r="SMV38" s="171"/>
      <c r="SMW38" s="171"/>
      <c r="SMX38" s="171"/>
      <c r="SMY38" s="171"/>
      <c r="SMZ38" s="171"/>
      <c r="SNA38" s="171"/>
      <c r="SNB38" s="171"/>
      <c r="SNC38" s="171"/>
      <c r="SND38" s="171"/>
      <c r="SNE38" s="171"/>
      <c r="SNF38" s="171"/>
      <c r="SNG38" s="171"/>
      <c r="SNH38" s="171"/>
      <c r="SNI38" s="171"/>
      <c r="SNJ38" s="171"/>
      <c r="SNK38" s="171"/>
      <c r="SNL38" s="171"/>
      <c r="SNM38" s="171"/>
      <c r="SNN38" s="171"/>
      <c r="SNO38" s="171"/>
      <c r="SNP38" s="171"/>
      <c r="SNQ38" s="171"/>
      <c r="SNR38" s="171"/>
      <c r="SNS38" s="171"/>
      <c r="SNT38" s="171"/>
      <c r="SNU38" s="171"/>
      <c r="SNV38" s="171"/>
      <c r="SNW38" s="171"/>
      <c r="SNX38" s="171"/>
      <c r="SNY38" s="171"/>
      <c r="SNZ38" s="171"/>
      <c r="SOA38" s="171"/>
      <c r="SOB38" s="171"/>
      <c r="SOC38" s="171"/>
      <c r="SOD38" s="171"/>
      <c r="SOE38" s="171"/>
      <c r="SOF38" s="171"/>
      <c r="SOG38" s="171"/>
      <c r="SOH38" s="171"/>
      <c r="SOI38" s="171"/>
      <c r="SOJ38" s="171"/>
      <c r="SOK38" s="171"/>
      <c r="SOL38" s="171"/>
      <c r="SOM38" s="171"/>
      <c r="SON38" s="171"/>
      <c r="SOO38" s="171"/>
      <c r="SOP38" s="171"/>
      <c r="SOQ38" s="171"/>
      <c r="SOR38" s="171"/>
      <c r="SOS38" s="171"/>
      <c r="SOT38" s="171"/>
      <c r="SOU38" s="171"/>
      <c r="SOV38" s="171"/>
      <c r="SOW38" s="171"/>
      <c r="SOX38" s="171"/>
      <c r="SOY38" s="171"/>
      <c r="SOZ38" s="171"/>
      <c r="SPA38" s="171"/>
      <c r="SPB38" s="171"/>
      <c r="SPC38" s="171"/>
      <c r="SPD38" s="171"/>
      <c r="SPE38" s="171"/>
      <c r="SPF38" s="171"/>
      <c r="SPG38" s="171"/>
      <c r="SPH38" s="171"/>
      <c r="SPI38" s="171"/>
      <c r="SPJ38" s="171"/>
      <c r="SPK38" s="171"/>
      <c r="SPL38" s="171"/>
      <c r="SPM38" s="171"/>
      <c r="SPN38" s="171"/>
      <c r="SPO38" s="171"/>
      <c r="SPP38" s="171"/>
      <c r="SPQ38" s="171"/>
      <c r="SPR38" s="171"/>
      <c r="SPS38" s="171"/>
      <c r="SPT38" s="171"/>
      <c r="SPU38" s="171"/>
      <c r="SPV38" s="171"/>
      <c r="SPW38" s="171"/>
      <c r="SPX38" s="171"/>
      <c r="SPY38" s="171"/>
      <c r="SPZ38" s="171"/>
      <c r="SQA38" s="171"/>
      <c r="SQB38" s="171"/>
      <c r="SQC38" s="171"/>
      <c r="SQD38" s="171"/>
      <c r="SQE38" s="171"/>
      <c r="SQF38" s="171"/>
      <c r="SQG38" s="171"/>
      <c r="SQH38" s="171"/>
      <c r="SQI38" s="171"/>
      <c r="SQJ38" s="171"/>
      <c r="SQK38" s="171"/>
      <c r="SQL38" s="171"/>
      <c r="SQM38" s="171"/>
      <c r="SQN38" s="171"/>
      <c r="SQO38" s="171"/>
      <c r="SQP38" s="171"/>
      <c r="SQQ38" s="171"/>
      <c r="SQR38" s="171"/>
      <c r="SQS38" s="171"/>
      <c r="SQT38" s="171"/>
      <c r="SQU38" s="171"/>
      <c r="SQV38" s="171"/>
      <c r="SQW38" s="171"/>
      <c r="SQX38" s="171"/>
      <c r="SQY38" s="171"/>
      <c r="SQZ38" s="171"/>
      <c r="SRA38" s="171"/>
      <c r="SRB38" s="171"/>
      <c r="SRC38" s="171"/>
      <c r="SRD38" s="171"/>
      <c r="SRE38" s="171"/>
      <c r="SRF38" s="171"/>
      <c r="SRG38" s="171"/>
      <c r="SRH38" s="171"/>
      <c r="SRI38" s="171"/>
      <c r="SRJ38" s="171"/>
      <c r="SRK38" s="171"/>
      <c r="SRL38" s="171"/>
      <c r="SRM38" s="171"/>
      <c r="SRN38" s="171"/>
      <c r="SRO38" s="171"/>
      <c r="SRP38" s="171"/>
      <c r="SRQ38" s="171"/>
      <c r="SRR38" s="171"/>
      <c r="SRS38" s="171"/>
      <c r="SRT38" s="171"/>
      <c r="SRU38" s="171"/>
      <c r="SRV38" s="171"/>
      <c r="SRW38" s="171"/>
      <c r="SRX38" s="171"/>
      <c r="SRY38" s="171"/>
      <c r="SRZ38" s="171"/>
      <c r="SSA38" s="171"/>
      <c r="SSB38" s="171"/>
      <c r="SSC38" s="171"/>
      <c r="SSD38" s="171"/>
      <c r="SSE38" s="171"/>
      <c r="SSF38" s="171"/>
      <c r="SSG38" s="171"/>
      <c r="SSH38" s="171"/>
      <c r="SSI38" s="171"/>
      <c r="SSJ38" s="171"/>
      <c r="SSK38" s="171"/>
      <c r="SSL38" s="171"/>
      <c r="SSM38" s="171"/>
      <c r="SSN38" s="171"/>
      <c r="SSO38" s="171"/>
      <c r="SSP38" s="171"/>
      <c r="SSQ38" s="171"/>
      <c r="SSR38" s="171"/>
      <c r="SSS38" s="171"/>
      <c r="SST38" s="171"/>
      <c r="SSU38" s="171"/>
      <c r="SSV38" s="171"/>
      <c r="SSW38" s="171"/>
      <c r="SSX38" s="171"/>
      <c r="SSY38" s="171"/>
      <c r="SSZ38" s="171"/>
      <c r="STA38" s="171"/>
      <c r="STB38" s="171"/>
      <c r="STC38" s="171"/>
      <c r="STD38" s="171"/>
      <c r="STE38" s="171"/>
      <c r="STF38" s="171"/>
      <c r="STG38" s="171"/>
      <c r="STH38" s="171"/>
      <c r="STI38" s="171"/>
      <c r="STJ38" s="171"/>
      <c r="STK38" s="171"/>
      <c r="STL38" s="171"/>
      <c r="STM38" s="171"/>
      <c r="STN38" s="171"/>
      <c r="STO38" s="171"/>
      <c r="STP38" s="171"/>
      <c r="STQ38" s="171"/>
      <c r="STR38" s="171"/>
      <c r="STS38" s="171"/>
      <c r="STT38" s="171"/>
      <c r="STU38" s="171"/>
      <c r="STV38" s="171"/>
      <c r="STW38" s="171"/>
      <c r="STX38" s="171"/>
      <c r="STY38" s="171"/>
      <c r="STZ38" s="171"/>
      <c r="SUA38" s="171"/>
      <c r="SUB38" s="171"/>
      <c r="SUC38" s="171"/>
      <c r="SUD38" s="171"/>
      <c r="SUE38" s="171"/>
      <c r="SUF38" s="171"/>
      <c r="SUG38" s="171"/>
      <c r="SUH38" s="171"/>
      <c r="SUI38" s="171"/>
      <c r="SUJ38" s="171"/>
      <c r="SUK38" s="171"/>
      <c r="SUL38" s="171"/>
      <c r="SUM38" s="171"/>
      <c r="SUN38" s="171"/>
      <c r="SUO38" s="171"/>
      <c r="SUP38" s="171"/>
      <c r="SUQ38" s="171"/>
      <c r="SUR38" s="171"/>
      <c r="SUS38" s="171"/>
      <c r="SUT38" s="171"/>
      <c r="SUU38" s="171"/>
      <c r="SUV38" s="171"/>
      <c r="SUW38" s="171"/>
      <c r="SUX38" s="171"/>
      <c r="SUY38" s="171"/>
      <c r="SUZ38" s="171"/>
      <c r="SVA38" s="171"/>
      <c r="SVB38" s="171"/>
      <c r="SVC38" s="171"/>
      <c r="SVD38" s="171"/>
      <c r="SVE38" s="171"/>
      <c r="SVF38" s="171"/>
      <c r="SVG38" s="171"/>
      <c r="SVH38" s="171"/>
      <c r="SVI38" s="171"/>
      <c r="SVJ38" s="171"/>
      <c r="SVK38" s="171"/>
      <c r="SVL38" s="171"/>
      <c r="SVM38" s="171"/>
      <c r="SVN38" s="171"/>
      <c r="SVO38" s="171"/>
      <c r="SVP38" s="171"/>
      <c r="SVQ38" s="171"/>
      <c r="SVR38" s="171"/>
      <c r="SVS38" s="171"/>
      <c r="SVT38" s="171"/>
      <c r="SVU38" s="171"/>
      <c r="SVV38" s="171"/>
      <c r="SVW38" s="171"/>
      <c r="SVX38" s="171"/>
      <c r="SVY38" s="171"/>
      <c r="SVZ38" s="171"/>
      <c r="SWA38" s="171"/>
      <c r="SWB38" s="171"/>
      <c r="SWC38" s="171"/>
      <c r="SWD38" s="171"/>
      <c r="SWE38" s="171"/>
      <c r="SWF38" s="171"/>
      <c r="SWG38" s="171"/>
      <c r="SWH38" s="171"/>
      <c r="SWI38" s="171"/>
      <c r="SWJ38" s="171"/>
      <c r="SWK38" s="171"/>
      <c r="SWL38" s="171"/>
      <c r="SWM38" s="171"/>
      <c r="SWN38" s="171"/>
      <c r="SWO38" s="171"/>
      <c r="SWP38" s="171"/>
      <c r="SWQ38" s="171"/>
      <c r="SWR38" s="171"/>
      <c r="SWS38" s="171"/>
      <c r="SWT38" s="171"/>
      <c r="SWU38" s="171"/>
      <c r="SWV38" s="171"/>
      <c r="SWW38" s="171"/>
      <c r="SWX38" s="171"/>
      <c r="SWY38" s="171"/>
      <c r="SWZ38" s="171"/>
      <c r="SXA38" s="171"/>
      <c r="SXB38" s="171"/>
      <c r="SXC38" s="171"/>
      <c r="SXD38" s="171"/>
      <c r="SXE38" s="171"/>
      <c r="SXF38" s="171"/>
      <c r="SXG38" s="171"/>
      <c r="SXH38" s="171"/>
      <c r="SXI38" s="171"/>
      <c r="SXJ38" s="171"/>
      <c r="SXK38" s="171"/>
      <c r="SXL38" s="171"/>
      <c r="SXM38" s="171"/>
      <c r="SXN38" s="171"/>
      <c r="SXO38" s="171"/>
      <c r="SXP38" s="171"/>
      <c r="SXQ38" s="171"/>
      <c r="SXR38" s="171"/>
      <c r="SXS38" s="171"/>
      <c r="SXT38" s="171"/>
      <c r="SXU38" s="171"/>
      <c r="SXV38" s="171"/>
      <c r="SXW38" s="171"/>
      <c r="SXX38" s="171"/>
      <c r="SXY38" s="171"/>
      <c r="SXZ38" s="171"/>
      <c r="SYA38" s="171"/>
      <c r="SYB38" s="171"/>
      <c r="SYC38" s="171"/>
      <c r="SYD38" s="171"/>
      <c r="SYE38" s="171"/>
      <c r="SYF38" s="171"/>
      <c r="SYG38" s="171"/>
      <c r="SYH38" s="171"/>
      <c r="SYI38" s="171"/>
      <c r="SYJ38" s="171"/>
      <c r="SYK38" s="171"/>
      <c r="SYL38" s="171"/>
      <c r="SYM38" s="171"/>
      <c r="SYN38" s="171"/>
      <c r="SYO38" s="171"/>
      <c r="SYP38" s="171"/>
      <c r="SYQ38" s="171"/>
      <c r="SYR38" s="171"/>
      <c r="SYS38" s="171"/>
      <c r="SYT38" s="171"/>
      <c r="SYU38" s="171"/>
      <c r="SYV38" s="171"/>
      <c r="SYW38" s="171"/>
      <c r="SYX38" s="171"/>
      <c r="SYY38" s="171"/>
      <c r="SYZ38" s="171"/>
      <c r="SZA38" s="171"/>
      <c r="SZB38" s="171"/>
      <c r="SZC38" s="171"/>
      <c r="SZD38" s="171"/>
      <c r="SZE38" s="171"/>
      <c r="SZF38" s="171"/>
      <c r="SZG38" s="171"/>
      <c r="SZH38" s="171"/>
      <c r="SZI38" s="171"/>
      <c r="SZJ38" s="171"/>
      <c r="SZK38" s="171"/>
      <c r="SZL38" s="171"/>
      <c r="SZM38" s="171"/>
      <c r="SZN38" s="171"/>
      <c r="SZO38" s="171"/>
      <c r="SZP38" s="171"/>
      <c r="SZQ38" s="171"/>
      <c r="SZR38" s="171"/>
      <c r="SZS38" s="171"/>
      <c r="SZT38" s="171"/>
      <c r="SZU38" s="171"/>
      <c r="SZV38" s="171"/>
      <c r="SZW38" s="171"/>
      <c r="SZX38" s="171"/>
      <c r="SZY38" s="171"/>
      <c r="SZZ38" s="171"/>
      <c r="TAA38" s="171"/>
      <c r="TAB38" s="171"/>
      <c r="TAC38" s="171"/>
      <c r="TAD38" s="171"/>
      <c r="TAE38" s="171"/>
      <c r="TAF38" s="171"/>
      <c r="TAG38" s="171"/>
      <c r="TAH38" s="171"/>
      <c r="TAI38" s="171"/>
      <c r="TAJ38" s="171"/>
      <c r="TAK38" s="171"/>
      <c r="TAL38" s="171"/>
      <c r="TAM38" s="171"/>
      <c r="TAN38" s="171"/>
      <c r="TAO38" s="171"/>
      <c r="TAP38" s="171"/>
      <c r="TAQ38" s="171"/>
      <c r="TAR38" s="171"/>
      <c r="TAS38" s="171"/>
      <c r="TAT38" s="171"/>
      <c r="TAU38" s="171"/>
      <c r="TAV38" s="171"/>
      <c r="TAW38" s="171"/>
      <c r="TAX38" s="171"/>
      <c r="TAY38" s="171"/>
      <c r="TAZ38" s="171"/>
      <c r="TBA38" s="171"/>
      <c r="TBB38" s="171"/>
      <c r="TBC38" s="171"/>
      <c r="TBD38" s="171"/>
      <c r="TBE38" s="171"/>
      <c r="TBF38" s="171"/>
      <c r="TBG38" s="171"/>
      <c r="TBH38" s="171"/>
      <c r="TBI38" s="171"/>
      <c r="TBJ38" s="171"/>
      <c r="TBK38" s="171"/>
      <c r="TBL38" s="171"/>
      <c r="TBM38" s="171"/>
      <c r="TBN38" s="171"/>
      <c r="TBO38" s="171"/>
      <c r="TBP38" s="171"/>
      <c r="TBQ38" s="171"/>
      <c r="TBR38" s="171"/>
      <c r="TBS38" s="171"/>
      <c r="TBT38" s="171"/>
      <c r="TBU38" s="171"/>
      <c r="TBV38" s="171"/>
      <c r="TBW38" s="171"/>
      <c r="TBX38" s="171"/>
      <c r="TBY38" s="171"/>
      <c r="TBZ38" s="171"/>
      <c r="TCA38" s="171"/>
      <c r="TCB38" s="171"/>
      <c r="TCC38" s="171"/>
      <c r="TCD38" s="171"/>
      <c r="TCE38" s="171"/>
      <c r="TCF38" s="171"/>
      <c r="TCG38" s="171"/>
      <c r="TCH38" s="171"/>
      <c r="TCI38" s="171"/>
      <c r="TCJ38" s="171"/>
      <c r="TCK38" s="171"/>
      <c r="TCL38" s="171"/>
      <c r="TCM38" s="171"/>
      <c r="TCN38" s="171"/>
      <c r="TCO38" s="171"/>
      <c r="TCP38" s="171"/>
      <c r="TCQ38" s="171"/>
      <c r="TCR38" s="171"/>
      <c r="TCS38" s="171"/>
      <c r="TCT38" s="171"/>
      <c r="TCU38" s="171"/>
      <c r="TCV38" s="171"/>
      <c r="TCW38" s="171"/>
      <c r="TCX38" s="171"/>
      <c r="TCY38" s="171"/>
      <c r="TCZ38" s="171"/>
      <c r="TDA38" s="171"/>
      <c r="TDB38" s="171"/>
      <c r="TDC38" s="171"/>
      <c r="TDD38" s="171"/>
      <c r="TDE38" s="171"/>
      <c r="TDF38" s="171"/>
      <c r="TDG38" s="171"/>
      <c r="TDH38" s="171"/>
      <c r="TDI38" s="171"/>
      <c r="TDJ38" s="171"/>
      <c r="TDK38" s="171"/>
      <c r="TDL38" s="171"/>
      <c r="TDM38" s="171"/>
      <c r="TDN38" s="171"/>
      <c r="TDO38" s="171"/>
      <c r="TDP38" s="171"/>
      <c r="TDQ38" s="171"/>
      <c r="TDR38" s="171"/>
      <c r="TDS38" s="171"/>
      <c r="TDT38" s="171"/>
      <c r="TDU38" s="171"/>
      <c r="TDV38" s="171"/>
      <c r="TDW38" s="171"/>
      <c r="TDX38" s="171"/>
      <c r="TDY38" s="171"/>
      <c r="TDZ38" s="171"/>
      <c r="TEA38" s="171"/>
      <c r="TEB38" s="171"/>
      <c r="TEC38" s="171"/>
      <c r="TED38" s="171"/>
      <c r="TEE38" s="171"/>
      <c r="TEF38" s="171"/>
      <c r="TEG38" s="171"/>
      <c r="TEH38" s="171"/>
      <c r="TEI38" s="171"/>
      <c r="TEJ38" s="171"/>
      <c r="TEK38" s="171"/>
      <c r="TEL38" s="171"/>
      <c r="TEM38" s="171"/>
      <c r="TEN38" s="171"/>
      <c r="TEO38" s="171"/>
      <c r="TEP38" s="171"/>
      <c r="TEQ38" s="171"/>
      <c r="TER38" s="171"/>
      <c r="TES38" s="171"/>
      <c r="TET38" s="171"/>
      <c r="TEU38" s="171"/>
      <c r="TEV38" s="171"/>
      <c r="TEW38" s="171"/>
      <c r="TEX38" s="171"/>
      <c r="TEY38" s="171"/>
      <c r="TEZ38" s="171"/>
      <c r="TFA38" s="171"/>
      <c r="TFB38" s="171"/>
      <c r="TFC38" s="171"/>
      <c r="TFD38" s="171"/>
      <c r="TFE38" s="171"/>
      <c r="TFF38" s="171"/>
      <c r="TFG38" s="171"/>
      <c r="TFH38" s="171"/>
      <c r="TFI38" s="171"/>
      <c r="TFJ38" s="171"/>
      <c r="TFK38" s="171"/>
      <c r="TFL38" s="171"/>
      <c r="TFM38" s="171"/>
      <c r="TFN38" s="171"/>
      <c r="TFO38" s="171"/>
      <c r="TFP38" s="171"/>
      <c r="TFQ38" s="171"/>
      <c r="TFR38" s="171"/>
      <c r="TFS38" s="171"/>
      <c r="TFT38" s="171"/>
      <c r="TFU38" s="171"/>
      <c r="TFV38" s="171"/>
      <c r="TFW38" s="171"/>
      <c r="TFX38" s="171"/>
      <c r="TFY38" s="171"/>
      <c r="TFZ38" s="171"/>
      <c r="TGA38" s="171"/>
      <c r="TGB38" s="171"/>
      <c r="TGC38" s="171"/>
      <c r="TGD38" s="171"/>
      <c r="TGE38" s="171"/>
      <c r="TGF38" s="171"/>
      <c r="TGG38" s="171"/>
      <c r="TGH38" s="171"/>
      <c r="TGI38" s="171"/>
      <c r="TGJ38" s="171"/>
      <c r="TGK38" s="171"/>
      <c r="TGL38" s="171"/>
      <c r="TGM38" s="171"/>
      <c r="TGN38" s="171"/>
      <c r="TGO38" s="171"/>
      <c r="TGP38" s="171"/>
      <c r="TGQ38" s="171"/>
      <c r="TGR38" s="171"/>
      <c r="TGS38" s="171"/>
      <c r="TGT38" s="171"/>
      <c r="TGU38" s="171"/>
      <c r="TGV38" s="171"/>
      <c r="TGW38" s="171"/>
      <c r="TGX38" s="171"/>
      <c r="TGY38" s="171"/>
      <c r="TGZ38" s="171"/>
      <c r="THA38" s="171"/>
      <c r="THB38" s="171"/>
      <c r="THC38" s="171"/>
      <c r="THD38" s="171"/>
      <c r="THE38" s="171"/>
      <c r="THF38" s="171"/>
      <c r="THG38" s="171"/>
      <c r="THH38" s="171"/>
      <c r="THI38" s="171"/>
      <c r="THJ38" s="171"/>
      <c r="THK38" s="171"/>
      <c r="THL38" s="171"/>
      <c r="THM38" s="171"/>
      <c r="THN38" s="171"/>
      <c r="THO38" s="171"/>
      <c r="THP38" s="171"/>
      <c r="THQ38" s="171"/>
      <c r="THR38" s="171"/>
      <c r="THS38" s="171"/>
      <c r="THT38" s="171"/>
      <c r="THU38" s="171"/>
      <c r="THV38" s="171"/>
      <c r="THW38" s="171"/>
      <c r="THX38" s="171"/>
      <c r="THY38" s="171"/>
      <c r="THZ38" s="171"/>
      <c r="TIA38" s="171"/>
      <c r="TIB38" s="171"/>
      <c r="TIC38" s="171"/>
      <c r="TID38" s="171"/>
      <c r="TIE38" s="171"/>
      <c r="TIF38" s="171"/>
      <c r="TIG38" s="171"/>
      <c r="TIH38" s="171"/>
      <c r="TII38" s="171"/>
      <c r="TIJ38" s="171"/>
      <c r="TIK38" s="171"/>
      <c r="TIL38" s="171"/>
      <c r="TIM38" s="171"/>
      <c r="TIN38" s="171"/>
      <c r="TIO38" s="171"/>
      <c r="TIP38" s="171"/>
      <c r="TIQ38" s="171"/>
      <c r="TIR38" s="171"/>
      <c r="TIS38" s="171"/>
      <c r="TIT38" s="171"/>
      <c r="TIU38" s="171"/>
      <c r="TIV38" s="171"/>
      <c r="TIW38" s="171"/>
      <c r="TIX38" s="171"/>
      <c r="TIY38" s="171"/>
      <c r="TIZ38" s="171"/>
      <c r="TJA38" s="171"/>
      <c r="TJB38" s="171"/>
      <c r="TJC38" s="171"/>
      <c r="TJD38" s="171"/>
      <c r="TJE38" s="171"/>
      <c r="TJF38" s="171"/>
      <c r="TJG38" s="171"/>
      <c r="TJH38" s="171"/>
      <c r="TJI38" s="171"/>
      <c r="TJJ38" s="171"/>
      <c r="TJK38" s="171"/>
      <c r="TJL38" s="171"/>
      <c r="TJM38" s="171"/>
      <c r="TJN38" s="171"/>
      <c r="TJO38" s="171"/>
      <c r="TJP38" s="171"/>
      <c r="TJQ38" s="171"/>
      <c r="TJR38" s="171"/>
      <c r="TJS38" s="171"/>
      <c r="TJT38" s="171"/>
      <c r="TJU38" s="171"/>
      <c r="TJV38" s="171"/>
      <c r="TJW38" s="171"/>
      <c r="TJX38" s="171"/>
      <c r="TJY38" s="171"/>
      <c r="TJZ38" s="171"/>
      <c r="TKA38" s="171"/>
      <c r="TKB38" s="171"/>
      <c r="TKC38" s="171"/>
      <c r="TKD38" s="171"/>
      <c r="TKE38" s="171"/>
      <c r="TKF38" s="171"/>
      <c r="TKG38" s="171"/>
      <c r="TKH38" s="171"/>
      <c r="TKI38" s="171"/>
      <c r="TKJ38" s="171"/>
      <c r="TKK38" s="171"/>
      <c r="TKL38" s="171"/>
      <c r="TKM38" s="171"/>
      <c r="TKN38" s="171"/>
      <c r="TKO38" s="171"/>
      <c r="TKP38" s="171"/>
      <c r="TKQ38" s="171"/>
      <c r="TKR38" s="171"/>
      <c r="TKS38" s="171"/>
      <c r="TKT38" s="171"/>
      <c r="TKU38" s="171"/>
      <c r="TKV38" s="171"/>
      <c r="TKW38" s="171"/>
      <c r="TKX38" s="171"/>
      <c r="TKY38" s="171"/>
      <c r="TKZ38" s="171"/>
      <c r="TLA38" s="171"/>
      <c r="TLB38" s="171"/>
      <c r="TLC38" s="171"/>
      <c r="TLD38" s="171"/>
      <c r="TLE38" s="171"/>
      <c r="TLF38" s="171"/>
      <c r="TLG38" s="171"/>
      <c r="TLH38" s="171"/>
      <c r="TLI38" s="171"/>
      <c r="TLJ38" s="171"/>
      <c r="TLK38" s="171"/>
      <c r="TLL38" s="171"/>
      <c r="TLM38" s="171"/>
      <c r="TLN38" s="171"/>
      <c r="TLO38" s="171"/>
      <c r="TLP38" s="171"/>
      <c r="TLQ38" s="171"/>
      <c r="TLR38" s="171"/>
      <c r="TLS38" s="171"/>
      <c r="TLT38" s="171"/>
      <c r="TLU38" s="171"/>
      <c r="TLV38" s="171"/>
      <c r="TLW38" s="171"/>
      <c r="TLX38" s="171"/>
      <c r="TLY38" s="171"/>
      <c r="TLZ38" s="171"/>
      <c r="TMA38" s="171"/>
      <c r="TMB38" s="171"/>
      <c r="TMC38" s="171"/>
      <c r="TMD38" s="171"/>
      <c r="TME38" s="171"/>
      <c r="TMF38" s="171"/>
      <c r="TMG38" s="171"/>
      <c r="TMH38" s="171"/>
      <c r="TMI38" s="171"/>
      <c r="TMJ38" s="171"/>
      <c r="TMK38" s="171"/>
      <c r="TML38" s="171"/>
      <c r="TMM38" s="171"/>
      <c r="TMN38" s="171"/>
      <c r="TMO38" s="171"/>
      <c r="TMP38" s="171"/>
      <c r="TMQ38" s="171"/>
      <c r="TMR38" s="171"/>
      <c r="TMS38" s="171"/>
      <c r="TMT38" s="171"/>
      <c r="TMU38" s="171"/>
      <c r="TMV38" s="171"/>
      <c r="TMW38" s="171"/>
      <c r="TMX38" s="171"/>
      <c r="TMY38" s="171"/>
      <c r="TMZ38" s="171"/>
      <c r="TNA38" s="171"/>
      <c r="TNB38" s="171"/>
      <c r="TNC38" s="171"/>
      <c r="TND38" s="171"/>
      <c r="TNE38" s="171"/>
      <c r="TNF38" s="171"/>
      <c r="TNG38" s="171"/>
      <c r="TNH38" s="171"/>
      <c r="TNI38" s="171"/>
      <c r="TNJ38" s="171"/>
      <c r="TNK38" s="171"/>
      <c r="TNL38" s="171"/>
      <c r="TNM38" s="171"/>
      <c r="TNN38" s="171"/>
      <c r="TNO38" s="171"/>
      <c r="TNP38" s="171"/>
      <c r="TNQ38" s="171"/>
      <c r="TNR38" s="171"/>
      <c r="TNS38" s="171"/>
      <c r="TNT38" s="171"/>
      <c r="TNU38" s="171"/>
      <c r="TNV38" s="171"/>
      <c r="TNW38" s="171"/>
      <c r="TNX38" s="171"/>
      <c r="TNY38" s="171"/>
      <c r="TNZ38" s="171"/>
      <c r="TOA38" s="171"/>
      <c r="TOB38" s="171"/>
      <c r="TOC38" s="171"/>
      <c r="TOD38" s="171"/>
      <c r="TOE38" s="171"/>
      <c r="TOF38" s="171"/>
      <c r="TOG38" s="171"/>
      <c r="TOH38" s="171"/>
      <c r="TOI38" s="171"/>
      <c r="TOJ38" s="171"/>
      <c r="TOK38" s="171"/>
      <c r="TOL38" s="171"/>
      <c r="TOM38" s="171"/>
      <c r="TON38" s="171"/>
      <c r="TOO38" s="171"/>
      <c r="TOP38" s="171"/>
      <c r="TOQ38" s="171"/>
      <c r="TOR38" s="171"/>
      <c r="TOS38" s="171"/>
      <c r="TOT38" s="171"/>
      <c r="TOU38" s="171"/>
      <c r="TOV38" s="171"/>
      <c r="TOW38" s="171"/>
      <c r="TOX38" s="171"/>
      <c r="TOY38" s="171"/>
      <c r="TOZ38" s="171"/>
      <c r="TPA38" s="171"/>
      <c r="TPB38" s="171"/>
      <c r="TPC38" s="171"/>
      <c r="TPD38" s="171"/>
      <c r="TPE38" s="171"/>
      <c r="TPF38" s="171"/>
      <c r="TPG38" s="171"/>
      <c r="TPH38" s="171"/>
      <c r="TPI38" s="171"/>
      <c r="TPJ38" s="171"/>
      <c r="TPK38" s="171"/>
      <c r="TPL38" s="171"/>
      <c r="TPM38" s="171"/>
      <c r="TPN38" s="171"/>
      <c r="TPO38" s="171"/>
      <c r="TPP38" s="171"/>
      <c r="TPQ38" s="171"/>
      <c r="TPR38" s="171"/>
      <c r="TPS38" s="171"/>
      <c r="TPT38" s="171"/>
      <c r="TPU38" s="171"/>
      <c r="TPV38" s="171"/>
      <c r="TPW38" s="171"/>
      <c r="TPX38" s="171"/>
      <c r="TPY38" s="171"/>
      <c r="TPZ38" s="171"/>
      <c r="TQA38" s="171"/>
      <c r="TQB38" s="171"/>
      <c r="TQC38" s="171"/>
      <c r="TQD38" s="171"/>
      <c r="TQE38" s="171"/>
      <c r="TQF38" s="171"/>
      <c r="TQG38" s="171"/>
      <c r="TQH38" s="171"/>
      <c r="TQI38" s="171"/>
      <c r="TQJ38" s="171"/>
      <c r="TQK38" s="171"/>
      <c r="TQL38" s="171"/>
      <c r="TQM38" s="171"/>
      <c r="TQN38" s="171"/>
      <c r="TQO38" s="171"/>
      <c r="TQP38" s="171"/>
      <c r="TQQ38" s="171"/>
      <c r="TQR38" s="171"/>
      <c r="TQS38" s="171"/>
      <c r="TQT38" s="171"/>
      <c r="TQU38" s="171"/>
      <c r="TQV38" s="171"/>
      <c r="TQW38" s="171"/>
      <c r="TQX38" s="171"/>
      <c r="TQY38" s="171"/>
      <c r="TQZ38" s="171"/>
      <c r="TRA38" s="171"/>
      <c r="TRB38" s="171"/>
      <c r="TRC38" s="171"/>
      <c r="TRD38" s="171"/>
      <c r="TRE38" s="171"/>
      <c r="TRF38" s="171"/>
      <c r="TRG38" s="171"/>
      <c r="TRH38" s="171"/>
      <c r="TRI38" s="171"/>
      <c r="TRJ38" s="171"/>
      <c r="TRK38" s="171"/>
      <c r="TRL38" s="171"/>
      <c r="TRM38" s="171"/>
      <c r="TRN38" s="171"/>
      <c r="TRO38" s="171"/>
      <c r="TRP38" s="171"/>
      <c r="TRQ38" s="171"/>
      <c r="TRR38" s="171"/>
      <c r="TRS38" s="171"/>
      <c r="TRT38" s="171"/>
      <c r="TRU38" s="171"/>
      <c r="TRV38" s="171"/>
      <c r="TRW38" s="171"/>
      <c r="TRX38" s="171"/>
      <c r="TRY38" s="171"/>
      <c r="TRZ38" s="171"/>
      <c r="TSA38" s="171"/>
      <c r="TSB38" s="171"/>
      <c r="TSC38" s="171"/>
      <c r="TSD38" s="171"/>
      <c r="TSE38" s="171"/>
      <c r="TSF38" s="171"/>
      <c r="TSG38" s="171"/>
      <c r="TSH38" s="171"/>
      <c r="TSI38" s="171"/>
      <c r="TSJ38" s="171"/>
      <c r="TSK38" s="171"/>
      <c r="TSL38" s="171"/>
      <c r="TSM38" s="171"/>
      <c r="TSN38" s="171"/>
      <c r="TSO38" s="171"/>
      <c r="TSP38" s="171"/>
      <c r="TSQ38" s="171"/>
      <c r="TSR38" s="171"/>
      <c r="TSS38" s="171"/>
      <c r="TST38" s="171"/>
      <c r="TSU38" s="171"/>
      <c r="TSV38" s="171"/>
      <c r="TSW38" s="171"/>
      <c r="TSX38" s="171"/>
      <c r="TSY38" s="171"/>
      <c r="TSZ38" s="171"/>
      <c r="TTA38" s="171"/>
      <c r="TTB38" s="171"/>
      <c r="TTC38" s="171"/>
      <c r="TTD38" s="171"/>
      <c r="TTE38" s="171"/>
      <c r="TTF38" s="171"/>
      <c r="TTG38" s="171"/>
      <c r="TTH38" s="171"/>
      <c r="TTI38" s="171"/>
      <c r="TTJ38" s="171"/>
      <c r="TTK38" s="171"/>
      <c r="TTL38" s="171"/>
      <c r="TTM38" s="171"/>
      <c r="TTN38" s="171"/>
      <c r="TTO38" s="171"/>
      <c r="TTP38" s="171"/>
      <c r="TTQ38" s="171"/>
      <c r="TTR38" s="171"/>
      <c r="TTS38" s="171"/>
      <c r="TTT38" s="171"/>
      <c r="TTU38" s="171"/>
      <c r="TTV38" s="171"/>
      <c r="TTW38" s="171"/>
      <c r="TTX38" s="171"/>
      <c r="TTY38" s="171"/>
      <c r="TTZ38" s="171"/>
      <c r="TUA38" s="171"/>
      <c r="TUB38" s="171"/>
      <c r="TUC38" s="171"/>
      <c r="TUD38" s="171"/>
      <c r="TUE38" s="171"/>
      <c r="TUF38" s="171"/>
      <c r="TUG38" s="171"/>
      <c r="TUH38" s="171"/>
      <c r="TUI38" s="171"/>
      <c r="TUJ38" s="171"/>
      <c r="TUK38" s="171"/>
      <c r="TUL38" s="171"/>
      <c r="TUM38" s="171"/>
      <c r="TUN38" s="171"/>
      <c r="TUO38" s="171"/>
      <c r="TUP38" s="171"/>
      <c r="TUQ38" s="171"/>
      <c r="TUR38" s="171"/>
      <c r="TUS38" s="171"/>
      <c r="TUT38" s="171"/>
      <c r="TUU38" s="171"/>
      <c r="TUV38" s="171"/>
      <c r="TUW38" s="171"/>
      <c r="TUX38" s="171"/>
      <c r="TUY38" s="171"/>
      <c r="TUZ38" s="171"/>
      <c r="TVA38" s="171"/>
      <c r="TVB38" s="171"/>
      <c r="TVC38" s="171"/>
      <c r="TVD38" s="171"/>
      <c r="TVE38" s="171"/>
      <c r="TVF38" s="171"/>
      <c r="TVG38" s="171"/>
      <c r="TVH38" s="171"/>
      <c r="TVI38" s="171"/>
      <c r="TVJ38" s="171"/>
      <c r="TVK38" s="171"/>
      <c r="TVL38" s="171"/>
      <c r="TVM38" s="171"/>
      <c r="TVN38" s="171"/>
      <c r="TVO38" s="171"/>
      <c r="TVP38" s="171"/>
      <c r="TVQ38" s="171"/>
      <c r="TVR38" s="171"/>
      <c r="TVS38" s="171"/>
      <c r="TVT38" s="171"/>
      <c r="TVU38" s="171"/>
      <c r="TVV38" s="171"/>
      <c r="TVW38" s="171"/>
      <c r="TVX38" s="171"/>
      <c r="TVY38" s="171"/>
      <c r="TVZ38" s="171"/>
      <c r="TWA38" s="171"/>
      <c r="TWB38" s="171"/>
      <c r="TWC38" s="171"/>
      <c r="TWD38" s="171"/>
      <c r="TWE38" s="171"/>
      <c r="TWF38" s="171"/>
      <c r="TWG38" s="171"/>
      <c r="TWH38" s="171"/>
      <c r="TWI38" s="171"/>
      <c r="TWJ38" s="171"/>
      <c r="TWK38" s="171"/>
      <c r="TWL38" s="171"/>
      <c r="TWM38" s="171"/>
      <c r="TWN38" s="171"/>
      <c r="TWO38" s="171"/>
      <c r="TWP38" s="171"/>
      <c r="TWQ38" s="171"/>
      <c r="TWR38" s="171"/>
      <c r="TWS38" s="171"/>
      <c r="TWT38" s="171"/>
      <c r="TWU38" s="171"/>
      <c r="TWV38" s="171"/>
      <c r="TWW38" s="171"/>
      <c r="TWX38" s="171"/>
      <c r="TWY38" s="171"/>
      <c r="TWZ38" s="171"/>
      <c r="TXA38" s="171"/>
      <c r="TXB38" s="171"/>
      <c r="TXC38" s="171"/>
      <c r="TXD38" s="171"/>
      <c r="TXE38" s="171"/>
      <c r="TXF38" s="171"/>
      <c r="TXG38" s="171"/>
      <c r="TXH38" s="171"/>
      <c r="TXI38" s="171"/>
      <c r="TXJ38" s="171"/>
      <c r="TXK38" s="171"/>
      <c r="TXL38" s="171"/>
      <c r="TXM38" s="171"/>
      <c r="TXN38" s="171"/>
      <c r="TXO38" s="171"/>
      <c r="TXP38" s="171"/>
      <c r="TXQ38" s="171"/>
      <c r="TXR38" s="171"/>
      <c r="TXS38" s="171"/>
      <c r="TXT38" s="171"/>
      <c r="TXU38" s="171"/>
      <c r="TXV38" s="171"/>
      <c r="TXW38" s="171"/>
      <c r="TXX38" s="171"/>
      <c r="TXY38" s="171"/>
      <c r="TXZ38" s="171"/>
      <c r="TYA38" s="171"/>
      <c r="TYB38" s="171"/>
      <c r="TYC38" s="171"/>
      <c r="TYD38" s="171"/>
      <c r="TYE38" s="171"/>
      <c r="TYF38" s="171"/>
      <c r="TYG38" s="171"/>
      <c r="TYH38" s="171"/>
      <c r="TYI38" s="171"/>
      <c r="TYJ38" s="171"/>
      <c r="TYK38" s="171"/>
      <c r="TYL38" s="171"/>
      <c r="TYM38" s="171"/>
      <c r="TYN38" s="171"/>
      <c r="TYO38" s="171"/>
      <c r="TYP38" s="171"/>
      <c r="TYQ38" s="171"/>
      <c r="TYR38" s="171"/>
      <c r="TYS38" s="171"/>
      <c r="TYT38" s="171"/>
      <c r="TYU38" s="171"/>
      <c r="TYV38" s="171"/>
      <c r="TYW38" s="171"/>
      <c r="TYX38" s="171"/>
      <c r="TYY38" s="171"/>
      <c r="TYZ38" s="171"/>
      <c r="TZA38" s="171"/>
      <c r="TZB38" s="171"/>
      <c r="TZC38" s="171"/>
      <c r="TZD38" s="171"/>
      <c r="TZE38" s="171"/>
      <c r="TZF38" s="171"/>
      <c r="TZG38" s="171"/>
      <c r="TZH38" s="171"/>
      <c r="TZI38" s="171"/>
      <c r="TZJ38" s="171"/>
      <c r="TZK38" s="171"/>
      <c r="TZL38" s="171"/>
      <c r="TZM38" s="171"/>
      <c r="TZN38" s="171"/>
      <c r="TZO38" s="171"/>
      <c r="TZP38" s="171"/>
      <c r="TZQ38" s="171"/>
      <c r="TZR38" s="171"/>
      <c r="TZS38" s="171"/>
      <c r="TZT38" s="171"/>
      <c r="TZU38" s="171"/>
      <c r="TZV38" s="171"/>
      <c r="TZW38" s="171"/>
      <c r="TZX38" s="171"/>
      <c r="TZY38" s="171"/>
      <c r="TZZ38" s="171"/>
      <c r="UAA38" s="171"/>
      <c r="UAB38" s="171"/>
      <c r="UAC38" s="171"/>
      <c r="UAD38" s="171"/>
      <c r="UAE38" s="171"/>
      <c r="UAF38" s="171"/>
      <c r="UAG38" s="171"/>
      <c r="UAH38" s="171"/>
      <c r="UAI38" s="171"/>
      <c r="UAJ38" s="171"/>
      <c r="UAK38" s="171"/>
      <c r="UAL38" s="171"/>
      <c r="UAM38" s="171"/>
      <c r="UAN38" s="171"/>
      <c r="UAO38" s="171"/>
      <c r="UAP38" s="171"/>
      <c r="UAQ38" s="171"/>
      <c r="UAR38" s="171"/>
      <c r="UAS38" s="171"/>
      <c r="UAT38" s="171"/>
      <c r="UAU38" s="171"/>
      <c r="UAV38" s="171"/>
      <c r="UAW38" s="171"/>
      <c r="UAX38" s="171"/>
      <c r="UAY38" s="171"/>
      <c r="UAZ38" s="171"/>
      <c r="UBA38" s="171"/>
      <c r="UBB38" s="171"/>
      <c r="UBC38" s="171"/>
      <c r="UBD38" s="171"/>
      <c r="UBE38" s="171"/>
      <c r="UBF38" s="171"/>
      <c r="UBG38" s="171"/>
      <c r="UBH38" s="171"/>
      <c r="UBI38" s="171"/>
      <c r="UBJ38" s="171"/>
      <c r="UBK38" s="171"/>
      <c r="UBL38" s="171"/>
      <c r="UBM38" s="171"/>
      <c r="UBN38" s="171"/>
      <c r="UBO38" s="171"/>
      <c r="UBP38" s="171"/>
      <c r="UBQ38" s="171"/>
      <c r="UBR38" s="171"/>
      <c r="UBS38" s="171"/>
      <c r="UBT38" s="171"/>
      <c r="UBU38" s="171"/>
      <c r="UBV38" s="171"/>
      <c r="UBW38" s="171"/>
      <c r="UBX38" s="171"/>
      <c r="UBY38" s="171"/>
      <c r="UBZ38" s="171"/>
      <c r="UCA38" s="171"/>
      <c r="UCB38" s="171"/>
      <c r="UCC38" s="171"/>
      <c r="UCD38" s="171"/>
      <c r="UCE38" s="171"/>
      <c r="UCF38" s="171"/>
      <c r="UCG38" s="171"/>
      <c r="UCH38" s="171"/>
      <c r="UCI38" s="171"/>
      <c r="UCJ38" s="171"/>
      <c r="UCK38" s="171"/>
      <c r="UCL38" s="171"/>
      <c r="UCM38" s="171"/>
      <c r="UCN38" s="171"/>
      <c r="UCO38" s="171"/>
      <c r="UCP38" s="171"/>
      <c r="UCQ38" s="171"/>
      <c r="UCR38" s="171"/>
      <c r="UCS38" s="171"/>
      <c r="UCT38" s="171"/>
      <c r="UCU38" s="171"/>
      <c r="UCV38" s="171"/>
      <c r="UCW38" s="171"/>
      <c r="UCX38" s="171"/>
      <c r="UCY38" s="171"/>
      <c r="UCZ38" s="171"/>
      <c r="UDA38" s="171"/>
      <c r="UDB38" s="171"/>
      <c r="UDC38" s="171"/>
      <c r="UDD38" s="171"/>
      <c r="UDE38" s="171"/>
      <c r="UDF38" s="171"/>
      <c r="UDG38" s="171"/>
      <c r="UDH38" s="171"/>
      <c r="UDI38" s="171"/>
      <c r="UDJ38" s="171"/>
      <c r="UDK38" s="171"/>
      <c r="UDL38" s="171"/>
      <c r="UDM38" s="171"/>
      <c r="UDN38" s="171"/>
      <c r="UDO38" s="171"/>
      <c r="UDP38" s="171"/>
      <c r="UDQ38" s="171"/>
      <c r="UDR38" s="171"/>
      <c r="UDS38" s="171"/>
      <c r="UDT38" s="171"/>
      <c r="UDU38" s="171"/>
      <c r="UDV38" s="171"/>
      <c r="UDW38" s="171"/>
      <c r="UDX38" s="171"/>
      <c r="UDY38" s="171"/>
      <c r="UDZ38" s="171"/>
      <c r="UEA38" s="171"/>
      <c r="UEB38" s="171"/>
      <c r="UEC38" s="171"/>
      <c r="UED38" s="171"/>
      <c r="UEE38" s="171"/>
      <c r="UEF38" s="171"/>
      <c r="UEG38" s="171"/>
      <c r="UEH38" s="171"/>
      <c r="UEI38" s="171"/>
      <c r="UEJ38" s="171"/>
      <c r="UEK38" s="171"/>
      <c r="UEL38" s="171"/>
      <c r="UEM38" s="171"/>
      <c r="UEN38" s="171"/>
      <c r="UEO38" s="171"/>
      <c r="UEP38" s="171"/>
      <c r="UEQ38" s="171"/>
      <c r="UER38" s="171"/>
      <c r="UES38" s="171"/>
      <c r="UET38" s="171"/>
      <c r="UEU38" s="171"/>
      <c r="UEV38" s="171"/>
      <c r="UEW38" s="171"/>
      <c r="UEX38" s="171"/>
      <c r="UEY38" s="171"/>
      <c r="UEZ38" s="171"/>
      <c r="UFA38" s="171"/>
      <c r="UFB38" s="171"/>
      <c r="UFC38" s="171"/>
      <c r="UFD38" s="171"/>
      <c r="UFE38" s="171"/>
      <c r="UFF38" s="171"/>
      <c r="UFG38" s="171"/>
      <c r="UFH38" s="171"/>
      <c r="UFI38" s="171"/>
      <c r="UFJ38" s="171"/>
      <c r="UFK38" s="171"/>
      <c r="UFL38" s="171"/>
      <c r="UFM38" s="171"/>
      <c r="UFN38" s="171"/>
      <c r="UFO38" s="171"/>
      <c r="UFP38" s="171"/>
      <c r="UFQ38" s="171"/>
      <c r="UFR38" s="171"/>
      <c r="UFS38" s="171"/>
      <c r="UFT38" s="171"/>
      <c r="UFU38" s="171"/>
      <c r="UFV38" s="171"/>
      <c r="UFW38" s="171"/>
      <c r="UFX38" s="171"/>
      <c r="UFY38" s="171"/>
      <c r="UFZ38" s="171"/>
      <c r="UGA38" s="171"/>
      <c r="UGB38" s="171"/>
      <c r="UGC38" s="171"/>
      <c r="UGD38" s="171"/>
      <c r="UGE38" s="171"/>
      <c r="UGF38" s="171"/>
      <c r="UGG38" s="171"/>
      <c r="UGH38" s="171"/>
      <c r="UGI38" s="171"/>
      <c r="UGJ38" s="171"/>
      <c r="UGK38" s="171"/>
      <c r="UGL38" s="171"/>
      <c r="UGM38" s="171"/>
      <c r="UGN38" s="171"/>
      <c r="UGO38" s="171"/>
      <c r="UGP38" s="171"/>
      <c r="UGQ38" s="171"/>
      <c r="UGR38" s="171"/>
      <c r="UGS38" s="171"/>
      <c r="UGT38" s="171"/>
      <c r="UGU38" s="171"/>
      <c r="UGV38" s="171"/>
      <c r="UGW38" s="171"/>
      <c r="UGX38" s="171"/>
      <c r="UGY38" s="171"/>
      <c r="UGZ38" s="171"/>
      <c r="UHA38" s="171"/>
      <c r="UHB38" s="171"/>
      <c r="UHC38" s="171"/>
      <c r="UHD38" s="171"/>
      <c r="UHE38" s="171"/>
      <c r="UHF38" s="171"/>
      <c r="UHG38" s="171"/>
      <c r="UHH38" s="171"/>
      <c r="UHI38" s="171"/>
      <c r="UHJ38" s="171"/>
      <c r="UHK38" s="171"/>
      <c r="UHL38" s="171"/>
      <c r="UHM38" s="171"/>
      <c r="UHN38" s="171"/>
      <c r="UHO38" s="171"/>
      <c r="UHP38" s="171"/>
      <c r="UHQ38" s="171"/>
      <c r="UHR38" s="171"/>
      <c r="UHS38" s="171"/>
      <c r="UHT38" s="171"/>
      <c r="UHU38" s="171"/>
      <c r="UHV38" s="171"/>
      <c r="UHW38" s="171"/>
      <c r="UHX38" s="171"/>
      <c r="UHY38" s="171"/>
      <c r="UHZ38" s="171"/>
      <c r="UIA38" s="171"/>
      <c r="UIB38" s="171"/>
      <c r="UIC38" s="171"/>
      <c r="UID38" s="171"/>
      <c r="UIE38" s="171"/>
      <c r="UIF38" s="171"/>
      <c r="UIG38" s="171"/>
      <c r="UIH38" s="171"/>
      <c r="UII38" s="171"/>
      <c r="UIJ38" s="171"/>
      <c r="UIK38" s="171"/>
      <c r="UIL38" s="171"/>
      <c r="UIM38" s="171"/>
      <c r="UIN38" s="171"/>
      <c r="UIO38" s="171"/>
      <c r="UIP38" s="171"/>
      <c r="UIQ38" s="171"/>
      <c r="UIR38" s="171"/>
      <c r="UIS38" s="171"/>
      <c r="UIT38" s="171"/>
      <c r="UIU38" s="171"/>
      <c r="UIV38" s="171"/>
      <c r="UIW38" s="171"/>
      <c r="UIX38" s="171"/>
      <c r="UIY38" s="171"/>
      <c r="UIZ38" s="171"/>
      <c r="UJA38" s="171"/>
      <c r="UJB38" s="171"/>
      <c r="UJC38" s="171"/>
      <c r="UJD38" s="171"/>
      <c r="UJE38" s="171"/>
      <c r="UJF38" s="171"/>
      <c r="UJG38" s="171"/>
      <c r="UJH38" s="171"/>
      <c r="UJI38" s="171"/>
      <c r="UJJ38" s="171"/>
      <c r="UJK38" s="171"/>
      <c r="UJL38" s="171"/>
      <c r="UJM38" s="171"/>
      <c r="UJN38" s="171"/>
      <c r="UJO38" s="171"/>
      <c r="UJP38" s="171"/>
      <c r="UJQ38" s="171"/>
      <c r="UJR38" s="171"/>
      <c r="UJS38" s="171"/>
      <c r="UJT38" s="171"/>
      <c r="UJU38" s="171"/>
      <c r="UJV38" s="171"/>
      <c r="UJW38" s="171"/>
      <c r="UJX38" s="171"/>
      <c r="UJY38" s="171"/>
      <c r="UJZ38" s="171"/>
      <c r="UKA38" s="171"/>
      <c r="UKB38" s="171"/>
      <c r="UKC38" s="171"/>
      <c r="UKD38" s="171"/>
      <c r="UKE38" s="171"/>
      <c r="UKF38" s="171"/>
      <c r="UKG38" s="171"/>
      <c r="UKH38" s="171"/>
      <c r="UKI38" s="171"/>
      <c r="UKJ38" s="171"/>
      <c r="UKK38" s="171"/>
      <c r="UKL38" s="171"/>
      <c r="UKM38" s="171"/>
      <c r="UKN38" s="171"/>
      <c r="UKO38" s="171"/>
      <c r="UKP38" s="171"/>
      <c r="UKQ38" s="171"/>
      <c r="UKR38" s="171"/>
      <c r="UKS38" s="171"/>
      <c r="UKT38" s="171"/>
      <c r="UKU38" s="171"/>
      <c r="UKV38" s="171"/>
      <c r="UKW38" s="171"/>
      <c r="UKX38" s="171"/>
      <c r="UKY38" s="171"/>
      <c r="UKZ38" s="171"/>
      <c r="ULA38" s="171"/>
      <c r="ULB38" s="171"/>
      <c r="ULC38" s="171"/>
      <c r="ULD38" s="171"/>
      <c r="ULE38" s="171"/>
      <c r="ULF38" s="171"/>
      <c r="ULG38" s="171"/>
      <c r="ULH38" s="171"/>
      <c r="ULI38" s="171"/>
      <c r="ULJ38" s="171"/>
      <c r="ULK38" s="171"/>
      <c r="ULL38" s="171"/>
      <c r="ULM38" s="171"/>
      <c r="ULN38" s="171"/>
      <c r="ULO38" s="171"/>
      <c r="ULP38" s="171"/>
      <c r="ULQ38" s="171"/>
      <c r="ULR38" s="171"/>
      <c r="ULS38" s="171"/>
      <c r="ULT38" s="171"/>
      <c r="ULU38" s="171"/>
      <c r="ULV38" s="171"/>
      <c r="ULW38" s="171"/>
      <c r="ULX38" s="171"/>
      <c r="ULY38" s="171"/>
      <c r="ULZ38" s="171"/>
      <c r="UMA38" s="171"/>
      <c r="UMB38" s="171"/>
      <c r="UMC38" s="171"/>
      <c r="UMD38" s="171"/>
      <c r="UME38" s="171"/>
      <c r="UMF38" s="171"/>
      <c r="UMG38" s="171"/>
      <c r="UMH38" s="171"/>
      <c r="UMI38" s="171"/>
      <c r="UMJ38" s="171"/>
      <c r="UMK38" s="171"/>
      <c r="UML38" s="171"/>
      <c r="UMM38" s="171"/>
      <c r="UMN38" s="171"/>
      <c r="UMO38" s="171"/>
      <c r="UMP38" s="171"/>
      <c r="UMQ38" s="171"/>
      <c r="UMR38" s="171"/>
      <c r="UMS38" s="171"/>
      <c r="UMT38" s="171"/>
      <c r="UMU38" s="171"/>
      <c r="UMV38" s="171"/>
      <c r="UMW38" s="171"/>
      <c r="UMX38" s="171"/>
      <c r="UMY38" s="171"/>
      <c r="UMZ38" s="171"/>
      <c r="UNA38" s="171"/>
      <c r="UNB38" s="171"/>
      <c r="UNC38" s="171"/>
      <c r="UND38" s="171"/>
      <c r="UNE38" s="171"/>
      <c r="UNF38" s="171"/>
      <c r="UNG38" s="171"/>
      <c r="UNH38" s="171"/>
      <c r="UNI38" s="171"/>
      <c r="UNJ38" s="171"/>
      <c r="UNK38" s="171"/>
      <c r="UNL38" s="171"/>
      <c r="UNM38" s="171"/>
      <c r="UNN38" s="171"/>
      <c r="UNO38" s="171"/>
      <c r="UNP38" s="171"/>
      <c r="UNQ38" s="171"/>
      <c r="UNR38" s="171"/>
      <c r="UNS38" s="171"/>
      <c r="UNT38" s="171"/>
      <c r="UNU38" s="171"/>
      <c r="UNV38" s="171"/>
      <c r="UNW38" s="171"/>
      <c r="UNX38" s="171"/>
      <c r="UNY38" s="171"/>
      <c r="UNZ38" s="171"/>
      <c r="UOA38" s="171"/>
      <c r="UOB38" s="171"/>
      <c r="UOC38" s="171"/>
      <c r="UOD38" s="171"/>
      <c r="UOE38" s="171"/>
      <c r="UOF38" s="171"/>
      <c r="UOG38" s="171"/>
      <c r="UOH38" s="171"/>
      <c r="UOI38" s="171"/>
      <c r="UOJ38" s="171"/>
      <c r="UOK38" s="171"/>
      <c r="UOL38" s="171"/>
      <c r="UOM38" s="171"/>
      <c r="UON38" s="171"/>
      <c r="UOO38" s="171"/>
      <c r="UOP38" s="171"/>
      <c r="UOQ38" s="171"/>
      <c r="UOR38" s="171"/>
      <c r="UOS38" s="171"/>
      <c r="UOT38" s="171"/>
      <c r="UOU38" s="171"/>
      <c r="UOV38" s="171"/>
      <c r="UOW38" s="171"/>
      <c r="UOX38" s="171"/>
      <c r="UOY38" s="171"/>
      <c r="UOZ38" s="171"/>
      <c r="UPA38" s="171"/>
      <c r="UPB38" s="171"/>
      <c r="UPC38" s="171"/>
      <c r="UPD38" s="171"/>
      <c r="UPE38" s="171"/>
      <c r="UPF38" s="171"/>
      <c r="UPG38" s="171"/>
      <c r="UPH38" s="171"/>
      <c r="UPI38" s="171"/>
      <c r="UPJ38" s="171"/>
      <c r="UPK38" s="171"/>
      <c r="UPL38" s="171"/>
      <c r="UPM38" s="171"/>
      <c r="UPN38" s="171"/>
      <c r="UPO38" s="171"/>
      <c r="UPP38" s="171"/>
      <c r="UPQ38" s="171"/>
      <c r="UPR38" s="171"/>
      <c r="UPS38" s="171"/>
      <c r="UPT38" s="171"/>
      <c r="UPU38" s="171"/>
      <c r="UPV38" s="171"/>
      <c r="UPW38" s="171"/>
      <c r="UPX38" s="171"/>
      <c r="UPY38" s="171"/>
      <c r="UPZ38" s="171"/>
      <c r="UQA38" s="171"/>
      <c r="UQB38" s="171"/>
      <c r="UQC38" s="171"/>
      <c r="UQD38" s="171"/>
      <c r="UQE38" s="171"/>
      <c r="UQF38" s="171"/>
      <c r="UQG38" s="171"/>
      <c r="UQH38" s="171"/>
      <c r="UQI38" s="171"/>
      <c r="UQJ38" s="171"/>
      <c r="UQK38" s="171"/>
      <c r="UQL38" s="171"/>
      <c r="UQM38" s="171"/>
      <c r="UQN38" s="171"/>
      <c r="UQO38" s="171"/>
      <c r="UQP38" s="171"/>
      <c r="UQQ38" s="171"/>
      <c r="UQR38" s="171"/>
      <c r="UQS38" s="171"/>
      <c r="UQT38" s="171"/>
      <c r="UQU38" s="171"/>
      <c r="UQV38" s="171"/>
      <c r="UQW38" s="171"/>
      <c r="UQX38" s="171"/>
      <c r="UQY38" s="171"/>
      <c r="UQZ38" s="171"/>
      <c r="URA38" s="171"/>
      <c r="URB38" s="171"/>
      <c r="URC38" s="171"/>
      <c r="URD38" s="171"/>
      <c r="URE38" s="171"/>
      <c r="URF38" s="171"/>
      <c r="URG38" s="171"/>
      <c r="URH38" s="171"/>
      <c r="URI38" s="171"/>
      <c r="URJ38" s="171"/>
      <c r="URK38" s="171"/>
      <c r="URL38" s="171"/>
      <c r="URM38" s="171"/>
      <c r="URN38" s="171"/>
      <c r="URO38" s="171"/>
      <c r="URP38" s="171"/>
      <c r="URQ38" s="171"/>
      <c r="URR38" s="171"/>
      <c r="URS38" s="171"/>
      <c r="URT38" s="171"/>
      <c r="URU38" s="171"/>
      <c r="URV38" s="171"/>
      <c r="URW38" s="171"/>
      <c r="URX38" s="171"/>
      <c r="URY38" s="171"/>
      <c r="URZ38" s="171"/>
      <c r="USA38" s="171"/>
      <c r="USB38" s="171"/>
      <c r="USC38" s="171"/>
      <c r="USD38" s="171"/>
      <c r="USE38" s="171"/>
      <c r="USF38" s="171"/>
      <c r="USG38" s="171"/>
      <c r="USH38" s="171"/>
      <c r="USI38" s="171"/>
      <c r="USJ38" s="171"/>
      <c r="USK38" s="171"/>
      <c r="USL38" s="171"/>
      <c r="USM38" s="171"/>
      <c r="USN38" s="171"/>
      <c r="USO38" s="171"/>
      <c r="USP38" s="171"/>
      <c r="USQ38" s="171"/>
      <c r="USR38" s="171"/>
      <c r="USS38" s="171"/>
      <c r="UST38" s="171"/>
      <c r="USU38" s="171"/>
      <c r="USV38" s="171"/>
      <c r="USW38" s="171"/>
      <c r="USX38" s="171"/>
      <c r="USY38" s="171"/>
      <c r="USZ38" s="171"/>
      <c r="UTA38" s="171"/>
      <c r="UTB38" s="171"/>
      <c r="UTC38" s="171"/>
      <c r="UTD38" s="171"/>
      <c r="UTE38" s="171"/>
      <c r="UTF38" s="171"/>
      <c r="UTG38" s="171"/>
      <c r="UTH38" s="171"/>
      <c r="UTI38" s="171"/>
      <c r="UTJ38" s="171"/>
      <c r="UTK38" s="171"/>
      <c r="UTL38" s="171"/>
      <c r="UTM38" s="171"/>
      <c r="UTN38" s="171"/>
      <c r="UTO38" s="171"/>
      <c r="UTP38" s="171"/>
      <c r="UTQ38" s="171"/>
      <c r="UTR38" s="171"/>
      <c r="UTS38" s="171"/>
      <c r="UTT38" s="171"/>
      <c r="UTU38" s="171"/>
      <c r="UTV38" s="171"/>
      <c r="UTW38" s="171"/>
      <c r="UTX38" s="171"/>
      <c r="UTY38" s="171"/>
      <c r="UTZ38" s="171"/>
      <c r="UUA38" s="171"/>
      <c r="UUB38" s="171"/>
      <c r="UUC38" s="171"/>
      <c r="UUD38" s="171"/>
      <c r="UUE38" s="171"/>
      <c r="UUF38" s="171"/>
      <c r="UUG38" s="171"/>
      <c r="UUH38" s="171"/>
      <c r="UUI38" s="171"/>
      <c r="UUJ38" s="171"/>
      <c r="UUK38" s="171"/>
      <c r="UUL38" s="171"/>
      <c r="UUM38" s="171"/>
      <c r="UUN38" s="171"/>
      <c r="UUO38" s="171"/>
      <c r="UUP38" s="171"/>
      <c r="UUQ38" s="171"/>
      <c r="UUR38" s="171"/>
      <c r="UUS38" s="171"/>
      <c r="UUT38" s="171"/>
      <c r="UUU38" s="171"/>
      <c r="UUV38" s="171"/>
      <c r="UUW38" s="171"/>
      <c r="UUX38" s="171"/>
      <c r="UUY38" s="171"/>
      <c r="UUZ38" s="171"/>
      <c r="UVA38" s="171"/>
      <c r="UVB38" s="171"/>
      <c r="UVC38" s="171"/>
      <c r="UVD38" s="171"/>
      <c r="UVE38" s="171"/>
      <c r="UVF38" s="171"/>
      <c r="UVG38" s="171"/>
      <c r="UVH38" s="171"/>
      <c r="UVI38" s="171"/>
      <c r="UVJ38" s="171"/>
      <c r="UVK38" s="171"/>
      <c r="UVL38" s="171"/>
      <c r="UVM38" s="171"/>
      <c r="UVN38" s="171"/>
      <c r="UVO38" s="171"/>
      <c r="UVP38" s="171"/>
      <c r="UVQ38" s="171"/>
      <c r="UVR38" s="171"/>
      <c r="UVS38" s="171"/>
      <c r="UVT38" s="171"/>
      <c r="UVU38" s="171"/>
      <c r="UVV38" s="171"/>
      <c r="UVW38" s="171"/>
      <c r="UVX38" s="171"/>
      <c r="UVY38" s="171"/>
      <c r="UVZ38" s="171"/>
      <c r="UWA38" s="171"/>
      <c r="UWB38" s="171"/>
      <c r="UWC38" s="171"/>
      <c r="UWD38" s="171"/>
      <c r="UWE38" s="171"/>
      <c r="UWF38" s="171"/>
      <c r="UWG38" s="171"/>
      <c r="UWH38" s="171"/>
      <c r="UWI38" s="171"/>
      <c r="UWJ38" s="171"/>
      <c r="UWK38" s="171"/>
      <c r="UWL38" s="171"/>
      <c r="UWM38" s="171"/>
      <c r="UWN38" s="171"/>
      <c r="UWO38" s="171"/>
      <c r="UWP38" s="171"/>
      <c r="UWQ38" s="171"/>
      <c r="UWR38" s="171"/>
      <c r="UWS38" s="171"/>
      <c r="UWT38" s="171"/>
      <c r="UWU38" s="171"/>
      <c r="UWV38" s="171"/>
      <c r="UWW38" s="171"/>
      <c r="UWX38" s="171"/>
      <c r="UWY38" s="171"/>
      <c r="UWZ38" s="171"/>
      <c r="UXA38" s="171"/>
      <c r="UXB38" s="171"/>
      <c r="UXC38" s="171"/>
      <c r="UXD38" s="171"/>
      <c r="UXE38" s="171"/>
      <c r="UXF38" s="171"/>
      <c r="UXG38" s="171"/>
      <c r="UXH38" s="171"/>
      <c r="UXI38" s="171"/>
      <c r="UXJ38" s="171"/>
      <c r="UXK38" s="171"/>
      <c r="UXL38" s="171"/>
      <c r="UXM38" s="171"/>
      <c r="UXN38" s="171"/>
      <c r="UXO38" s="171"/>
      <c r="UXP38" s="171"/>
      <c r="UXQ38" s="171"/>
      <c r="UXR38" s="171"/>
      <c r="UXS38" s="171"/>
      <c r="UXT38" s="171"/>
      <c r="UXU38" s="171"/>
      <c r="UXV38" s="171"/>
      <c r="UXW38" s="171"/>
      <c r="UXX38" s="171"/>
      <c r="UXY38" s="171"/>
      <c r="UXZ38" s="171"/>
      <c r="UYA38" s="171"/>
      <c r="UYB38" s="171"/>
      <c r="UYC38" s="171"/>
      <c r="UYD38" s="171"/>
      <c r="UYE38" s="171"/>
      <c r="UYF38" s="171"/>
      <c r="UYG38" s="171"/>
      <c r="UYH38" s="171"/>
      <c r="UYI38" s="171"/>
      <c r="UYJ38" s="171"/>
      <c r="UYK38" s="171"/>
      <c r="UYL38" s="171"/>
      <c r="UYM38" s="171"/>
      <c r="UYN38" s="171"/>
      <c r="UYO38" s="171"/>
      <c r="UYP38" s="171"/>
      <c r="UYQ38" s="171"/>
      <c r="UYR38" s="171"/>
      <c r="UYS38" s="171"/>
      <c r="UYT38" s="171"/>
      <c r="UYU38" s="171"/>
      <c r="UYV38" s="171"/>
      <c r="UYW38" s="171"/>
      <c r="UYX38" s="171"/>
      <c r="UYY38" s="171"/>
      <c r="UYZ38" s="171"/>
      <c r="UZA38" s="171"/>
      <c r="UZB38" s="171"/>
      <c r="UZC38" s="171"/>
      <c r="UZD38" s="171"/>
      <c r="UZE38" s="171"/>
      <c r="UZF38" s="171"/>
      <c r="UZG38" s="171"/>
      <c r="UZH38" s="171"/>
      <c r="UZI38" s="171"/>
      <c r="UZJ38" s="171"/>
      <c r="UZK38" s="171"/>
      <c r="UZL38" s="171"/>
      <c r="UZM38" s="171"/>
      <c r="UZN38" s="171"/>
      <c r="UZO38" s="171"/>
      <c r="UZP38" s="171"/>
      <c r="UZQ38" s="171"/>
      <c r="UZR38" s="171"/>
      <c r="UZS38" s="171"/>
      <c r="UZT38" s="171"/>
      <c r="UZU38" s="171"/>
      <c r="UZV38" s="171"/>
      <c r="UZW38" s="171"/>
      <c r="UZX38" s="171"/>
      <c r="UZY38" s="171"/>
      <c r="UZZ38" s="171"/>
      <c r="VAA38" s="171"/>
      <c r="VAB38" s="171"/>
      <c r="VAC38" s="171"/>
      <c r="VAD38" s="171"/>
      <c r="VAE38" s="171"/>
      <c r="VAF38" s="171"/>
      <c r="VAG38" s="171"/>
      <c r="VAH38" s="171"/>
      <c r="VAI38" s="171"/>
      <c r="VAJ38" s="171"/>
      <c r="VAK38" s="171"/>
      <c r="VAL38" s="171"/>
      <c r="VAM38" s="171"/>
      <c r="VAN38" s="171"/>
      <c r="VAO38" s="171"/>
      <c r="VAP38" s="171"/>
      <c r="VAQ38" s="171"/>
      <c r="VAR38" s="171"/>
      <c r="VAS38" s="171"/>
      <c r="VAT38" s="171"/>
      <c r="VAU38" s="171"/>
      <c r="VAV38" s="171"/>
      <c r="VAW38" s="171"/>
      <c r="VAX38" s="171"/>
      <c r="VAY38" s="171"/>
      <c r="VAZ38" s="171"/>
      <c r="VBA38" s="171"/>
      <c r="VBB38" s="171"/>
      <c r="VBC38" s="171"/>
      <c r="VBD38" s="171"/>
      <c r="VBE38" s="171"/>
      <c r="VBF38" s="171"/>
      <c r="VBG38" s="171"/>
      <c r="VBH38" s="171"/>
      <c r="VBI38" s="171"/>
      <c r="VBJ38" s="171"/>
      <c r="VBK38" s="171"/>
      <c r="VBL38" s="171"/>
      <c r="VBM38" s="171"/>
      <c r="VBN38" s="171"/>
      <c r="VBO38" s="171"/>
      <c r="VBP38" s="171"/>
      <c r="VBQ38" s="171"/>
      <c r="VBR38" s="171"/>
      <c r="VBS38" s="171"/>
      <c r="VBT38" s="171"/>
      <c r="VBU38" s="171"/>
      <c r="VBV38" s="171"/>
      <c r="VBW38" s="171"/>
      <c r="VBX38" s="171"/>
      <c r="VBY38" s="171"/>
      <c r="VBZ38" s="171"/>
      <c r="VCA38" s="171"/>
      <c r="VCB38" s="171"/>
      <c r="VCC38" s="171"/>
      <c r="VCD38" s="171"/>
      <c r="VCE38" s="171"/>
      <c r="VCF38" s="171"/>
      <c r="VCG38" s="171"/>
      <c r="VCH38" s="171"/>
      <c r="VCI38" s="171"/>
      <c r="VCJ38" s="171"/>
      <c r="VCK38" s="171"/>
      <c r="VCL38" s="171"/>
      <c r="VCM38" s="171"/>
      <c r="VCN38" s="171"/>
      <c r="VCO38" s="171"/>
      <c r="VCP38" s="171"/>
      <c r="VCQ38" s="171"/>
      <c r="VCR38" s="171"/>
      <c r="VCS38" s="171"/>
      <c r="VCT38" s="171"/>
      <c r="VCU38" s="171"/>
      <c r="VCV38" s="171"/>
      <c r="VCW38" s="171"/>
      <c r="VCX38" s="171"/>
      <c r="VCY38" s="171"/>
      <c r="VCZ38" s="171"/>
      <c r="VDA38" s="171"/>
      <c r="VDB38" s="171"/>
      <c r="VDC38" s="171"/>
      <c r="VDD38" s="171"/>
      <c r="VDE38" s="171"/>
      <c r="VDF38" s="171"/>
      <c r="VDG38" s="171"/>
      <c r="VDH38" s="171"/>
      <c r="VDI38" s="171"/>
      <c r="VDJ38" s="171"/>
      <c r="VDK38" s="171"/>
      <c r="VDL38" s="171"/>
      <c r="VDM38" s="171"/>
      <c r="VDN38" s="171"/>
      <c r="VDO38" s="171"/>
      <c r="VDP38" s="171"/>
      <c r="VDQ38" s="171"/>
      <c r="VDR38" s="171"/>
      <c r="VDS38" s="171"/>
      <c r="VDT38" s="171"/>
      <c r="VDU38" s="171"/>
      <c r="VDV38" s="171"/>
      <c r="VDW38" s="171"/>
      <c r="VDX38" s="171"/>
      <c r="VDY38" s="171"/>
      <c r="VDZ38" s="171"/>
      <c r="VEA38" s="171"/>
      <c r="VEB38" s="171"/>
      <c r="VEC38" s="171"/>
      <c r="VED38" s="171"/>
      <c r="VEE38" s="171"/>
      <c r="VEF38" s="171"/>
      <c r="VEG38" s="171"/>
      <c r="VEH38" s="171"/>
      <c r="VEI38" s="171"/>
      <c r="VEJ38" s="171"/>
      <c r="VEK38" s="171"/>
      <c r="VEL38" s="171"/>
      <c r="VEM38" s="171"/>
      <c r="VEN38" s="171"/>
      <c r="VEO38" s="171"/>
      <c r="VEP38" s="171"/>
      <c r="VEQ38" s="171"/>
      <c r="VER38" s="171"/>
      <c r="VES38" s="171"/>
      <c r="VET38" s="171"/>
      <c r="VEU38" s="171"/>
      <c r="VEV38" s="171"/>
      <c r="VEW38" s="171"/>
      <c r="VEX38" s="171"/>
      <c r="VEY38" s="171"/>
      <c r="VEZ38" s="171"/>
      <c r="VFA38" s="171"/>
      <c r="VFB38" s="171"/>
      <c r="VFC38" s="171"/>
      <c r="VFD38" s="171"/>
      <c r="VFE38" s="171"/>
      <c r="VFF38" s="171"/>
      <c r="VFG38" s="171"/>
      <c r="VFH38" s="171"/>
      <c r="VFI38" s="171"/>
      <c r="VFJ38" s="171"/>
      <c r="VFK38" s="171"/>
      <c r="VFL38" s="171"/>
      <c r="VFM38" s="171"/>
      <c r="VFN38" s="171"/>
      <c r="VFO38" s="171"/>
      <c r="VFP38" s="171"/>
      <c r="VFQ38" s="171"/>
      <c r="VFR38" s="171"/>
      <c r="VFS38" s="171"/>
      <c r="VFT38" s="171"/>
      <c r="VFU38" s="171"/>
      <c r="VFV38" s="171"/>
      <c r="VFW38" s="171"/>
      <c r="VFX38" s="171"/>
      <c r="VFY38" s="171"/>
      <c r="VFZ38" s="171"/>
      <c r="VGA38" s="171"/>
      <c r="VGB38" s="171"/>
      <c r="VGC38" s="171"/>
      <c r="VGD38" s="171"/>
      <c r="VGE38" s="171"/>
      <c r="VGF38" s="171"/>
      <c r="VGG38" s="171"/>
      <c r="VGH38" s="171"/>
      <c r="VGI38" s="171"/>
      <c r="VGJ38" s="171"/>
      <c r="VGK38" s="171"/>
      <c r="VGL38" s="171"/>
      <c r="VGM38" s="171"/>
      <c r="VGN38" s="171"/>
      <c r="VGO38" s="171"/>
      <c r="VGP38" s="171"/>
      <c r="VGQ38" s="171"/>
      <c r="VGR38" s="171"/>
      <c r="VGS38" s="171"/>
      <c r="VGT38" s="171"/>
      <c r="VGU38" s="171"/>
      <c r="VGV38" s="171"/>
      <c r="VGW38" s="171"/>
      <c r="VGX38" s="171"/>
      <c r="VGY38" s="171"/>
      <c r="VGZ38" s="171"/>
      <c r="VHA38" s="171"/>
      <c r="VHB38" s="171"/>
      <c r="VHC38" s="171"/>
      <c r="VHD38" s="171"/>
      <c r="VHE38" s="171"/>
      <c r="VHF38" s="171"/>
      <c r="VHG38" s="171"/>
      <c r="VHH38" s="171"/>
      <c r="VHI38" s="171"/>
      <c r="VHJ38" s="171"/>
      <c r="VHK38" s="171"/>
      <c r="VHL38" s="171"/>
      <c r="VHM38" s="171"/>
      <c r="VHN38" s="171"/>
      <c r="VHO38" s="171"/>
      <c r="VHP38" s="171"/>
      <c r="VHQ38" s="171"/>
      <c r="VHR38" s="171"/>
      <c r="VHS38" s="171"/>
      <c r="VHT38" s="171"/>
      <c r="VHU38" s="171"/>
      <c r="VHV38" s="171"/>
      <c r="VHW38" s="171"/>
      <c r="VHX38" s="171"/>
      <c r="VHY38" s="171"/>
      <c r="VHZ38" s="171"/>
      <c r="VIA38" s="171"/>
      <c r="VIB38" s="171"/>
      <c r="VIC38" s="171"/>
      <c r="VID38" s="171"/>
      <c r="VIE38" s="171"/>
      <c r="VIF38" s="171"/>
      <c r="VIG38" s="171"/>
      <c r="VIH38" s="171"/>
      <c r="VII38" s="171"/>
      <c r="VIJ38" s="171"/>
      <c r="VIK38" s="171"/>
      <c r="VIL38" s="171"/>
      <c r="VIM38" s="171"/>
      <c r="VIN38" s="171"/>
      <c r="VIO38" s="171"/>
      <c r="VIP38" s="171"/>
      <c r="VIQ38" s="171"/>
      <c r="VIR38" s="171"/>
      <c r="VIS38" s="171"/>
      <c r="VIT38" s="171"/>
      <c r="VIU38" s="171"/>
      <c r="VIV38" s="171"/>
      <c r="VIW38" s="171"/>
      <c r="VIX38" s="171"/>
      <c r="VIY38" s="171"/>
      <c r="VIZ38" s="171"/>
      <c r="VJA38" s="171"/>
      <c r="VJB38" s="171"/>
      <c r="VJC38" s="171"/>
      <c r="VJD38" s="171"/>
      <c r="VJE38" s="171"/>
      <c r="VJF38" s="171"/>
      <c r="VJG38" s="171"/>
      <c r="VJH38" s="171"/>
      <c r="VJI38" s="171"/>
      <c r="VJJ38" s="171"/>
      <c r="VJK38" s="171"/>
      <c r="VJL38" s="171"/>
      <c r="VJM38" s="171"/>
      <c r="VJN38" s="171"/>
      <c r="VJO38" s="171"/>
      <c r="VJP38" s="171"/>
      <c r="VJQ38" s="171"/>
      <c r="VJR38" s="171"/>
      <c r="VJS38" s="171"/>
      <c r="VJT38" s="171"/>
      <c r="VJU38" s="171"/>
      <c r="VJV38" s="171"/>
      <c r="VJW38" s="171"/>
      <c r="VJX38" s="171"/>
      <c r="VJY38" s="171"/>
      <c r="VJZ38" s="171"/>
      <c r="VKA38" s="171"/>
      <c r="VKB38" s="171"/>
      <c r="VKC38" s="171"/>
      <c r="VKD38" s="171"/>
      <c r="VKE38" s="171"/>
      <c r="VKF38" s="171"/>
      <c r="VKG38" s="171"/>
      <c r="VKH38" s="171"/>
      <c r="VKI38" s="171"/>
      <c r="VKJ38" s="171"/>
      <c r="VKK38" s="171"/>
      <c r="VKL38" s="171"/>
      <c r="VKM38" s="171"/>
      <c r="VKN38" s="171"/>
      <c r="VKO38" s="171"/>
      <c r="VKP38" s="171"/>
      <c r="VKQ38" s="171"/>
      <c r="VKR38" s="171"/>
      <c r="VKS38" s="171"/>
      <c r="VKT38" s="171"/>
      <c r="VKU38" s="171"/>
      <c r="VKV38" s="171"/>
      <c r="VKW38" s="171"/>
      <c r="VKX38" s="171"/>
      <c r="VKY38" s="171"/>
      <c r="VKZ38" s="171"/>
      <c r="VLA38" s="171"/>
      <c r="VLB38" s="171"/>
      <c r="VLC38" s="171"/>
      <c r="VLD38" s="171"/>
      <c r="VLE38" s="171"/>
      <c r="VLF38" s="171"/>
      <c r="VLG38" s="171"/>
      <c r="VLH38" s="171"/>
      <c r="VLI38" s="171"/>
      <c r="VLJ38" s="171"/>
      <c r="VLK38" s="171"/>
      <c r="VLL38" s="171"/>
      <c r="VLM38" s="171"/>
      <c r="VLN38" s="171"/>
      <c r="VLO38" s="171"/>
      <c r="VLP38" s="171"/>
      <c r="VLQ38" s="171"/>
      <c r="VLR38" s="171"/>
      <c r="VLS38" s="171"/>
      <c r="VLT38" s="171"/>
      <c r="VLU38" s="171"/>
      <c r="VLV38" s="171"/>
      <c r="VLW38" s="171"/>
      <c r="VLX38" s="171"/>
      <c r="VLY38" s="171"/>
      <c r="VLZ38" s="171"/>
      <c r="VMA38" s="171"/>
      <c r="VMB38" s="171"/>
      <c r="VMC38" s="171"/>
      <c r="VMD38" s="171"/>
      <c r="VME38" s="171"/>
      <c r="VMF38" s="171"/>
      <c r="VMG38" s="171"/>
      <c r="VMH38" s="171"/>
      <c r="VMI38" s="171"/>
      <c r="VMJ38" s="171"/>
      <c r="VMK38" s="171"/>
      <c r="VML38" s="171"/>
      <c r="VMM38" s="171"/>
      <c r="VMN38" s="171"/>
      <c r="VMO38" s="171"/>
      <c r="VMP38" s="171"/>
      <c r="VMQ38" s="171"/>
      <c r="VMR38" s="171"/>
      <c r="VMS38" s="171"/>
      <c r="VMT38" s="171"/>
      <c r="VMU38" s="171"/>
      <c r="VMV38" s="171"/>
      <c r="VMW38" s="171"/>
      <c r="VMX38" s="171"/>
      <c r="VMY38" s="171"/>
      <c r="VMZ38" s="171"/>
      <c r="VNA38" s="171"/>
      <c r="VNB38" s="171"/>
      <c r="VNC38" s="171"/>
      <c r="VND38" s="171"/>
      <c r="VNE38" s="171"/>
      <c r="VNF38" s="171"/>
      <c r="VNG38" s="171"/>
      <c r="VNH38" s="171"/>
      <c r="VNI38" s="171"/>
      <c r="VNJ38" s="171"/>
      <c r="VNK38" s="171"/>
      <c r="VNL38" s="171"/>
      <c r="VNM38" s="171"/>
      <c r="VNN38" s="171"/>
      <c r="VNO38" s="171"/>
      <c r="VNP38" s="171"/>
      <c r="VNQ38" s="171"/>
      <c r="VNR38" s="171"/>
      <c r="VNS38" s="171"/>
      <c r="VNT38" s="171"/>
      <c r="VNU38" s="171"/>
      <c r="VNV38" s="171"/>
      <c r="VNW38" s="171"/>
      <c r="VNX38" s="171"/>
      <c r="VNY38" s="171"/>
      <c r="VNZ38" s="171"/>
      <c r="VOA38" s="171"/>
      <c r="VOB38" s="171"/>
      <c r="VOC38" s="171"/>
      <c r="VOD38" s="171"/>
      <c r="VOE38" s="171"/>
      <c r="VOF38" s="171"/>
      <c r="VOG38" s="171"/>
      <c r="VOH38" s="171"/>
      <c r="VOI38" s="171"/>
      <c r="VOJ38" s="171"/>
      <c r="VOK38" s="171"/>
      <c r="VOL38" s="171"/>
      <c r="VOM38" s="171"/>
      <c r="VON38" s="171"/>
      <c r="VOO38" s="171"/>
      <c r="VOP38" s="171"/>
      <c r="VOQ38" s="171"/>
      <c r="VOR38" s="171"/>
      <c r="VOS38" s="171"/>
      <c r="VOT38" s="171"/>
      <c r="VOU38" s="171"/>
      <c r="VOV38" s="171"/>
      <c r="VOW38" s="171"/>
      <c r="VOX38" s="171"/>
      <c r="VOY38" s="171"/>
      <c r="VOZ38" s="171"/>
      <c r="VPA38" s="171"/>
      <c r="VPB38" s="171"/>
      <c r="VPC38" s="171"/>
      <c r="VPD38" s="171"/>
      <c r="VPE38" s="171"/>
      <c r="VPF38" s="171"/>
      <c r="VPG38" s="171"/>
      <c r="VPH38" s="171"/>
      <c r="VPI38" s="171"/>
      <c r="VPJ38" s="171"/>
      <c r="VPK38" s="171"/>
      <c r="VPL38" s="171"/>
      <c r="VPM38" s="171"/>
      <c r="VPN38" s="171"/>
      <c r="VPO38" s="171"/>
      <c r="VPP38" s="171"/>
      <c r="VPQ38" s="171"/>
      <c r="VPR38" s="171"/>
      <c r="VPS38" s="171"/>
      <c r="VPT38" s="171"/>
      <c r="VPU38" s="171"/>
      <c r="VPV38" s="171"/>
      <c r="VPW38" s="171"/>
      <c r="VPX38" s="171"/>
      <c r="VPY38" s="171"/>
      <c r="VPZ38" s="171"/>
      <c r="VQA38" s="171"/>
      <c r="VQB38" s="171"/>
      <c r="VQC38" s="171"/>
      <c r="VQD38" s="171"/>
      <c r="VQE38" s="171"/>
      <c r="VQF38" s="171"/>
      <c r="VQG38" s="171"/>
      <c r="VQH38" s="171"/>
      <c r="VQI38" s="171"/>
      <c r="VQJ38" s="171"/>
      <c r="VQK38" s="171"/>
      <c r="VQL38" s="171"/>
      <c r="VQM38" s="171"/>
      <c r="VQN38" s="171"/>
      <c r="VQO38" s="171"/>
      <c r="VQP38" s="171"/>
      <c r="VQQ38" s="171"/>
      <c r="VQR38" s="171"/>
      <c r="VQS38" s="171"/>
      <c r="VQT38" s="171"/>
      <c r="VQU38" s="171"/>
      <c r="VQV38" s="171"/>
      <c r="VQW38" s="171"/>
      <c r="VQX38" s="171"/>
      <c r="VQY38" s="171"/>
      <c r="VQZ38" s="171"/>
      <c r="VRA38" s="171"/>
      <c r="VRB38" s="171"/>
      <c r="VRC38" s="171"/>
      <c r="VRD38" s="171"/>
      <c r="VRE38" s="171"/>
      <c r="VRF38" s="171"/>
      <c r="VRG38" s="171"/>
      <c r="VRH38" s="171"/>
      <c r="VRI38" s="171"/>
      <c r="VRJ38" s="171"/>
      <c r="VRK38" s="171"/>
      <c r="VRL38" s="171"/>
      <c r="VRM38" s="171"/>
      <c r="VRN38" s="171"/>
      <c r="VRO38" s="171"/>
      <c r="VRP38" s="171"/>
      <c r="VRQ38" s="171"/>
      <c r="VRR38" s="171"/>
      <c r="VRS38" s="171"/>
      <c r="VRT38" s="171"/>
      <c r="VRU38" s="171"/>
      <c r="VRV38" s="171"/>
      <c r="VRW38" s="171"/>
      <c r="VRX38" s="171"/>
      <c r="VRY38" s="171"/>
      <c r="VRZ38" s="171"/>
      <c r="VSA38" s="171"/>
      <c r="VSB38" s="171"/>
      <c r="VSC38" s="171"/>
      <c r="VSD38" s="171"/>
      <c r="VSE38" s="171"/>
      <c r="VSF38" s="171"/>
      <c r="VSG38" s="171"/>
      <c r="VSH38" s="171"/>
      <c r="VSI38" s="171"/>
      <c r="VSJ38" s="171"/>
      <c r="VSK38" s="171"/>
      <c r="VSL38" s="171"/>
      <c r="VSM38" s="171"/>
      <c r="VSN38" s="171"/>
      <c r="VSO38" s="171"/>
      <c r="VSP38" s="171"/>
      <c r="VSQ38" s="171"/>
      <c r="VSR38" s="171"/>
      <c r="VSS38" s="171"/>
      <c r="VST38" s="171"/>
      <c r="VSU38" s="171"/>
      <c r="VSV38" s="171"/>
      <c r="VSW38" s="171"/>
      <c r="VSX38" s="171"/>
      <c r="VSY38" s="171"/>
      <c r="VSZ38" s="171"/>
      <c r="VTA38" s="171"/>
      <c r="VTB38" s="171"/>
      <c r="VTC38" s="171"/>
      <c r="VTD38" s="171"/>
      <c r="VTE38" s="171"/>
      <c r="VTF38" s="171"/>
      <c r="VTG38" s="171"/>
      <c r="VTH38" s="171"/>
      <c r="VTI38" s="171"/>
      <c r="VTJ38" s="171"/>
      <c r="VTK38" s="171"/>
      <c r="VTL38" s="171"/>
      <c r="VTM38" s="171"/>
      <c r="VTN38" s="171"/>
      <c r="VTO38" s="171"/>
      <c r="VTP38" s="171"/>
      <c r="VTQ38" s="171"/>
      <c r="VTR38" s="171"/>
      <c r="VTS38" s="171"/>
      <c r="VTT38" s="171"/>
      <c r="VTU38" s="171"/>
      <c r="VTV38" s="171"/>
      <c r="VTW38" s="171"/>
      <c r="VTX38" s="171"/>
      <c r="VTY38" s="171"/>
      <c r="VTZ38" s="171"/>
      <c r="VUA38" s="171"/>
      <c r="VUB38" s="171"/>
      <c r="VUC38" s="171"/>
      <c r="VUD38" s="171"/>
      <c r="VUE38" s="171"/>
      <c r="VUF38" s="171"/>
      <c r="VUG38" s="171"/>
      <c r="VUH38" s="171"/>
      <c r="VUI38" s="171"/>
      <c r="VUJ38" s="171"/>
      <c r="VUK38" s="171"/>
      <c r="VUL38" s="171"/>
      <c r="VUM38" s="171"/>
      <c r="VUN38" s="171"/>
      <c r="VUO38" s="171"/>
      <c r="VUP38" s="171"/>
      <c r="VUQ38" s="171"/>
      <c r="VUR38" s="171"/>
      <c r="VUS38" s="171"/>
      <c r="VUT38" s="171"/>
      <c r="VUU38" s="171"/>
      <c r="VUV38" s="171"/>
      <c r="VUW38" s="171"/>
      <c r="VUX38" s="171"/>
      <c r="VUY38" s="171"/>
      <c r="VUZ38" s="171"/>
      <c r="VVA38" s="171"/>
      <c r="VVB38" s="171"/>
      <c r="VVC38" s="171"/>
      <c r="VVD38" s="171"/>
      <c r="VVE38" s="171"/>
      <c r="VVF38" s="171"/>
      <c r="VVG38" s="171"/>
      <c r="VVH38" s="171"/>
      <c r="VVI38" s="171"/>
      <c r="VVJ38" s="171"/>
      <c r="VVK38" s="171"/>
      <c r="VVL38" s="171"/>
      <c r="VVM38" s="171"/>
      <c r="VVN38" s="171"/>
      <c r="VVO38" s="171"/>
      <c r="VVP38" s="171"/>
      <c r="VVQ38" s="171"/>
      <c r="VVR38" s="171"/>
      <c r="VVS38" s="171"/>
      <c r="VVT38" s="171"/>
      <c r="VVU38" s="171"/>
      <c r="VVV38" s="171"/>
      <c r="VVW38" s="171"/>
      <c r="VVX38" s="171"/>
      <c r="VVY38" s="171"/>
      <c r="VVZ38" s="171"/>
      <c r="VWA38" s="171"/>
      <c r="VWB38" s="171"/>
      <c r="VWC38" s="171"/>
      <c r="VWD38" s="171"/>
      <c r="VWE38" s="171"/>
      <c r="VWF38" s="171"/>
      <c r="VWG38" s="171"/>
      <c r="VWH38" s="171"/>
      <c r="VWI38" s="171"/>
      <c r="VWJ38" s="171"/>
      <c r="VWK38" s="171"/>
      <c r="VWL38" s="171"/>
      <c r="VWM38" s="171"/>
      <c r="VWN38" s="171"/>
      <c r="VWO38" s="171"/>
      <c r="VWP38" s="171"/>
      <c r="VWQ38" s="171"/>
      <c r="VWR38" s="171"/>
      <c r="VWS38" s="171"/>
      <c r="VWT38" s="171"/>
      <c r="VWU38" s="171"/>
      <c r="VWV38" s="171"/>
      <c r="VWW38" s="171"/>
      <c r="VWX38" s="171"/>
      <c r="VWY38" s="171"/>
      <c r="VWZ38" s="171"/>
      <c r="VXA38" s="171"/>
      <c r="VXB38" s="171"/>
      <c r="VXC38" s="171"/>
      <c r="VXD38" s="171"/>
      <c r="VXE38" s="171"/>
      <c r="VXF38" s="171"/>
      <c r="VXG38" s="171"/>
      <c r="VXH38" s="171"/>
      <c r="VXI38" s="171"/>
      <c r="VXJ38" s="171"/>
      <c r="VXK38" s="171"/>
      <c r="VXL38" s="171"/>
      <c r="VXM38" s="171"/>
      <c r="VXN38" s="171"/>
      <c r="VXO38" s="171"/>
      <c r="VXP38" s="171"/>
      <c r="VXQ38" s="171"/>
      <c r="VXR38" s="171"/>
      <c r="VXS38" s="171"/>
      <c r="VXT38" s="171"/>
      <c r="VXU38" s="171"/>
      <c r="VXV38" s="171"/>
      <c r="VXW38" s="171"/>
      <c r="VXX38" s="171"/>
      <c r="VXY38" s="171"/>
      <c r="VXZ38" s="171"/>
      <c r="VYA38" s="171"/>
      <c r="VYB38" s="171"/>
      <c r="VYC38" s="171"/>
      <c r="VYD38" s="171"/>
      <c r="VYE38" s="171"/>
      <c r="VYF38" s="171"/>
      <c r="VYG38" s="171"/>
      <c r="VYH38" s="171"/>
      <c r="VYI38" s="171"/>
      <c r="VYJ38" s="171"/>
      <c r="VYK38" s="171"/>
      <c r="VYL38" s="171"/>
      <c r="VYM38" s="171"/>
      <c r="VYN38" s="171"/>
      <c r="VYO38" s="171"/>
      <c r="VYP38" s="171"/>
      <c r="VYQ38" s="171"/>
      <c r="VYR38" s="171"/>
      <c r="VYS38" s="171"/>
      <c r="VYT38" s="171"/>
      <c r="VYU38" s="171"/>
      <c r="VYV38" s="171"/>
      <c r="VYW38" s="171"/>
      <c r="VYX38" s="171"/>
      <c r="VYY38" s="171"/>
      <c r="VYZ38" s="171"/>
      <c r="VZA38" s="171"/>
      <c r="VZB38" s="171"/>
      <c r="VZC38" s="171"/>
      <c r="VZD38" s="171"/>
      <c r="VZE38" s="171"/>
      <c r="VZF38" s="171"/>
      <c r="VZG38" s="171"/>
      <c r="VZH38" s="171"/>
      <c r="VZI38" s="171"/>
      <c r="VZJ38" s="171"/>
      <c r="VZK38" s="171"/>
      <c r="VZL38" s="171"/>
      <c r="VZM38" s="171"/>
      <c r="VZN38" s="171"/>
      <c r="VZO38" s="171"/>
      <c r="VZP38" s="171"/>
      <c r="VZQ38" s="171"/>
      <c r="VZR38" s="171"/>
      <c r="VZS38" s="171"/>
      <c r="VZT38" s="171"/>
      <c r="VZU38" s="171"/>
      <c r="VZV38" s="171"/>
      <c r="VZW38" s="171"/>
      <c r="VZX38" s="171"/>
      <c r="VZY38" s="171"/>
      <c r="VZZ38" s="171"/>
      <c r="WAA38" s="171"/>
      <c r="WAB38" s="171"/>
      <c r="WAC38" s="171"/>
      <c r="WAD38" s="171"/>
      <c r="WAE38" s="171"/>
      <c r="WAF38" s="171"/>
      <c r="WAG38" s="171"/>
      <c r="WAH38" s="171"/>
      <c r="WAI38" s="171"/>
      <c r="WAJ38" s="171"/>
      <c r="WAK38" s="171"/>
      <c r="WAL38" s="171"/>
      <c r="WAM38" s="171"/>
      <c r="WAN38" s="171"/>
      <c r="WAO38" s="171"/>
      <c r="WAP38" s="171"/>
      <c r="WAQ38" s="171"/>
      <c r="WAR38" s="171"/>
      <c r="WAS38" s="171"/>
      <c r="WAT38" s="171"/>
      <c r="WAU38" s="171"/>
      <c r="WAV38" s="171"/>
      <c r="WAW38" s="171"/>
      <c r="WAX38" s="171"/>
      <c r="WAY38" s="171"/>
      <c r="WAZ38" s="171"/>
      <c r="WBA38" s="171"/>
      <c r="WBB38" s="171"/>
      <c r="WBC38" s="171"/>
      <c r="WBD38" s="171"/>
      <c r="WBE38" s="171"/>
      <c r="WBF38" s="171"/>
      <c r="WBG38" s="171"/>
      <c r="WBH38" s="171"/>
      <c r="WBI38" s="171"/>
      <c r="WBJ38" s="171"/>
      <c r="WBK38" s="171"/>
      <c r="WBL38" s="171"/>
      <c r="WBM38" s="171"/>
      <c r="WBN38" s="171"/>
      <c r="WBO38" s="171"/>
      <c r="WBP38" s="171"/>
      <c r="WBQ38" s="171"/>
      <c r="WBR38" s="171"/>
      <c r="WBS38" s="171"/>
      <c r="WBT38" s="171"/>
      <c r="WBU38" s="171"/>
      <c r="WBV38" s="171"/>
      <c r="WBW38" s="171"/>
      <c r="WBX38" s="171"/>
      <c r="WBY38" s="171"/>
      <c r="WBZ38" s="171"/>
      <c r="WCA38" s="171"/>
      <c r="WCB38" s="171"/>
      <c r="WCC38" s="171"/>
      <c r="WCD38" s="171"/>
      <c r="WCE38" s="171"/>
      <c r="WCF38" s="171"/>
      <c r="WCG38" s="171"/>
      <c r="WCH38" s="171"/>
      <c r="WCI38" s="171"/>
      <c r="WCJ38" s="171"/>
      <c r="WCK38" s="171"/>
      <c r="WCL38" s="171"/>
      <c r="WCM38" s="171"/>
      <c r="WCN38" s="171"/>
      <c r="WCO38" s="171"/>
      <c r="WCP38" s="171"/>
      <c r="WCQ38" s="171"/>
      <c r="WCR38" s="171"/>
      <c r="WCS38" s="171"/>
      <c r="WCT38" s="171"/>
      <c r="WCU38" s="171"/>
      <c r="WCV38" s="171"/>
      <c r="WCW38" s="171"/>
      <c r="WCX38" s="171"/>
      <c r="WCY38" s="171"/>
      <c r="WCZ38" s="171"/>
      <c r="WDA38" s="171"/>
      <c r="WDB38" s="171"/>
      <c r="WDC38" s="171"/>
      <c r="WDD38" s="171"/>
      <c r="WDE38" s="171"/>
      <c r="WDF38" s="171"/>
      <c r="WDG38" s="171"/>
      <c r="WDH38" s="171"/>
      <c r="WDI38" s="171"/>
      <c r="WDJ38" s="171"/>
      <c r="WDK38" s="171"/>
      <c r="WDL38" s="171"/>
      <c r="WDM38" s="171"/>
      <c r="WDN38" s="171"/>
      <c r="WDO38" s="171"/>
      <c r="WDP38" s="171"/>
      <c r="WDQ38" s="171"/>
      <c r="WDR38" s="171"/>
      <c r="WDS38" s="171"/>
      <c r="WDT38" s="171"/>
      <c r="WDU38" s="171"/>
      <c r="WDV38" s="171"/>
      <c r="WDW38" s="171"/>
      <c r="WDX38" s="171"/>
      <c r="WDY38" s="171"/>
      <c r="WDZ38" s="171"/>
      <c r="WEA38" s="171"/>
      <c r="WEB38" s="171"/>
      <c r="WEC38" s="171"/>
      <c r="WED38" s="171"/>
      <c r="WEE38" s="171"/>
      <c r="WEF38" s="171"/>
      <c r="WEG38" s="171"/>
      <c r="WEH38" s="171"/>
      <c r="WEI38" s="171"/>
      <c r="WEJ38" s="171"/>
      <c r="WEK38" s="171"/>
      <c r="WEL38" s="171"/>
      <c r="WEM38" s="171"/>
      <c r="WEN38" s="171"/>
      <c r="WEO38" s="171"/>
      <c r="WEP38" s="171"/>
      <c r="WEQ38" s="171"/>
      <c r="WER38" s="171"/>
      <c r="WES38" s="171"/>
      <c r="WET38" s="171"/>
      <c r="WEU38" s="171"/>
      <c r="WEV38" s="171"/>
      <c r="WEW38" s="171"/>
      <c r="WEX38" s="171"/>
      <c r="WEY38" s="171"/>
      <c r="WEZ38" s="171"/>
      <c r="WFA38" s="171"/>
      <c r="WFB38" s="171"/>
      <c r="WFC38" s="171"/>
      <c r="WFD38" s="171"/>
      <c r="WFE38" s="171"/>
      <c r="WFF38" s="171"/>
      <c r="WFG38" s="171"/>
      <c r="WFH38" s="171"/>
      <c r="WFI38" s="171"/>
      <c r="WFJ38" s="171"/>
      <c r="WFK38" s="171"/>
      <c r="WFL38" s="171"/>
      <c r="WFM38" s="171"/>
      <c r="WFN38" s="171"/>
      <c r="WFO38" s="171"/>
      <c r="WFP38" s="171"/>
      <c r="WFQ38" s="171"/>
      <c r="WFR38" s="171"/>
      <c r="WFS38" s="171"/>
      <c r="WFT38" s="171"/>
      <c r="WFU38" s="171"/>
      <c r="WFV38" s="171"/>
      <c r="WFW38" s="171"/>
      <c r="WFX38" s="171"/>
      <c r="WFY38" s="171"/>
      <c r="WFZ38" s="171"/>
      <c r="WGA38" s="171"/>
      <c r="WGB38" s="171"/>
      <c r="WGC38" s="171"/>
      <c r="WGD38" s="171"/>
      <c r="WGE38" s="171"/>
      <c r="WGF38" s="171"/>
      <c r="WGG38" s="171"/>
      <c r="WGH38" s="171"/>
      <c r="WGI38" s="171"/>
      <c r="WGJ38" s="171"/>
      <c r="WGK38" s="171"/>
      <c r="WGL38" s="171"/>
      <c r="WGM38" s="171"/>
      <c r="WGN38" s="171"/>
      <c r="WGO38" s="171"/>
      <c r="WGP38" s="171"/>
      <c r="WGQ38" s="171"/>
      <c r="WGR38" s="171"/>
      <c r="WGS38" s="171"/>
      <c r="WGT38" s="171"/>
      <c r="WGU38" s="171"/>
      <c r="WGV38" s="171"/>
      <c r="WGW38" s="171"/>
      <c r="WGX38" s="171"/>
      <c r="WGY38" s="171"/>
      <c r="WGZ38" s="171"/>
      <c r="WHA38" s="171"/>
      <c r="WHB38" s="171"/>
      <c r="WHC38" s="171"/>
      <c r="WHD38" s="171"/>
      <c r="WHE38" s="171"/>
      <c r="WHF38" s="171"/>
      <c r="WHG38" s="171"/>
      <c r="WHH38" s="171"/>
      <c r="WHI38" s="171"/>
      <c r="WHJ38" s="171"/>
      <c r="WHK38" s="171"/>
      <c r="WHL38" s="171"/>
      <c r="WHM38" s="171"/>
      <c r="WHN38" s="171"/>
      <c r="WHO38" s="171"/>
      <c r="WHP38" s="171"/>
      <c r="WHQ38" s="171"/>
      <c r="WHR38" s="171"/>
      <c r="WHS38" s="171"/>
      <c r="WHT38" s="171"/>
      <c r="WHU38" s="171"/>
      <c r="WHV38" s="171"/>
      <c r="WHW38" s="171"/>
      <c r="WHX38" s="171"/>
      <c r="WHY38" s="171"/>
      <c r="WHZ38" s="171"/>
      <c r="WIA38" s="171"/>
      <c r="WIB38" s="171"/>
      <c r="WIC38" s="171"/>
      <c r="WID38" s="171"/>
      <c r="WIE38" s="171"/>
      <c r="WIF38" s="171"/>
      <c r="WIG38" s="171"/>
      <c r="WIH38" s="171"/>
      <c r="WII38" s="171"/>
      <c r="WIJ38" s="171"/>
      <c r="WIK38" s="171"/>
      <c r="WIL38" s="171"/>
      <c r="WIM38" s="171"/>
      <c r="WIN38" s="171"/>
      <c r="WIO38" s="171"/>
      <c r="WIP38" s="171"/>
      <c r="WIQ38" s="171"/>
      <c r="WIR38" s="171"/>
      <c r="WIS38" s="171"/>
      <c r="WIT38" s="171"/>
      <c r="WIU38" s="171"/>
      <c r="WIV38" s="171"/>
      <c r="WIW38" s="171"/>
      <c r="WIX38" s="171"/>
      <c r="WIY38" s="171"/>
      <c r="WIZ38" s="171"/>
      <c r="WJA38" s="171"/>
      <c r="WJB38" s="171"/>
      <c r="WJC38" s="171"/>
      <c r="WJD38" s="171"/>
      <c r="WJE38" s="171"/>
      <c r="WJF38" s="171"/>
      <c r="WJG38" s="171"/>
      <c r="WJH38" s="171"/>
      <c r="WJI38" s="171"/>
      <c r="WJJ38" s="171"/>
      <c r="WJK38" s="171"/>
      <c r="WJL38" s="171"/>
      <c r="WJM38" s="171"/>
      <c r="WJN38" s="171"/>
      <c r="WJO38" s="171"/>
      <c r="WJP38" s="171"/>
      <c r="WJQ38" s="171"/>
      <c r="WJR38" s="171"/>
      <c r="WJS38" s="171"/>
      <c r="WJT38" s="171"/>
      <c r="WJU38" s="171"/>
      <c r="WJV38" s="171"/>
      <c r="WJW38" s="171"/>
      <c r="WJX38" s="171"/>
      <c r="WJY38" s="171"/>
      <c r="WJZ38" s="171"/>
      <c r="WKA38" s="171"/>
      <c r="WKB38" s="171"/>
      <c r="WKC38" s="171"/>
      <c r="WKD38" s="171"/>
      <c r="WKE38" s="171"/>
      <c r="WKF38" s="171"/>
      <c r="WKG38" s="171"/>
      <c r="WKH38" s="171"/>
      <c r="WKI38" s="171"/>
      <c r="WKJ38" s="171"/>
      <c r="WKK38" s="171"/>
      <c r="WKL38" s="171"/>
      <c r="WKM38" s="171"/>
      <c r="WKN38" s="171"/>
      <c r="WKO38" s="171"/>
      <c r="WKP38" s="171"/>
      <c r="WKQ38" s="171"/>
      <c r="WKR38" s="171"/>
      <c r="WKS38" s="171"/>
      <c r="WKT38" s="171"/>
      <c r="WKU38" s="171"/>
      <c r="WKV38" s="171"/>
      <c r="WKW38" s="171"/>
      <c r="WKX38" s="171"/>
      <c r="WKY38" s="171"/>
      <c r="WKZ38" s="171"/>
      <c r="WLA38" s="171"/>
      <c r="WLB38" s="171"/>
      <c r="WLC38" s="171"/>
      <c r="WLD38" s="171"/>
      <c r="WLE38" s="171"/>
      <c r="WLF38" s="171"/>
      <c r="WLG38" s="171"/>
      <c r="WLH38" s="171"/>
      <c r="WLI38" s="171"/>
      <c r="WLJ38" s="171"/>
      <c r="WLK38" s="171"/>
      <c r="WLL38" s="171"/>
      <c r="WLM38" s="171"/>
      <c r="WLN38" s="171"/>
      <c r="WLO38" s="171"/>
      <c r="WLP38" s="171"/>
      <c r="WLQ38" s="171"/>
      <c r="WLR38" s="171"/>
      <c r="WLS38" s="171"/>
      <c r="WLT38" s="171"/>
      <c r="WLU38" s="171"/>
      <c r="WLV38" s="171"/>
      <c r="WLW38" s="171"/>
      <c r="WLX38" s="171"/>
      <c r="WLY38" s="171"/>
      <c r="WLZ38" s="171"/>
      <c r="WMA38" s="171"/>
      <c r="WMB38" s="171"/>
      <c r="WMC38" s="171"/>
      <c r="WMD38" s="171"/>
      <c r="WME38" s="171"/>
      <c r="WMF38" s="171"/>
      <c r="WMG38" s="171"/>
      <c r="WMH38" s="171"/>
      <c r="WMI38" s="171"/>
      <c r="WMJ38" s="171"/>
      <c r="WMK38" s="171"/>
      <c r="WML38" s="171"/>
      <c r="WMM38" s="171"/>
      <c r="WMN38" s="171"/>
      <c r="WMO38" s="171"/>
      <c r="WMP38" s="171"/>
      <c r="WMQ38" s="171"/>
      <c r="WMR38" s="171"/>
      <c r="WMS38" s="171"/>
      <c r="WMT38" s="171"/>
      <c r="WMU38" s="171"/>
      <c r="WMV38" s="171"/>
      <c r="WMW38" s="171"/>
      <c r="WMX38" s="171"/>
      <c r="WMY38" s="171"/>
      <c r="WMZ38" s="171"/>
      <c r="WNA38" s="171"/>
      <c r="WNB38" s="171"/>
      <c r="WNC38" s="171"/>
      <c r="WND38" s="171"/>
      <c r="WNE38" s="171"/>
      <c r="WNF38" s="171"/>
      <c r="WNG38" s="171"/>
      <c r="WNH38" s="171"/>
      <c r="WNI38" s="171"/>
      <c r="WNJ38" s="171"/>
      <c r="WNK38" s="171"/>
      <c r="WNL38" s="171"/>
      <c r="WNM38" s="171"/>
      <c r="WNN38" s="171"/>
      <c r="WNO38" s="171"/>
      <c r="WNP38" s="171"/>
      <c r="WNQ38" s="171"/>
      <c r="WNR38" s="171"/>
      <c r="WNS38" s="171"/>
      <c r="WNT38" s="171"/>
      <c r="WNU38" s="171"/>
      <c r="WNV38" s="171"/>
      <c r="WNW38" s="171"/>
      <c r="WNX38" s="171"/>
      <c r="WNY38" s="171"/>
      <c r="WNZ38" s="171"/>
      <c r="WOA38" s="171"/>
      <c r="WOB38" s="171"/>
      <c r="WOC38" s="171"/>
      <c r="WOD38" s="171"/>
      <c r="WOE38" s="171"/>
      <c r="WOF38" s="171"/>
      <c r="WOG38" s="171"/>
      <c r="WOH38" s="171"/>
      <c r="WOI38" s="171"/>
      <c r="WOJ38" s="171"/>
      <c r="WOK38" s="171"/>
      <c r="WOL38" s="171"/>
      <c r="WOM38" s="171"/>
      <c r="WON38" s="171"/>
      <c r="WOO38" s="171"/>
      <c r="WOP38" s="171"/>
      <c r="WOQ38" s="171"/>
      <c r="WOR38" s="171"/>
      <c r="WOS38" s="171"/>
      <c r="WOT38" s="171"/>
      <c r="WOU38" s="171"/>
      <c r="WOV38" s="171"/>
      <c r="WOW38" s="171"/>
      <c r="WOX38" s="171"/>
      <c r="WOY38" s="171"/>
      <c r="WOZ38" s="171"/>
      <c r="WPA38" s="171"/>
      <c r="WPB38" s="171"/>
      <c r="WPC38" s="171"/>
      <c r="WPD38" s="171"/>
      <c r="WPE38" s="171"/>
      <c r="WPF38" s="171"/>
      <c r="WPG38" s="171"/>
      <c r="WPH38" s="171"/>
      <c r="WPI38" s="171"/>
      <c r="WPJ38" s="171"/>
      <c r="WPK38" s="171"/>
      <c r="WPL38" s="171"/>
      <c r="WPM38" s="171"/>
      <c r="WPN38" s="171"/>
      <c r="WPO38" s="171"/>
      <c r="WPP38" s="171"/>
      <c r="WPQ38" s="171"/>
      <c r="WPR38" s="171"/>
      <c r="WPS38" s="171"/>
      <c r="WPT38" s="171"/>
      <c r="WPU38" s="171"/>
      <c r="WPV38" s="171"/>
      <c r="WPW38" s="171"/>
      <c r="WPX38" s="171"/>
      <c r="WPY38" s="171"/>
      <c r="WPZ38" s="171"/>
      <c r="WQA38" s="171"/>
      <c r="WQB38" s="171"/>
      <c r="WQC38" s="171"/>
      <c r="WQD38" s="171"/>
      <c r="WQE38" s="171"/>
      <c r="WQF38" s="171"/>
      <c r="WQG38" s="171"/>
      <c r="WQH38" s="171"/>
      <c r="WQI38" s="171"/>
      <c r="WQJ38" s="171"/>
      <c r="WQK38" s="171"/>
      <c r="WQL38" s="171"/>
      <c r="WQM38" s="171"/>
      <c r="WQN38" s="171"/>
      <c r="WQO38" s="171"/>
      <c r="WQP38" s="171"/>
      <c r="WQQ38" s="171"/>
      <c r="WQR38" s="171"/>
      <c r="WQS38" s="171"/>
      <c r="WQT38" s="171"/>
      <c r="WQU38" s="171"/>
      <c r="WQV38" s="171"/>
      <c r="WQW38" s="171"/>
      <c r="WQX38" s="171"/>
      <c r="WQY38" s="171"/>
      <c r="WQZ38" s="171"/>
      <c r="WRA38" s="171"/>
      <c r="WRB38" s="171"/>
      <c r="WRC38" s="171"/>
      <c r="WRD38" s="171"/>
      <c r="WRE38" s="171"/>
      <c r="WRF38" s="171"/>
      <c r="WRG38" s="171"/>
      <c r="WRH38" s="171"/>
      <c r="WRI38" s="171"/>
      <c r="WRJ38" s="171"/>
      <c r="WRK38" s="171"/>
      <c r="WRL38" s="171"/>
      <c r="WRM38" s="171"/>
      <c r="WRN38" s="171"/>
      <c r="WRO38" s="171"/>
      <c r="WRP38" s="171"/>
      <c r="WRQ38" s="171"/>
      <c r="WRR38" s="171"/>
      <c r="WRS38" s="171"/>
      <c r="WRT38" s="171"/>
      <c r="WRU38" s="171"/>
      <c r="WRV38" s="171"/>
      <c r="WRW38" s="171"/>
      <c r="WRX38" s="171"/>
      <c r="WRY38" s="171"/>
      <c r="WRZ38" s="171"/>
      <c r="WSA38" s="171"/>
      <c r="WSB38" s="171"/>
      <c r="WSC38" s="171"/>
      <c r="WSD38" s="171"/>
      <c r="WSE38" s="171"/>
      <c r="WSF38" s="171"/>
      <c r="WSG38" s="171"/>
      <c r="WSH38" s="171"/>
      <c r="WSI38" s="171"/>
      <c r="WSJ38" s="171"/>
      <c r="WSK38" s="171"/>
      <c r="WSL38" s="171"/>
      <c r="WSM38" s="171"/>
      <c r="WSN38" s="171"/>
      <c r="WSO38" s="171"/>
      <c r="WSP38" s="171"/>
      <c r="WSQ38" s="171"/>
      <c r="WSR38" s="171"/>
      <c r="WSS38" s="171"/>
      <c r="WST38" s="171"/>
      <c r="WSU38" s="171"/>
      <c r="WSV38" s="171"/>
      <c r="WSW38" s="171"/>
      <c r="WSX38" s="171"/>
      <c r="WSY38" s="171"/>
      <c r="WSZ38" s="171"/>
      <c r="WTA38" s="171"/>
      <c r="WTB38" s="171"/>
      <c r="WTC38" s="171"/>
      <c r="WTD38" s="171"/>
      <c r="WTE38" s="171"/>
      <c r="WTF38" s="171"/>
      <c r="WTG38" s="171"/>
      <c r="WTH38" s="171"/>
      <c r="WTI38" s="171"/>
      <c r="WTJ38" s="171"/>
      <c r="WTK38" s="171"/>
      <c r="WTL38" s="171"/>
      <c r="WTM38" s="171"/>
      <c r="WTN38" s="171"/>
      <c r="WTO38" s="171"/>
      <c r="WTP38" s="171"/>
      <c r="WTQ38" s="171"/>
      <c r="WTR38" s="171"/>
      <c r="WTS38" s="171"/>
      <c r="WTT38" s="171"/>
      <c r="WTU38" s="171"/>
      <c r="WTV38" s="171"/>
      <c r="WTW38" s="171"/>
      <c r="WTX38" s="171"/>
      <c r="WTY38" s="171"/>
      <c r="WTZ38" s="171"/>
      <c r="WUA38" s="171"/>
      <c r="WUB38" s="171"/>
      <c r="WUC38" s="171"/>
      <c r="WUD38" s="171"/>
      <c r="WUE38" s="171"/>
      <c r="WUF38" s="171"/>
      <c r="WUG38" s="171"/>
      <c r="WUH38" s="171"/>
      <c r="WUI38" s="171"/>
      <c r="WUJ38" s="171"/>
      <c r="WUK38" s="171"/>
      <c r="WUL38" s="171"/>
      <c r="WUM38" s="171"/>
      <c r="WUN38" s="171"/>
      <c r="WUO38" s="171"/>
      <c r="WUP38" s="171"/>
      <c r="WUQ38" s="171"/>
      <c r="WUR38" s="171"/>
      <c r="WUS38" s="171"/>
      <c r="WUT38" s="171"/>
      <c r="WUU38" s="171"/>
      <c r="WUV38" s="171"/>
      <c r="WUW38" s="171"/>
      <c r="WUX38" s="171"/>
      <c r="WUY38" s="171"/>
      <c r="WUZ38" s="171"/>
      <c r="WVA38" s="171"/>
      <c r="WVB38" s="171"/>
      <c r="WVC38" s="171"/>
      <c r="WVD38" s="171"/>
      <c r="WVE38" s="171"/>
      <c r="WVF38" s="171"/>
      <c r="WVG38" s="171"/>
      <c r="WVH38" s="171"/>
      <c r="WVI38" s="171"/>
      <c r="WVJ38" s="171"/>
      <c r="WVK38" s="171"/>
      <c r="WVL38" s="171"/>
      <c r="WVM38" s="171"/>
      <c r="WVN38" s="171"/>
      <c r="WVO38" s="171"/>
      <c r="WVP38" s="171"/>
      <c r="WVQ38" s="171"/>
      <c r="WVR38" s="171"/>
      <c r="WVS38" s="171"/>
      <c r="WVT38" s="171"/>
      <c r="WVU38" s="171"/>
      <c r="WVV38" s="171"/>
      <c r="WVW38" s="171"/>
      <c r="WVX38" s="171"/>
      <c r="WVY38" s="171"/>
      <c r="WVZ38" s="171"/>
      <c r="WWA38" s="171"/>
      <c r="WWB38" s="171"/>
      <c r="WWC38" s="171"/>
      <c r="WWD38" s="171"/>
      <c r="WWE38" s="171"/>
      <c r="WWF38" s="171"/>
      <c r="WWG38" s="171"/>
      <c r="WWH38" s="171"/>
      <c r="WWI38" s="171"/>
      <c r="WWJ38" s="171"/>
      <c r="WWK38" s="171"/>
      <c r="WWL38" s="171"/>
      <c r="WWM38" s="171"/>
      <c r="WWN38" s="171"/>
      <c r="WWO38" s="171"/>
      <c r="WWP38" s="171"/>
      <c r="WWQ38" s="171"/>
      <c r="WWR38" s="171"/>
      <c r="WWS38" s="171"/>
      <c r="WWT38" s="171"/>
      <c r="WWU38" s="171"/>
      <c r="WWV38" s="171"/>
      <c r="WWW38" s="171"/>
      <c r="WWX38" s="171"/>
      <c r="WWY38" s="171"/>
      <c r="WWZ38" s="171"/>
      <c r="WXA38" s="171"/>
      <c r="WXB38" s="171"/>
      <c r="WXC38" s="171"/>
      <c r="WXD38" s="171"/>
      <c r="WXE38" s="171"/>
      <c r="WXF38" s="171"/>
      <c r="WXG38" s="171"/>
      <c r="WXH38" s="171"/>
      <c r="WXI38" s="171"/>
      <c r="WXJ38" s="171"/>
      <c r="WXK38" s="171"/>
      <c r="WXL38" s="171"/>
      <c r="WXM38" s="171"/>
      <c r="WXN38" s="171"/>
      <c r="WXO38" s="171"/>
      <c r="WXP38" s="171"/>
      <c r="WXQ38" s="171"/>
      <c r="WXR38" s="171"/>
      <c r="WXS38" s="171"/>
      <c r="WXT38" s="171"/>
      <c r="WXU38" s="171"/>
      <c r="WXV38" s="171"/>
      <c r="WXW38" s="171"/>
      <c r="WXX38" s="171"/>
      <c r="WXY38" s="171"/>
      <c r="WXZ38" s="171"/>
      <c r="WYA38" s="171"/>
      <c r="WYB38" s="171"/>
      <c r="WYC38" s="171"/>
      <c r="WYD38" s="171"/>
      <c r="WYE38" s="171"/>
      <c r="WYF38" s="171"/>
      <c r="WYG38" s="171"/>
      <c r="WYH38" s="171"/>
      <c r="WYI38" s="171"/>
      <c r="WYJ38" s="171"/>
      <c r="WYK38" s="171"/>
      <c r="WYL38" s="171"/>
      <c r="WYM38" s="171"/>
      <c r="WYN38" s="171"/>
      <c r="WYO38" s="171"/>
      <c r="WYP38" s="171"/>
      <c r="WYQ38" s="171"/>
      <c r="WYR38" s="171"/>
      <c r="WYS38" s="171"/>
      <c r="WYT38" s="171"/>
      <c r="WYU38" s="171"/>
      <c r="WYV38" s="171"/>
      <c r="WYW38" s="171"/>
      <c r="WYX38" s="171"/>
      <c r="WYY38" s="171"/>
      <c r="WYZ38" s="171"/>
      <c r="WZA38" s="171"/>
      <c r="WZB38" s="171"/>
      <c r="WZC38" s="171"/>
      <c r="WZD38" s="171"/>
      <c r="WZE38" s="171"/>
      <c r="WZF38" s="171"/>
      <c r="WZG38" s="171"/>
      <c r="WZH38" s="171"/>
      <c r="WZI38" s="171"/>
      <c r="WZJ38" s="171"/>
      <c r="WZK38" s="171"/>
      <c r="WZL38" s="171"/>
      <c r="WZM38" s="171"/>
      <c r="WZN38" s="171"/>
      <c r="WZO38" s="171"/>
      <c r="WZP38" s="171"/>
      <c r="WZQ38" s="171"/>
      <c r="WZR38" s="171"/>
      <c r="WZS38" s="171"/>
      <c r="WZT38" s="171"/>
      <c r="WZU38" s="171"/>
      <c r="WZV38" s="171"/>
      <c r="WZW38" s="171"/>
      <c r="WZX38" s="171"/>
      <c r="WZY38" s="171"/>
      <c r="WZZ38" s="171"/>
      <c r="XAA38" s="171"/>
      <c r="XAB38" s="171"/>
      <c r="XAC38" s="171"/>
      <c r="XAD38" s="171"/>
      <c r="XAE38" s="171"/>
      <c r="XAF38" s="171"/>
      <c r="XAG38" s="171"/>
      <c r="XAH38" s="171"/>
      <c r="XAI38" s="171"/>
      <c r="XAJ38" s="171"/>
      <c r="XAK38" s="171"/>
      <c r="XAL38" s="171"/>
      <c r="XAM38" s="171"/>
      <c r="XAN38" s="171"/>
      <c r="XAO38" s="171"/>
      <c r="XAP38" s="171"/>
      <c r="XAQ38" s="171"/>
      <c r="XAR38" s="171"/>
      <c r="XAS38" s="171"/>
      <c r="XAT38" s="171"/>
      <c r="XAU38" s="171"/>
      <c r="XAV38" s="171"/>
      <c r="XAW38" s="171"/>
      <c r="XAX38" s="171"/>
      <c r="XAY38" s="171"/>
      <c r="XAZ38" s="171"/>
      <c r="XBA38" s="171"/>
      <c r="XBB38" s="171"/>
      <c r="XBC38" s="171"/>
      <c r="XBD38" s="171"/>
      <c r="XBE38" s="171"/>
      <c r="XBF38" s="171"/>
      <c r="XBG38" s="171"/>
      <c r="XBH38" s="171"/>
      <c r="XBI38" s="171"/>
      <c r="XBJ38" s="171"/>
      <c r="XBK38" s="171"/>
      <c r="XBL38" s="171"/>
      <c r="XBM38" s="171"/>
      <c r="XBN38" s="171"/>
      <c r="XBO38" s="171"/>
      <c r="XBP38" s="171"/>
      <c r="XBQ38" s="171"/>
      <c r="XBR38" s="171"/>
      <c r="XBS38" s="171"/>
      <c r="XBT38" s="171"/>
      <c r="XBU38" s="171"/>
      <c r="XBV38" s="171"/>
      <c r="XBW38" s="171"/>
      <c r="XBX38" s="171"/>
      <c r="XBY38" s="171"/>
      <c r="XBZ38" s="171"/>
      <c r="XCA38" s="171"/>
      <c r="XCB38" s="171"/>
      <c r="XCC38" s="171"/>
      <c r="XCD38" s="171"/>
      <c r="XCE38" s="171"/>
      <c r="XCF38" s="171"/>
      <c r="XCG38" s="171"/>
      <c r="XCH38" s="171"/>
      <c r="XCI38" s="171"/>
      <c r="XCJ38" s="171"/>
      <c r="XCK38" s="171"/>
      <c r="XCL38" s="171"/>
      <c r="XCM38" s="171"/>
      <c r="XCN38" s="171"/>
      <c r="XCO38" s="171"/>
      <c r="XCP38" s="171"/>
      <c r="XCQ38" s="171"/>
      <c r="XCR38" s="171"/>
      <c r="XCS38" s="171"/>
      <c r="XCT38" s="171"/>
      <c r="XCU38" s="171"/>
      <c r="XCV38" s="171"/>
      <c r="XCW38" s="171"/>
      <c r="XCX38" s="171"/>
      <c r="XCY38" s="171"/>
      <c r="XCZ38" s="171"/>
      <c r="XDA38" s="171"/>
      <c r="XDB38" s="171"/>
      <c r="XDC38" s="171"/>
      <c r="XDD38" s="171"/>
      <c r="XDE38" s="171"/>
      <c r="XDF38" s="171"/>
      <c r="XDG38" s="171"/>
      <c r="XDH38" s="171"/>
      <c r="XDI38" s="171"/>
      <c r="XDJ38" s="171"/>
      <c r="XDK38" s="171"/>
      <c r="XDL38" s="171"/>
      <c r="XDM38" s="171"/>
      <c r="XDN38" s="171"/>
      <c r="XDO38" s="171"/>
      <c r="XDP38" s="171"/>
      <c r="XDQ38" s="171"/>
      <c r="XDR38" s="171"/>
      <c r="XDS38" s="171"/>
      <c r="XDT38" s="171"/>
      <c r="XDU38" s="171"/>
      <c r="XDV38" s="171"/>
      <c r="XDW38" s="171"/>
      <c r="XDX38" s="171"/>
      <c r="XDY38" s="171"/>
      <c r="XDZ38" s="171"/>
      <c r="XEA38" s="171"/>
      <c r="XEB38" s="171"/>
      <c r="XEC38" s="171"/>
      <c r="XED38" s="171"/>
      <c r="XEE38" s="171"/>
      <c r="XEF38" s="171"/>
      <c r="XEG38" s="171"/>
      <c r="XEH38" s="171"/>
      <c r="XEI38" s="171"/>
      <c r="XEJ38" s="171"/>
      <c r="XEK38" s="171"/>
      <c r="XEL38" s="171"/>
      <c r="XEM38" s="171"/>
      <c r="XEN38" s="171"/>
      <c r="XEO38" s="171"/>
      <c r="XEP38" s="171"/>
      <c r="XEQ38" s="171"/>
      <c r="XER38" s="171"/>
      <c r="XES38" s="171"/>
      <c r="XET38" s="171"/>
      <c r="XEU38" s="171"/>
      <c r="XEV38" s="171"/>
      <c r="XEW38" s="171"/>
      <c r="XEX38" s="171"/>
      <c r="XEY38" s="171"/>
      <c r="XEZ38" s="171"/>
      <c r="XFA38" s="171"/>
      <c r="XFB38" s="171"/>
      <c r="XFC38" s="171"/>
      <c r="XFD38" s="171"/>
    </row>
    <row r="39" ht="18.95" customHeight="1" spans="1:5">
      <c r="A39" s="87" t="s">
        <v>1407</v>
      </c>
      <c r="B39" s="182">
        <v>3947</v>
      </c>
      <c r="C39" s="182">
        <v>1308</v>
      </c>
      <c r="D39" s="139">
        <v>0.331</v>
      </c>
      <c r="E39" s="183">
        <f>C39/1360</f>
        <v>0.962</v>
      </c>
    </row>
    <row r="40" s="171" customFormat="1" spans="1:5">
      <c r="A40" s="184" t="s">
        <v>1446</v>
      </c>
      <c r="B40" s="182"/>
      <c r="C40" s="185">
        <v>1207</v>
      </c>
      <c r="D40" s="139" t="s">
        <v>114</v>
      </c>
      <c r="E40" s="183">
        <v>1.06</v>
      </c>
    </row>
    <row r="41" s="171" customFormat="1" spans="1:5">
      <c r="A41" s="184" t="s">
        <v>1447</v>
      </c>
      <c r="B41" s="182"/>
      <c r="C41" s="185">
        <v>820</v>
      </c>
      <c r="D41" s="139" t="s">
        <v>114</v>
      </c>
      <c r="E41" s="183">
        <v>1.66</v>
      </c>
    </row>
    <row r="42" s="171" customFormat="1" spans="1:5">
      <c r="A42" s="184" t="s">
        <v>1448</v>
      </c>
      <c r="B42" s="182"/>
      <c r="C42" s="185">
        <v>331</v>
      </c>
      <c r="D42" s="139" t="s">
        <v>114</v>
      </c>
      <c r="E42" s="183">
        <v>0.658</v>
      </c>
    </row>
    <row r="43" s="171" customFormat="1" spans="1:5">
      <c r="A43" s="184" t="s">
        <v>1449</v>
      </c>
      <c r="B43" s="182"/>
      <c r="C43" s="185">
        <v>24</v>
      </c>
      <c r="D43" s="139" t="s">
        <v>114</v>
      </c>
      <c r="E43" s="183">
        <v>8</v>
      </c>
    </row>
    <row r="44" s="171" customFormat="1" spans="1:5">
      <c r="A44" s="184" t="s">
        <v>1450</v>
      </c>
      <c r="B44" s="182"/>
      <c r="C44" s="185">
        <v>27</v>
      </c>
      <c r="D44" s="139" t="s">
        <v>114</v>
      </c>
      <c r="E44" s="183">
        <v>0.563</v>
      </c>
    </row>
    <row r="45" s="171" customFormat="1" spans="1:5">
      <c r="A45" s="184" t="s">
        <v>1451</v>
      </c>
      <c r="B45" s="182"/>
      <c r="C45" s="185">
        <v>5</v>
      </c>
      <c r="D45" s="139" t="s">
        <v>114</v>
      </c>
      <c r="E45" s="183">
        <v>0.055</v>
      </c>
    </row>
    <row r="46" s="171" customFormat="1" spans="1:5">
      <c r="A46" s="184" t="s">
        <v>1452</v>
      </c>
      <c r="B46" s="182"/>
      <c r="C46" s="185">
        <v>101</v>
      </c>
      <c r="D46" s="139" t="s">
        <v>114</v>
      </c>
      <c r="E46" s="183">
        <v>0.457</v>
      </c>
    </row>
    <row r="47" s="171" customFormat="1" spans="1:5">
      <c r="A47" s="184" t="s">
        <v>1453</v>
      </c>
      <c r="B47" s="182"/>
      <c r="C47" s="185">
        <v>101</v>
      </c>
      <c r="D47" s="139" t="s">
        <v>114</v>
      </c>
      <c r="E47" s="183">
        <v>0.457</v>
      </c>
    </row>
    <row r="48" ht="18.95" customHeight="1" spans="1:5">
      <c r="A48" s="87" t="s">
        <v>1408</v>
      </c>
      <c r="B48" s="182">
        <v>2015</v>
      </c>
      <c r="C48" s="185">
        <v>2015</v>
      </c>
      <c r="D48" s="139">
        <v>1</v>
      </c>
      <c r="E48" s="183">
        <v>1.193</v>
      </c>
    </row>
    <row r="49" s="171" customFormat="1" spans="1:5">
      <c r="A49" s="184" t="s">
        <v>1454</v>
      </c>
      <c r="B49" s="182"/>
      <c r="C49" s="185">
        <v>2015</v>
      </c>
      <c r="D49" s="139" t="s">
        <v>114</v>
      </c>
      <c r="E49" s="183">
        <v>1.193</v>
      </c>
    </row>
    <row r="50" ht="18.95" customHeight="1" spans="1:5">
      <c r="A50" s="87" t="s">
        <v>1409</v>
      </c>
      <c r="B50" s="182">
        <v>12</v>
      </c>
      <c r="C50" s="188">
        <v>12</v>
      </c>
      <c r="D50" s="139">
        <v>1</v>
      </c>
      <c r="E50" s="183">
        <v>1</v>
      </c>
    </row>
    <row r="51" s="171" customFormat="1" spans="1:5">
      <c r="A51" s="184" t="s">
        <v>1455</v>
      </c>
      <c r="B51" s="182"/>
      <c r="C51" s="188">
        <v>12</v>
      </c>
      <c r="D51" s="139" t="s">
        <v>114</v>
      </c>
      <c r="E51" s="183">
        <v>1</v>
      </c>
    </row>
    <row r="52" s="172" customFormat="1" ht="18.95" customHeight="1" spans="1:5">
      <c r="A52" s="189" t="s">
        <v>1410</v>
      </c>
      <c r="B52" s="186">
        <v>69213</v>
      </c>
      <c r="C52" s="186">
        <v>51455</v>
      </c>
      <c r="D52" s="92">
        <v>0.743</v>
      </c>
      <c r="E52" s="190">
        <v>1.098</v>
      </c>
    </row>
    <row r="53" s="172" customFormat="1" ht="18.95" customHeight="1" spans="1:5">
      <c r="A53" s="191" t="s">
        <v>96</v>
      </c>
      <c r="B53" s="182"/>
      <c r="C53" s="186">
        <v>10500</v>
      </c>
      <c r="D53" s="139" t="s">
        <v>114</v>
      </c>
      <c r="E53" s="190">
        <v>1</v>
      </c>
    </row>
    <row r="54" s="172" customFormat="1" ht="18.95" customHeight="1" spans="1:5">
      <c r="A54" s="191" t="s">
        <v>97</v>
      </c>
      <c r="B54" s="182"/>
      <c r="C54" s="186">
        <v>23044</v>
      </c>
      <c r="D54" s="139" t="s">
        <v>114</v>
      </c>
      <c r="E54" s="190">
        <v>2.9</v>
      </c>
    </row>
    <row r="55" ht="18.95" customHeight="1" spans="1:5">
      <c r="A55" s="192" t="s">
        <v>1411</v>
      </c>
      <c r="B55" s="182"/>
      <c r="C55" s="182"/>
      <c r="D55" s="139" t="s">
        <v>114</v>
      </c>
      <c r="E55" s="183"/>
    </row>
    <row r="56" ht="18.95" customHeight="1" spans="1:5">
      <c r="A56" s="192" t="s">
        <v>1456</v>
      </c>
      <c r="B56" s="182"/>
      <c r="C56" s="182"/>
      <c r="D56" s="139" t="s">
        <v>114</v>
      </c>
      <c r="E56" s="183"/>
    </row>
    <row r="57" ht="18.95" customHeight="1" spans="1:5">
      <c r="A57" s="192" t="s">
        <v>1457</v>
      </c>
      <c r="B57" s="182"/>
      <c r="C57" s="182"/>
      <c r="D57" s="139" t="s">
        <v>114</v>
      </c>
      <c r="E57" s="183"/>
    </row>
    <row r="58" ht="18.95" customHeight="1" spans="1:5">
      <c r="A58" s="192" t="s">
        <v>1412</v>
      </c>
      <c r="B58" s="182"/>
      <c r="C58" s="182">
        <v>5286</v>
      </c>
      <c r="D58" s="139" t="s">
        <v>114</v>
      </c>
      <c r="E58" s="183">
        <v>6.874</v>
      </c>
    </row>
    <row r="59" ht="18.95" customHeight="1" spans="1:5">
      <c r="A59" s="193" t="s">
        <v>1413</v>
      </c>
      <c r="B59" s="182"/>
      <c r="C59" s="182"/>
      <c r="D59" s="139" t="s">
        <v>114</v>
      </c>
      <c r="E59" s="183"/>
    </row>
    <row r="60" ht="18.95" customHeight="1" spans="1:5">
      <c r="A60" s="192" t="s">
        <v>1414</v>
      </c>
      <c r="B60" s="187"/>
      <c r="C60" s="182">
        <v>17758</v>
      </c>
      <c r="D60" s="139" t="s">
        <v>114</v>
      </c>
      <c r="E60" s="183">
        <v>2.781</v>
      </c>
    </row>
    <row r="61" s="172" customFormat="1" ht="18.95" customHeight="1" spans="1:5">
      <c r="A61" s="189" t="s">
        <v>101</v>
      </c>
      <c r="B61" s="187"/>
      <c r="C61" s="186">
        <v>84999</v>
      </c>
      <c r="D61" s="139" t="s">
        <v>114</v>
      </c>
      <c r="E61" s="190">
        <v>1.289</v>
      </c>
    </row>
    <row r="62" spans="3:5">
      <c r="C62" s="194"/>
      <c r="E62" s="194"/>
    </row>
    <row r="63" spans="3:5">
      <c r="C63" s="194"/>
      <c r="E63" s="194"/>
    </row>
    <row r="77" ht="56.25" customHeight="1"/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87" firstPageNumber="44" fitToHeight="0" orientation="portrait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showZeros="0" workbookViewId="0">
      <selection activeCell="A17" sqref="A17:K17"/>
    </sheetView>
  </sheetViews>
  <sheetFormatPr defaultColWidth="9" defaultRowHeight="14.25"/>
  <cols>
    <col min="1" max="1" width="23.5" style="95" customWidth="1"/>
    <col min="2" max="2" width="9.5" style="95" customWidth="1"/>
    <col min="3" max="11" width="10.875" style="95" customWidth="1"/>
    <col min="12" max="16384" width="9" style="95"/>
  </cols>
  <sheetData>
    <row r="1" spans="1:5">
      <c r="A1" s="161" t="s">
        <v>1458</v>
      </c>
      <c r="E1" s="162" t="s">
        <v>1296</v>
      </c>
    </row>
    <row r="2" ht="20.25" spans="1:11">
      <c r="A2" s="163" t="s">
        <v>1459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01" t="s">
        <v>31</v>
      </c>
    </row>
    <row r="4" ht="35.1" customHeight="1" spans="1:11">
      <c r="A4" s="166" t="s">
        <v>1460</v>
      </c>
      <c r="B4" s="167" t="s">
        <v>1299</v>
      </c>
      <c r="C4" s="166" t="s">
        <v>1300</v>
      </c>
      <c r="D4" s="166" t="s">
        <v>1300</v>
      </c>
      <c r="E4" s="166" t="s">
        <v>1300</v>
      </c>
      <c r="F4" s="166" t="s">
        <v>1300</v>
      </c>
      <c r="G4" s="166" t="s">
        <v>1301</v>
      </c>
      <c r="H4" s="166" t="s">
        <v>1301</v>
      </c>
      <c r="I4" s="166" t="s">
        <v>1301</v>
      </c>
      <c r="J4" s="166" t="s">
        <v>1301</v>
      </c>
      <c r="K4" s="166" t="s">
        <v>1301</v>
      </c>
    </row>
    <row r="5" s="74" customFormat="1" ht="22.9" customHeight="1" spans="1:11">
      <c r="A5" s="87" t="s">
        <v>1399</v>
      </c>
      <c r="B5" s="87"/>
      <c r="C5" s="87"/>
      <c r="D5" s="87"/>
      <c r="E5" s="87"/>
      <c r="F5" s="87"/>
      <c r="G5" s="87"/>
      <c r="H5" s="87"/>
      <c r="I5" s="87"/>
      <c r="J5" s="85"/>
      <c r="K5" s="85"/>
    </row>
    <row r="6" s="74" customFormat="1" ht="22.9" customHeight="1" spans="1:11">
      <c r="A6" s="87" t="s">
        <v>1400</v>
      </c>
      <c r="B6" s="87"/>
      <c r="C6" s="87"/>
      <c r="D6" s="87"/>
      <c r="E6" s="87"/>
      <c r="F6" s="87"/>
      <c r="G6" s="87"/>
      <c r="H6" s="87"/>
      <c r="I6" s="87"/>
      <c r="J6" s="85"/>
      <c r="K6" s="85"/>
    </row>
    <row r="7" s="74" customFormat="1" ht="22.9" customHeight="1" spans="1:11">
      <c r="A7" s="87" t="s">
        <v>1401</v>
      </c>
      <c r="B7" s="87"/>
      <c r="C7" s="87"/>
      <c r="D7" s="87"/>
      <c r="E7" s="87"/>
      <c r="F7" s="87"/>
      <c r="G7" s="87"/>
      <c r="H7" s="87"/>
      <c r="I7" s="87"/>
      <c r="J7" s="85"/>
      <c r="K7" s="85"/>
    </row>
    <row r="8" s="74" customFormat="1" ht="22.9" customHeight="1" spans="1:11">
      <c r="A8" s="87" t="s">
        <v>1402</v>
      </c>
      <c r="B8" s="87"/>
      <c r="C8" s="87"/>
      <c r="D8" s="87"/>
      <c r="E8" s="87"/>
      <c r="F8" s="87"/>
      <c r="G8" s="87"/>
      <c r="H8" s="87"/>
      <c r="I8" s="87"/>
      <c r="J8" s="85"/>
      <c r="K8" s="85"/>
    </row>
    <row r="9" s="74" customFormat="1" ht="22.9" customHeight="1" spans="1:11">
      <c r="A9" s="87" t="s">
        <v>1403</v>
      </c>
      <c r="B9" s="87"/>
      <c r="C9" s="87"/>
      <c r="D9" s="87"/>
      <c r="E9" s="87"/>
      <c r="F9" s="87"/>
      <c r="G9" s="168"/>
      <c r="H9" s="87"/>
      <c r="I9" s="87"/>
      <c r="J9" s="85"/>
      <c r="K9" s="85"/>
    </row>
    <row r="10" s="74" customFormat="1" ht="22.9" customHeight="1" spans="1:11">
      <c r="A10" s="87" t="s">
        <v>1404</v>
      </c>
      <c r="B10" s="87"/>
      <c r="C10" s="87"/>
      <c r="D10" s="87"/>
      <c r="E10" s="87"/>
      <c r="F10" s="87"/>
      <c r="G10" s="87"/>
      <c r="H10" s="87"/>
      <c r="I10" s="87"/>
      <c r="J10" s="85"/>
      <c r="K10" s="85"/>
    </row>
    <row r="11" s="74" customFormat="1" ht="22.9" customHeight="1" spans="1:11">
      <c r="A11" s="87" t="s">
        <v>1405</v>
      </c>
      <c r="B11" s="87"/>
      <c r="C11" s="87"/>
      <c r="D11" s="87"/>
      <c r="E11" s="87"/>
      <c r="F11" s="87"/>
      <c r="G11" s="87"/>
      <c r="H11" s="87"/>
      <c r="I11" s="87"/>
      <c r="J11" s="85"/>
      <c r="K11" s="85"/>
    </row>
    <row r="12" s="74" customFormat="1" ht="22.9" customHeight="1" spans="1:11">
      <c r="A12" s="87" t="s">
        <v>1406</v>
      </c>
      <c r="B12" s="87"/>
      <c r="C12" s="87"/>
      <c r="D12" s="87"/>
      <c r="E12" s="87"/>
      <c r="F12" s="87"/>
      <c r="G12" s="87"/>
      <c r="H12" s="87"/>
      <c r="I12" s="87"/>
      <c r="J12" s="85"/>
      <c r="K12" s="85"/>
    </row>
    <row r="13" s="74" customFormat="1" ht="22.9" customHeight="1" spans="1:11">
      <c r="A13" s="87" t="s">
        <v>1407</v>
      </c>
      <c r="B13" s="87"/>
      <c r="C13" s="87"/>
      <c r="D13" s="87"/>
      <c r="E13" s="87"/>
      <c r="F13" s="87"/>
      <c r="G13" s="87"/>
      <c r="H13" s="87"/>
      <c r="I13" s="87"/>
      <c r="J13" s="85"/>
      <c r="K13" s="85"/>
    </row>
    <row r="14" s="74" customFormat="1" ht="22.9" customHeight="1" spans="1:11">
      <c r="A14" s="87" t="s">
        <v>1408</v>
      </c>
      <c r="B14" s="87"/>
      <c r="C14" s="87"/>
      <c r="D14" s="87"/>
      <c r="E14" s="87"/>
      <c r="F14" s="87"/>
      <c r="G14" s="87"/>
      <c r="H14" s="87"/>
      <c r="I14" s="87"/>
      <c r="J14" s="85"/>
      <c r="K14" s="85"/>
    </row>
    <row r="15" s="74" customFormat="1" ht="22.9" customHeight="1" spans="1:11">
      <c r="A15" s="87" t="s">
        <v>1409</v>
      </c>
      <c r="B15" s="87"/>
      <c r="C15" s="87"/>
      <c r="D15" s="87"/>
      <c r="E15" s="87"/>
      <c r="F15" s="87"/>
      <c r="G15" s="87"/>
      <c r="H15" s="87"/>
      <c r="I15" s="87"/>
      <c r="J15" s="85"/>
      <c r="K15" s="85"/>
    </row>
    <row r="16" s="74" customFormat="1" ht="22.9" customHeight="1" spans="1:11">
      <c r="A16" s="80" t="s">
        <v>95</v>
      </c>
      <c r="B16" s="84"/>
      <c r="C16" s="84"/>
      <c r="D16" s="84"/>
      <c r="E16" s="84"/>
      <c r="F16" s="84"/>
      <c r="G16" s="84"/>
      <c r="H16" s="84"/>
      <c r="I16" s="84"/>
      <c r="J16" s="85"/>
      <c r="K16" s="85"/>
    </row>
    <row r="17" ht="50.45" customHeight="1" spans="1:12">
      <c r="A17" s="169" t="s">
        <v>1461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70"/>
    </row>
  </sheetData>
  <mergeCells count="2">
    <mergeCell ref="A2:K2"/>
    <mergeCell ref="A17:K17"/>
  </mergeCells>
  <pageMargins left="0.707638888888889" right="0.707638888888889" top="0.747916666666667" bottom="0.747916666666667" header="0.313888888888889" footer="0.313888888888889"/>
  <pageSetup paperSize="9" scale="94" firstPageNumber="55" fitToHeight="0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P421"/>
  <sheetViews>
    <sheetView showZeros="0" workbookViewId="0">
      <selection activeCell="F13" sqref="F13"/>
    </sheetView>
  </sheetViews>
  <sheetFormatPr defaultColWidth="9" defaultRowHeight="14.25"/>
  <cols>
    <col min="1" max="1" width="29.5" style="148" customWidth="1"/>
    <col min="2" max="5" width="14.625" style="147" customWidth="1"/>
    <col min="6" max="32" width="9" style="147"/>
    <col min="33" max="255" width="9" style="148"/>
    <col min="256" max="256" width="34.25" style="148" customWidth="1"/>
    <col min="257" max="257" width="11.875" style="148" customWidth="1"/>
    <col min="258" max="258" width="9.875" style="148" customWidth="1"/>
    <col min="259" max="259" width="10.75" style="148" customWidth="1"/>
    <col min="260" max="260" width="12.75" style="148" customWidth="1"/>
    <col min="261" max="261" width="9" style="148" hidden="1" customWidth="1"/>
    <col min="262" max="511" width="9" style="148"/>
    <col min="512" max="512" width="34.25" style="148" customWidth="1"/>
    <col min="513" max="513" width="11.875" style="148" customWidth="1"/>
    <col min="514" max="514" width="9.875" style="148" customWidth="1"/>
    <col min="515" max="515" width="10.75" style="148" customWidth="1"/>
    <col min="516" max="516" width="12.75" style="148" customWidth="1"/>
    <col min="517" max="517" width="9" style="148" hidden="1" customWidth="1"/>
    <col min="518" max="767" width="9" style="148"/>
    <col min="768" max="768" width="34.25" style="148" customWidth="1"/>
    <col min="769" max="769" width="11.875" style="148" customWidth="1"/>
    <col min="770" max="770" width="9.875" style="148" customWidth="1"/>
    <col min="771" max="771" width="10.75" style="148" customWidth="1"/>
    <col min="772" max="772" width="12.75" style="148" customWidth="1"/>
    <col min="773" max="773" width="9" style="148" hidden="1" customWidth="1"/>
    <col min="774" max="1023" width="9" style="148"/>
    <col min="1024" max="1024" width="34.25" style="148" customWidth="1"/>
    <col min="1025" max="1025" width="11.875" style="148" customWidth="1"/>
    <col min="1026" max="1026" width="9.875" style="148" customWidth="1"/>
    <col min="1027" max="1027" width="10.75" style="148" customWidth="1"/>
    <col min="1028" max="1028" width="12.75" style="148" customWidth="1"/>
    <col min="1029" max="1029" width="9" style="148" hidden="1" customWidth="1"/>
    <col min="1030" max="1279" width="9" style="148"/>
    <col min="1280" max="1280" width="34.25" style="148" customWidth="1"/>
    <col min="1281" max="1281" width="11.875" style="148" customWidth="1"/>
    <col min="1282" max="1282" width="9.875" style="148" customWidth="1"/>
    <col min="1283" max="1283" width="10.75" style="148" customWidth="1"/>
    <col min="1284" max="1284" width="12.75" style="148" customWidth="1"/>
    <col min="1285" max="1285" width="9" style="148" hidden="1" customWidth="1"/>
    <col min="1286" max="1535" width="9" style="148"/>
    <col min="1536" max="1536" width="34.25" style="148" customWidth="1"/>
    <col min="1537" max="1537" width="11.875" style="148" customWidth="1"/>
    <col min="1538" max="1538" width="9.875" style="148" customWidth="1"/>
    <col min="1539" max="1539" width="10.75" style="148" customWidth="1"/>
    <col min="1540" max="1540" width="12.75" style="148" customWidth="1"/>
    <col min="1541" max="1541" width="9" style="148" hidden="1" customWidth="1"/>
    <col min="1542" max="1791" width="9" style="148"/>
    <col min="1792" max="1792" width="34.25" style="148" customWidth="1"/>
    <col min="1793" max="1793" width="11.875" style="148" customWidth="1"/>
    <col min="1794" max="1794" width="9.875" style="148" customWidth="1"/>
    <col min="1795" max="1795" width="10.75" style="148" customWidth="1"/>
    <col min="1796" max="1796" width="12.75" style="148" customWidth="1"/>
    <col min="1797" max="1797" width="9" style="148" hidden="1" customWidth="1"/>
    <col min="1798" max="2047" width="9" style="148"/>
    <col min="2048" max="2048" width="34.25" style="148" customWidth="1"/>
    <col min="2049" max="2049" width="11.875" style="148" customWidth="1"/>
    <col min="2050" max="2050" width="9.875" style="148" customWidth="1"/>
    <col min="2051" max="2051" width="10.75" style="148" customWidth="1"/>
    <col min="2052" max="2052" width="12.75" style="148" customWidth="1"/>
    <col min="2053" max="2053" width="9" style="148" hidden="1" customWidth="1"/>
    <col min="2054" max="2303" width="9" style="148"/>
    <col min="2304" max="2304" width="34.25" style="148" customWidth="1"/>
    <col min="2305" max="2305" width="11.875" style="148" customWidth="1"/>
    <col min="2306" max="2306" width="9.875" style="148" customWidth="1"/>
    <col min="2307" max="2307" width="10.75" style="148" customWidth="1"/>
    <col min="2308" max="2308" width="12.75" style="148" customWidth="1"/>
    <col min="2309" max="2309" width="9" style="148" hidden="1" customWidth="1"/>
    <col min="2310" max="2559" width="9" style="148"/>
    <col min="2560" max="2560" width="34.25" style="148" customWidth="1"/>
    <col min="2561" max="2561" width="11.875" style="148" customWidth="1"/>
    <col min="2562" max="2562" width="9.875" style="148" customWidth="1"/>
    <col min="2563" max="2563" width="10.75" style="148" customWidth="1"/>
    <col min="2564" max="2564" width="12.75" style="148" customWidth="1"/>
    <col min="2565" max="2565" width="9" style="148" hidden="1" customWidth="1"/>
    <col min="2566" max="2815" width="9" style="148"/>
    <col min="2816" max="2816" width="34.25" style="148" customWidth="1"/>
    <col min="2817" max="2817" width="11.875" style="148" customWidth="1"/>
    <col min="2818" max="2818" width="9.875" style="148" customWidth="1"/>
    <col min="2819" max="2819" width="10.75" style="148" customWidth="1"/>
    <col min="2820" max="2820" width="12.75" style="148" customWidth="1"/>
    <col min="2821" max="2821" width="9" style="148" hidden="1" customWidth="1"/>
    <col min="2822" max="3071" width="9" style="148"/>
    <col min="3072" max="3072" width="34.25" style="148" customWidth="1"/>
    <col min="3073" max="3073" width="11.875" style="148" customWidth="1"/>
    <col min="3074" max="3074" width="9.875" style="148" customWidth="1"/>
    <col min="3075" max="3075" width="10.75" style="148" customWidth="1"/>
    <col min="3076" max="3076" width="12.75" style="148" customWidth="1"/>
    <col min="3077" max="3077" width="9" style="148" hidden="1" customWidth="1"/>
    <col min="3078" max="3327" width="9" style="148"/>
    <col min="3328" max="3328" width="34.25" style="148" customWidth="1"/>
    <col min="3329" max="3329" width="11.875" style="148" customWidth="1"/>
    <col min="3330" max="3330" width="9.875" style="148" customWidth="1"/>
    <col min="3331" max="3331" width="10.75" style="148" customWidth="1"/>
    <col min="3332" max="3332" width="12.75" style="148" customWidth="1"/>
    <col min="3333" max="3333" width="9" style="148" hidden="1" customWidth="1"/>
    <col min="3334" max="3583" width="9" style="148"/>
    <col min="3584" max="3584" width="34.25" style="148" customWidth="1"/>
    <col min="3585" max="3585" width="11.875" style="148" customWidth="1"/>
    <col min="3586" max="3586" width="9.875" style="148" customWidth="1"/>
    <col min="3587" max="3587" width="10.75" style="148" customWidth="1"/>
    <col min="3588" max="3588" width="12.75" style="148" customWidth="1"/>
    <col min="3589" max="3589" width="9" style="148" hidden="1" customWidth="1"/>
    <col min="3590" max="3839" width="9" style="148"/>
    <col min="3840" max="3840" width="34.25" style="148" customWidth="1"/>
    <col min="3841" max="3841" width="11.875" style="148" customWidth="1"/>
    <col min="3842" max="3842" width="9.875" style="148" customWidth="1"/>
    <col min="3843" max="3843" width="10.75" style="148" customWidth="1"/>
    <col min="3844" max="3844" width="12.75" style="148" customWidth="1"/>
    <col min="3845" max="3845" width="9" style="148" hidden="1" customWidth="1"/>
    <col min="3846" max="4095" width="9" style="148"/>
    <col min="4096" max="4096" width="34.25" style="148" customWidth="1"/>
    <col min="4097" max="4097" width="11.875" style="148" customWidth="1"/>
    <col min="4098" max="4098" width="9.875" style="148" customWidth="1"/>
    <col min="4099" max="4099" width="10.75" style="148" customWidth="1"/>
    <col min="4100" max="4100" width="12.75" style="148" customWidth="1"/>
    <col min="4101" max="4101" width="9" style="148" hidden="1" customWidth="1"/>
    <col min="4102" max="4351" width="9" style="148"/>
    <col min="4352" max="4352" width="34.25" style="148" customWidth="1"/>
    <col min="4353" max="4353" width="11.875" style="148" customWidth="1"/>
    <col min="4354" max="4354" width="9.875" style="148" customWidth="1"/>
    <col min="4355" max="4355" width="10.75" style="148" customWidth="1"/>
    <col min="4356" max="4356" width="12.75" style="148" customWidth="1"/>
    <col min="4357" max="4357" width="9" style="148" hidden="1" customWidth="1"/>
    <col min="4358" max="4607" width="9" style="148"/>
    <col min="4608" max="4608" width="34.25" style="148" customWidth="1"/>
    <col min="4609" max="4609" width="11.875" style="148" customWidth="1"/>
    <col min="4610" max="4610" width="9.875" style="148" customWidth="1"/>
    <col min="4611" max="4611" width="10.75" style="148" customWidth="1"/>
    <col min="4612" max="4612" width="12.75" style="148" customWidth="1"/>
    <col min="4613" max="4613" width="9" style="148" hidden="1" customWidth="1"/>
    <col min="4614" max="4863" width="9" style="148"/>
    <col min="4864" max="4864" width="34.25" style="148" customWidth="1"/>
    <col min="4865" max="4865" width="11.875" style="148" customWidth="1"/>
    <col min="4866" max="4866" width="9.875" style="148" customWidth="1"/>
    <col min="4867" max="4867" width="10.75" style="148" customWidth="1"/>
    <col min="4868" max="4868" width="12.75" style="148" customWidth="1"/>
    <col min="4869" max="4869" width="9" style="148" hidden="1" customWidth="1"/>
    <col min="4870" max="5119" width="9" style="148"/>
    <col min="5120" max="5120" width="34.25" style="148" customWidth="1"/>
    <col min="5121" max="5121" width="11.875" style="148" customWidth="1"/>
    <col min="5122" max="5122" width="9.875" style="148" customWidth="1"/>
    <col min="5123" max="5123" width="10.75" style="148" customWidth="1"/>
    <col min="5124" max="5124" width="12.75" style="148" customWidth="1"/>
    <col min="5125" max="5125" width="9" style="148" hidden="1" customWidth="1"/>
    <col min="5126" max="5375" width="9" style="148"/>
    <col min="5376" max="5376" width="34.25" style="148" customWidth="1"/>
    <col min="5377" max="5377" width="11.875" style="148" customWidth="1"/>
    <col min="5378" max="5378" width="9.875" style="148" customWidth="1"/>
    <col min="5379" max="5379" width="10.75" style="148" customWidth="1"/>
    <col min="5380" max="5380" width="12.75" style="148" customWidth="1"/>
    <col min="5381" max="5381" width="9" style="148" hidden="1" customWidth="1"/>
    <col min="5382" max="5631" width="9" style="148"/>
    <col min="5632" max="5632" width="34.25" style="148" customWidth="1"/>
    <col min="5633" max="5633" width="11.875" style="148" customWidth="1"/>
    <col min="5634" max="5634" width="9.875" style="148" customWidth="1"/>
    <col min="5635" max="5635" width="10.75" style="148" customWidth="1"/>
    <col min="5636" max="5636" width="12.75" style="148" customWidth="1"/>
    <col min="5637" max="5637" width="9" style="148" hidden="1" customWidth="1"/>
    <col min="5638" max="5887" width="9" style="148"/>
    <col min="5888" max="5888" width="34.25" style="148" customWidth="1"/>
    <col min="5889" max="5889" width="11.875" style="148" customWidth="1"/>
    <col min="5890" max="5890" width="9.875" style="148" customWidth="1"/>
    <col min="5891" max="5891" width="10.75" style="148" customWidth="1"/>
    <col min="5892" max="5892" width="12.75" style="148" customWidth="1"/>
    <col min="5893" max="5893" width="9" style="148" hidden="1" customWidth="1"/>
    <col min="5894" max="6143" width="9" style="148"/>
    <col min="6144" max="6144" width="34.25" style="148" customWidth="1"/>
    <col min="6145" max="6145" width="11.875" style="148" customWidth="1"/>
    <col min="6146" max="6146" width="9.875" style="148" customWidth="1"/>
    <col min="6147" max="6147" width="10.75" style="148" customWidth="1"/>
    <col min="6148" max="6148" width="12.75" style="148" customWidth="1"/>
    <col min="6149" max="6149" width="9" style="148" hidden="1" customWidth="1"/>
    <col min="6150" max="6399" width="9" style="148"/>
    <col min="6400" max="6400" width="34.25" style="148" customWidth="1"/>
    <col min="6401" max="6401" width="11.875" style="148" customWidth="1"/>
    <col min="6402" max="6402" width="9.875" style="148" customWidth="1"/>
    <col min="6403" max="6403" width="10.75" style="148" customWidth="1"/>
    <col min="6404" max="6404" width="12.75" style="148" customWidth="1"/>
    <col min="6405" max="6405" width="9" style="148" hidden="1" customWidth="1"/>
    <col min="6406" max="6655" width="9" style="148"/>
    <col min="6656" max="6656" width="34.25" style="148" customWidth="1"/>
    <col min="6657" max="6657" width="11.875" style="148" customWidth="1"/>
    <col min="6658" max="6658" width="9.875" style="148" customWidth="1"/>
    <col min="6659" max="6659" width="10.75" style="148" customWidth="1"/>
    <col min="6660" max="6660" width="12.75" style="148" customWidth="1"/>
    <col min="6661" max="6661" width="9" style="148" hidden="1" customWidth="1"/>
    <col min="6662" max="6911" width="9" style="148"/>
    <col min="6912" max="6912" width="34.25" style="148" customWidth="1"/>
    <col min="6913" max="6913" width="11.875" style="148" customWidth="1"/>
    <col min="6914" max="6914" width="9.875" style="148" customWidth="1"/>
    <col min="6915" max="6915" width="10.75" style="148" customWidth="1"/>
    <col min="6916" max="6916" width="12.75" style="148" customWidth="1"/>
    <col min="6917" max="6917" width="9" style="148" hidden="1" customWidth="1"/>
    <col min="6918" max="7167" width="9" style="148"/>
    <col min="7168" max="7168" width="34.25" style="148" customWidth="1"/>
    <col min="7169" max="7169" width="11.875" style="148" customWidth="1"/>
    <col min="7170" max="7170" width="9.875" style="148" customWidth="1"/>
    <col min="7171" max="7171" width="10.75" style="148" customWidth="1"/>
    <col min="7172" max="7172" width="12.75" style="148" customWidth="1"/>
    <col min="7173" max="7173" width="9" style="148" hidden="1" customWidth="1"/>
    <col min="7174" max="7423" width="9" style="148"/>
    <col min="7424" max="7424" width="34.25" style="148" customWidth="1"/>
    <col min="7425" max="7425" width="11.875" style="148" customWidth="1"/>
    <col min="7426" max="7426" width="9.875" style="148" customWidth="1"/>
    <col min="7427" max="7427" width="10.75" style="148" customWidth="1"/>
    <col min="7428" max="7428" width="12.75" style="148" customWidth="1"/>
    <col min="7429" max="7429" width="9" style="148" hidden="1" customWidth="1"/>
    <col min="7430" max="7679" width="9" style="148"/>
    <col min="7680" max="7680" width="34.25" style="148" customWidth="1"/>
    <col min="7681" max="7681" width="11.875" style="148" customWidth="1"/>
    <col min="7682" max="7682" width="9.875" style="148" customWidth="1"/>
    <col min="7683" max="7683" width="10.75" style="148" customWidth="1"/>
    <col min="7684" max="7684" width="12.75" style="148" customWidth="1"/>
    <col min="7685" max="7685" width="9" style="148" hidden="1" customWidth="1"/>
    <col min="7686" max="7935" width="9" style="148"/>
    <col min="7936" max="7936" width="34.25" style="148" customWidth="1"/>
    <col min="7937" max="7937" width="11.875" style="148" customWidth="1"/>
    <col min="7938" max="7938" width="9.875" style="148" customWidth="1"/>
    <col min="7939" max="7939" width="10.75" style="148" customWidth="1"/>
    <col min="7940" max="7940" width="12.75" style="148" customWidth="1"/>
    <col min="7941" max="7941" width="9" style="148" hidden="1" customWidth="1"/>
    <col min="7942" max="8191" width="9" style="148"/>
    <col min="8192" max="8192" width="34.25" style="148" customWidth="1"/>
    <col min="8193" max="8193" width="11.875" style="148" customWidth="1"/>
    <col min="8194" max="8194" width="9.875" style="148" customWidth="1"/>
    <col min="8195" max="8195" width="10.75" style="148" customWidth="1"/>
    <col min="8196" max="8196" width="12.75" style="148" customWidth="1"/>
    <col min="8197" max="8197" width="9" style="148" hidden="1" customWidth="1"/>
    <col min="8198" max="8447" width="9" style="148"/>
    <col min="8448" max="8448" width="34.25" style="148" customWidth="1"/>
    <col min="8449" max="8449" width="11.875" style="148" customWidth="1"/>
    <col min="8450" max="8450" width="9.875" style="148" customWidth="1"/>
    <col min="8451" max="8451" width="10.75" style="148" customWidth="1"/>
    <col min="8452" max="8452" width="12.75" style="148" customWidth="1"/>
    <col min="8453" max="8453" width="9" style="148" hidden="1" customWidth="1"/>
    <col min="8454" max="8703" width="9" style="148"/>
    <col min="8704" max="8704" width="34.25" style="148" customWidth="1"/>
    <col min="8705" max="8705" width="11.875" style="148" customWidth="1"/>
    <col min="8706" max="8706" width="9.875" style="148" customWidth="1"/>
    <col min="8707" max="8707" width="10.75" style="148" customWidth="1"/>
    <col min="8708" max="8708" width="12.75" style="148" customWidth="1"/>
    <col min="8709" max="8709" width="9" style="148" hidden="1" customWidth="1"/>
    <col min="8710" max="8959" width="9" style="148"/>
    <col min="8960" max="8960" width="34.25" style="148" customWidth="1"/>
    <col min="8961" max="8961" width="11.875" style="148" customWidth="1"/>
    <col min="8962" max="8962" width="9.875" style="148" customWidth="1"/>
    <col min="8963" max="8963" width="10.75" style="148" customWidth="1"/>
    <col min="8964" max="8964" width="12.75" style="148" customWidth="1"/>
    <col min="8965" max="8965" width="9" style="148" hidden="1" customWidth="1"/>
    <col min="8966" max="9215" width="9" style="148"/>
    <col min="9216" max="9216" width="34.25" style="148" customWidth="1"/>
    <col min="9217" max="9217" width="11.875" style="148" customWidth="1"/>
    <col min="9218" max="9218" width="9.875" style="148" customWidth="1"/>
    <col min="9219" max="9219" width="10.75" style="148" customWidth="1"/>
    <col min="9220" max="9220" width="12.75" style="148" customWidth="1"/>
    <col min="9221" max="9221" width="9" style="148" hidden="1" customWidth="1"/>
    <col min="9222" max="9471" width="9" style="148"/>
    <col min="9472" max="9472" width="34.25" style="148" customWidth="1"/>
    <col min="9473" max="9473" width="11.875" style="148" customWidth="1"/>
    <col min="9474" max="9474" width="9.875" style="148" customWidth="1"/>
    <col min="9475" max="9475" width="10.75" style="148" customWidth="1"/>
    <col min="9476" max="9476" width="12.75" style="148" customWidth="1"/>
    <col min="9477" max="9477" width="9" style="148" hidden="1" customWidth="1"/>
    <col min="9478" max="9727" width="9" style="148"/>
    <col min="9728" max="9728" width="34.25" style="148" customWidth="1"/>
    <col min="9729" max="9729" width="11.875" style="148" customWidth="1"/>
    <col min="9730" max="9730" width="9.875" style="148" customWidth="1"/>
    <col min="9731" max="9731" width="10.75" style="148" customWidth="1"/>
    <col min="9732" max="9732" width="12.75" style="148" customWidth="1"/>
    <col min="9733" max="9733" width="9" style="148" hidden="1" customWidth="1"/>
    <col min="9734" max="9983" width="9" style="148"/>
    <col min="9984" max="9984" width="34.25" style="148" customWidth="1"/>
    <col min="9985" max="9985" width="11.875" style="148" customWidth="1"/>
    <col min="9986" max="9986" width="9.875" style="148" customWidth="1"/>
    <col min="9987" max="9987" width="10.75" style="148" customWidth="1"/>
    <col min="9988" max="9988" width="12.75" style="148" customWidth="1"/>
    <col min="9989" max="9989" width="9" style="148" hidden="1" customWidth="1"/>
    <col min="9990" max="10239" width="9" style="148"/>
    <col min="10240" max="10240" width="34.25" style="148" customWidth="1"/>
    <col min="10241" max="10241" width="11.875" style="148" customWidth="1"/>
    <col min="10242" max="10242" width="9.875" style="148" customWidth="1"/>
    <col min="10243" max="10243" width="10.75" style="148" customWidth="1"/>
    <col min="10244" max="10244" width="12.75" style="148" customWidth="1"/>
    <col min="10245" max="10245" width="9" style="148" hidden="1" customWidth="1"/>
    <col min="10246" max="10495" width="9" style="148"/>
    <col min="10496" max="10496" width="34.25" style="148" customWidth="1"/>
    <col min="10497" max="10497" width="11.875" style="148" customWidth="1"/>
    <col min="10498" max="10498" width="9.875" style="148" customWidth="1"/>
    <col min="10499" max="10499" width="10.75" style="148" customWidth="1"/>
    <col min="10500" max="10500" width="12.75" style="148" customWidth="1"/>
    <col min="10501" max="10501" width="9" style="148" hidden="1" customWidth="1"/>
    <col min="10502" max="10751" width="9" style="148"/>
    <col min="10752" max="10752" width="34.25" style="148" customWidth="1"/>
    <col min="10753" max="10753" width="11.875" style="148" customWidth="1"/>
    <col min="10754" max="10754" width="9.875" style="148" customWidth="1"/>
    <col min="10755" max="10755" width="10.75" style="148" customWidth="1"/>
    <col min="10756" max="10756" width="12.75" style="148" customWidth="1"/>
    <col min="10757" max="10757" width="9" style="148" hidden="1" customWidth="1"/>
    <col min="10758" max="11007" width="9" style="148"/>
    <col min="11008" max="11008" width="34.25" style="148" customWidth="1"/>
    <col min="11009" max="11009" width="11.875" style="148" customWidth="1"/>
    <col min="11010" max="11010" width="9.875" style="148" customWidth="1"/>
    <col min="11011" max="11011" width="10.75" style="148" customWidth="1"/>
    <col min="11012" max="11012" width="12.75" style="148" customWidth="1"/>
    <col min="11013" max="11013" width="9" style="148" hidden="1" customWidth="1"/>
    <col min="11014" max="11263" width="9" style="148"/>
    <col min="11264" max="11264" width="34.25" style="148" customWidth="1"/>
    <col min="11265" max="11265" width="11.875" style="148" customWidth="1"/>
    <col min="11266" max="11266" width="9.875" style="148" customWidth="1"/>
    <col min="11267" max="11267" width="10.75" style="148" customWidth="1"/>
    <col min="11268" max="11268" width="12.75" style="148" customWidth="1"/>
    <col min="11269" max="11269" width="9" style="148" hidden="1" customWidth="1"/>
    <col min="11270" max="11519" width="9" style="148"/>
    <col min="11520" max="11520" width="34.25" style="148" customWidth="1"/>
    <col min="11521" max="11521" width="11.875" style="148" customWidth="1"/>
    <col min="11522" max="11522" width="9.875" style="148" customWidth="1"/>
    <col min="11523" max="11523" width="10.75" style="148" customWidth="1"/>
    <col min="11524" max="11524" width="12.75" style="148" customWidth="1"/>
    <col min="11525" max="11525" width="9" style="148" hidden="1" customWidth="1"/>
    <col min="11526" max="11775" width="9" style="148"/>
    <col min="11776" max="11776" width="34.25" style="148" customWidth="1"/>
    <col min="11777" max="11777" width="11.875" style="148" customWidth="1"/>
    <col min="11778" max="11778" width="9.875" style="148" customWidth="1"/>
    <col min="11779" max="11779" width="10.75" style="148" customWidth="1"/>
    <col min="11780" max="11780" width="12.75" style="148" customWidth="1"/>
    <col min="11781" max="11781" width="9" style="148" hidden="1" customWidth="1"/>
    <col min="11782" max="12031" width="9" style="148"/>
    <col min="12032" max="12032" width="34.25" style="148" customWidth="1"/>
    <col min="12033" max="12033" width="11.875" style="148" customWidth="1"/>
    <col min="12034" max="12034" width="9.875" style="148" customWidth="1"/>
    <col min="12035" max="12035" width="10.75" style="148" customWidth="1"/>
    <col min="12036" max="12036" width="12.75" style="148" customWidth="1"/>
    <col min="12037" max="12037" width="9" style="148" hidden="1" customWidth="1"/>
    <col min="12038" max="12287" width="9" style="148"/>
    <col min="12288" max="12288" width="34.25" style="148" customWidth="1"/>
    <col min="12289" max="12289" width="11.875" style="148" customWidth="1"/>
    <col min="12290" max="12290" width="9.875" style="148" customWidth="1"/>
    <col min="12291" max="12291" width="10.75" style="148" customWidth="1"/>
    <col min="12292" max="12292" width="12.75" style="148" customWidth="1"/>
    <col min="12293" max="12293" width="9" style="148" hidden="1" customWidth="1"/>
    <col min="12294" max="12543" width="9" style="148"/>
    <col min="12544" max="12544" width="34.25" style="148" customWidth="1"/>
    <col min="12545" max="12545" width="11.875" style="148" customWidth="1"/>
    <col min="12546" max="12546" width="9.875" style="148" customWidth="1"/>
    <col min="12547" max="12547" width="10.75" style="148" customWidth="1"/>
    <col min="12548" max="12548" width="12.75" style="148" customWidth="1"/>
    <col min="12549" max="12549" width="9" style="148" hidden="1" customWidth="1"/>
    <col min="12550" max="12799" width="9" style="148"/>
    <col min="12800" max="12800" width="34.25" style="148" customWidth="1"/>
    <col min="12801" max="12801" width="11.875" style="148" customWidth="1"/>
    <col min="12802" max="12802" width="9.875" style="148" customWidth="1"/>
    <col min="12803" max="12803" width="10.75" style="148" customWidth="1"/>
    <col min="12804" max="12804" width="12.75" style="148" customWidth="1"/>
    <col min="12805" max="12805" width="9" style="148" hidden="1" customWidth="1"/>
    <col min="12806" max="13055" width="9" style="148"/>
    <col min="13056" max="13056" width="34.25" style="148" customWidth="1"/>
    <col min="13057" max="13057" width="11.875" style="148" customWidth="1"/>
    <col min="13058" max="13058" width="9.875" style="148" customWidth="1"/>
    <col min="13059" max="13059" width="10.75" style="148" customWidth="1"/>
    <col min="13060" max="13060" width="12.75" style="148" customWidth="1"/>
    <col min="13061" max="13061" width="9" style="148" hidden="1" customWidth="1"/>
    <col min="13062" max="13311" width="9" style="148"/>
    <col min="13312" max="13312" width="34.25" style="148" customWidth="1"/>
    <col min="13313" max="13313" width="11.875" style="148" customWidth="1"/>
    <col min="13314" max="13314" width="9.875" style="148" customWidth="1"/>
    <col min="13315" max="13315" width="10.75" style="148" customWidth="1"/>
    <col min="13316" max="13316" width="12.75" style="148" customWidth="1"/>
    <col min="13317" max="13317" width="9" style="148" hidden="1" customWidth="1"/>
    <col min="13318" max="13567" width="9" style="148"/>
    <col min="13568" max="13568" width="34.25" style="148" customWidth="1"/>
    <col min="13569" max="13569" width="11.875" style="148" customWidth="1"/>
    <col min="13570" max="13570" width="9.875" style="148" customWidth="1"/>
    <col min="13571" max="13571" width="10.75" style="148" customWidth="1"/>
    <col min="13572" max="13572" width="12.75" style="148" customWidth="1"/>
    <col min="13573" max="13573" width="9" style="148" hidden="1" customWidth="1"/>
    <col min="13574" max="13823" width="9" style="148"/>
    <col min="13824" max="13824" width="34.25" style="148" customWidth="1"/>
    <col min="13825" max="13825" width="11.875" style="148" customWidth="1"/>
    <col min="13826" max="13826" width="9.875" style="148" customWidth="1"/>
    <col min="13827" max="13827" width="10.75" style="148" customWidth="1"/>
    <col min="13828" max="13828" width="12.75" style="148" customWidth="1"/>
    <col min="13829" max="13829" width="9" style="148" hidden="1" customWidth="1"/>
    <col min="13830" max="14079" width="9" style="148"/>
    <col min="14080" max="14080" width="34.25" style="148" customWidth="1"/>
    <col min="14081" max="14081" width="11.875" style="148" customWidth="1"/>
    <col min="14082" max="14082" width="9.875" style="148" customWidth="1"/>
    <col min="14083" max="14083" width="10.75" style="148" customWidth="1"/>
    <col min="14084" max="14084" width="12.75" style="148" customWidth="1"/>
    <col min="14085" max="14085" width="9" style="148" hidden="1" customWidth="1"/>
    <col min="14086" max="14335" width="9" style="148"/>
    <col min="14336" max="14336" width="34.25" style="148" customWidth="1"/>
    <col min="14337" max="14337" width="11.875" style="148" customWidth="1"/>
    <col min="14338" max="14338" width="9.875" style="148" customWidth="1"/>
    <col min="14339" max="14339" width="10.75" style="148" customWidth="1"/>
    <col min="14340" max="14340" width="12.75" style="148" customWidth="1"/>
    <col min="14341" max="14341" width="9" style="148" hidden="1" customWidth="1"/>
    <col min="14342" max="14591" width="9" style="148"/>
    <col min="14592" max="14592" width="34.25" style="148" customWidth="1"/>
    <col min="14593" max="14593" width="11.875" style="148" customWidth="1"/>
    <col min="14594" max="14594" width="9.875" style="148" customWidth="1"/>
    <col min="14595" max="14595" width="10.75" style="148" customWidth="1"/>
    <col min="14596" max="14596" width="12.75" style="148" customWidth="1"/>
    <col min="14597" max="14597" width="9" style="148" hidden="1" customWidth="1"/>
    <col min="14598" max="14847" width="9" style="148"/>
    <col min="14848" max="14848" width="34.25" style="148" customWidth="1"/>
    <col min="14849" max="14849" width="11.875" style="148" customWidth="1"/>
    <col min="14850" max="14850" width="9.875" style="148" customWidth="1"/>
    <col min="14851" max="14851" width="10.75" style="148" customWidth="1"/>
    <col min="14852" max="14852" width="12.75" style="148" customWidth="1"/>
    <col min="14853" max="14853" width="9" style="148" hidden="1" customWidth="1"/>
    <col min="14854" max="15103" width="9" style="148"/>
    <col min="15104" max="15104" width="34.25" style="148" customWidth="1"/>
    <col min="15105" max="15105" width="11.875" style="148" customWidth="1"/>
    <col min="15106" max="15106" width="9.875" style="148" customWidth="1"/>
    <col min="15107" max="15107" width="10.75" style="148" customWidth="1"/>
    <col min="15108" max="15108" width="12.75" style="148" customWidth="1"/>
    <col min="15109" max="15109" width="9" style="148" hidden="1" customWidth="1"/>
    <col min="15110" max="15359" width="9" style="148"/>
    <col min="15360" max="15360" width="34.25" style="148" customWidth="1"/>
    <col min="15361" max="15361" width="11.875" style="148" customWidth="1"/>
    <col min="15362" max="15362" width="9.875" style="148" customWidth="1"/>
    <col min="15363" max="15363" width="10.75" style="148" customWidth="1"/>
    <col min="15364" max="15364" width="12.75" style="148" customWidth="1"/>
    <col min="15365" max="15365" width="9" style="148" hidden="1" customWidth="1"/>
    <col min="15366" max="15615" width="9" style="148"/>
    <col min="15616" max="15616" width="34.25" style="148" customWidth="1"/>
    <col min="15617" max="15617" width="11.875" style="148" customWidth="1"/>
    <col min="15618" max="15618" width="9.875" style="148" customWidth="1"/>
    <col min="15619" max="15619" width="10.75" style="148" customWidth="1"/>
    <col min="15620" max="15620" width="12.75" style="148" customWidth="1"/>
    <col min="15621" max="15621" width="9" style="148" hidden="1" customWidth="1"/>
    <col min="15622" max="15871" width="9" style="148"/>
    <col min="15872" max="15872" width="34.25" style="148" customWidth="1"/>
    <col min="15873" max="15873" width="11.875" style="148" customWidth="1"/>
    <col min="15874" max="15874" width="9.875" style="148" customWidth="1"/>
    <col min="15875" max="15875" width="10.75" style="148" customWidth="1"/>
    <col min="15876" max="15876" width="12.75" style="148" customWidth="1"/>
    <col min="15877" max="15877" width="9" style="148" hidden="1" customWidth="1"/>
    <col min="15878" max="16127" width="9" style="148"/>
    <col min="16128" max="16128" width="34.25" style="148" customWidth="1"/>
    <col min="16129" max="16129" width="11.875" style="148" customWidth="1"/>
    <col min="16130" max="16130" width="9.875" style="148" customWidth="1"/>
    <col min="16131" max="16131" width="10.75" style="148" customWidth="1"/>
    <col min="16132" max="16132" width="12.75" style="148" customWidth="1"/>
    <col min="16133" max="16133" width="9" style="148" hidden="1" customWidth="1"/>
    <col min="16134" max="16384" width="9" style="148"/>
  </cols>
  <sheetData>
    <row r="1" spans="1:1">
      <c r="A1" s="148" t="s">
        <v>1462</v>
      </c>
    </row>
    <row r="2" ht="33.75" customHeight="1" spans="1:5">
      <c r="A2" s="149" t="s">
        <v>1463</v>
      </c>
      <c r="B2" s="149"/>
      <c r="C2" s="149"/>
      <c r="D2" s="149"/>
      <c r="E2" s="149"/>
    </row>
    <row r="3" ht="16.5" customHeight="1" spans="1:5">
      <c r="A3" s="129" t="s">
        <v>114</v>
      </c>
      <c r="E3" s="150" t="s">
        <v>31</v>
      </c>
    </row>
    <row r="4" ht="28.5" customHeight="1" spans="1:5">
      <c r="A4" s="131" t="s">
        <v>32</v>
      </c>
      <c r="B4" s="132" t="s">
        <v>33</v>
      </c>
      <c r="C4" s="132" t="s">
        <v>34</v>
      </c>
      <c r="D4" s="106" t="s">
        <v>35</v>
      </c>
      <c r="E4" s="106" t="s">
        <v>36</v>
      </c>
    </row>
    <row r="5" s="143" customFormat="1" ht="23.25" customHeight="1" spans="1:32">
      <c r="A5" s="151" t="s">
        <v>1464</v>
      </c>
      <c r="B5" s="134"/>
      <c r="C5" s="134"/>
      <c r="D5" s="135"/>
      <c r="E5" s="135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</row>
    <row r="6" s="143" customFormat="1" ht="23.25" customHeight="1" spans="1:32">
      <c r="A6" s="153" t="s">
        <v>1465</v>
      </c>
      <c r="B6" s="134"/>
      <c r="C6" s="134"/>
      <c r="D6" s="135"/>
      <c r="E6" s="135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</row>
    <row r="7" s="143" customFormat="1" ht="23.25" customHeight="1" spans="1:32">
      <c r="A7" s="153" t="s">
        <v>1466</v>
      </c>
      <c r="B7" s="134"/>
      <c r="C7" s="134"/>
      <c r="D7" s="135"/>
      <c r="E7" s="135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</row>
    <row r="8" s="143" customFormat="1" ht="23.25" customHeight="1" spans="1:32">
      <c r="A8" s="153" t="s">
        <v>1467</v>
      </c>
      <c r="B8" s="134"/>
      <c r="C8" s="134"/>
      <c r="D8" s="135"/>
      <c r="E8" s="135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</row>
    <row r="9" s="144" customFormat="1" ht="23.25" customHeight="1" spans="1:32">
      <c r="A9" s="153" t="s">
        <v>1468</v>
      </c>
      <c r="B9" s="134">
        <v>90</v>
      </c>
      <c r="C9" s="134">
        <v>285</v>
      </c>
      <c r="D9" s="139">
        <f>C9/B9</f>
        <v>3.167</v>
      </c>
      <c r="E9" s="139">
        <f>C9/102</f>
        <v>2.794</v>
      </c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</row>
    <row r="10" s="144" customFormat="1" ht="23.25" customHeight="1" spans="1:32">
      <c r="A10" s="137" t="s">
        <v>1392</v>
      </c>
      <c r="B10" s="136"/>
      <c r="C10" s="136"/>
      <c r="D10" s="138"/>
      <c r="E10" s="138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</row>
    <row r="11" s="144" customFormat="1" ht="23.25" customHeight="1" spans="1:32">
      <c r="A11" s="155" t="s">
        <v>1469</v>
      </c>
      <c r="B11" s="136"/>
      <c r="C11" s="136"/>
      <c r="D11" s="138"/>
      <c r="E11" s="138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</row>
    <row r="12" s="145" customFormat="1" ht="23.25" customHeight="1" spans="1:35">
      <c r="A12" s="155" t="s">
        <v>1470</v>
      </c>
      <c r="B12" s="136"/>
      <c r="C12" s="136">
        <v>566</v>
      </c>
      <c r="D12" s="138"/>
      <c r="E12" s="139">
        <f>C12/464</f>
        <v>1.22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</row>
    <row r="13" s="126" customFormat="1" ht="23.25" customHeight="1" spans="1:32">
      <c r="A13" s="137" t="s">
        <v>68</v>
      </c>
      <c r="B13" s="136"/>
      <c r="C13" s="136">
        <f>C9+C12</f>
        <v>851</v>
      </c>
      <c r="D13" s="138"/>
      <c r="E13" s="139">
        <f>C13/566</f>
        <v>1.504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</row>
    <row r="14" spans="1:1">
      <c r="A14" s="157"/>
    </row>
    <row r="15" spans="1:1">
      <c r="A15" s="157"/>
    </row>
    <row r="16" s="146" customFormat="1" spans="1:32">
      <c r="A16" s="158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</row>
    <row r="17" spans="1:1">
      <c r="A17" s="157"/>
    </row>
    <row r="18" spans="1:1">
      <c r="A18" s="157"/>
    </row>
    <row r="19" spans="1:1">
      <c r="A19" s="157"/>
    </row>
    <row r="20" spans="1:1">
      <c r="A20" s="160"/>
    </row>
    <row r="21" s="147" customFormat="1" spans="1:224">
      <c r="A21" s="160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</row>
    <row r="22" s="147" customFormat="1" spans="1:224">
      <c r="A22" s="160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</row>
    <row r="23" s="147" customFormat="1" spans="1:224">
      <c r="A23" s="160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</row>
    <row r="24" s="147" customFormat="1" spans="1:224">
      <c r="A24" s="160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</row>
    <row r="25" s="147" customFormat="1" spans="1:224">
      <c r="A25" s="160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</row>
    <row r="26" s="147" customFormat="1" spans="1:224">
      <c r="A26" s="160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</row>
    <row r="27" s="147" customFormat="1" spans="1:224">
      <c r="A27" s="160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</row>
    <row r="28" s="147" customFormat="1" spans="1:224">
      <c r="A28" s="160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</row>
    <row r="29" s="147" customFormat="1" spans="1:224">
      <c r="A29" s="160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</row>
    <row r="30" s="147" customFormat="1" spans="1:224">
      <c r="A30" s="160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</row>
    <row r="31" s="147" customFormat="1" spans="1:224">
      <c r="A31" s="160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</row>
    <row r="32" s="147" customFormat="1" spans="1:224">
      <c r="A32" s="160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</row>
    <row r="33" s="147" customFormat="1" spans="1:224">
      <c r="A33" s="160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</row>
    <row r="34" s="147" customFormat="1" spans="1:224">
      <c r="A34" s="160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</row>
    <row r="35" s="147" customFormat="1" spans="1:224">
      <c r="A35" s="160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  <c r="HM35" s="148"/>
      <c r="HN35" s="148"/>
      <c r="HO35" s="148"/>
      <c r="HP35" s="148"/>
    </row>
    <row r="36" s="147" customFormat="1" spans="1:224">
      <c r="A36" s="160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</row>
    <row r="37" s="147" customFormat="1" spans="1:224">
      <c r="A37" s="160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8"/>
      <c r="EL37" s="148"/>
      <c r="EM37" s="148"/>
      <c r="EN37" s="148"/>
      <c r="EO37" s="148"/>
      <c r="EP37" s="148"/>
      <c r="EQ37" s="148"/>
      <c r="ER37" s="148"/>
      <c r="ES37" s="148"/>
      <c r="ET37" s="148"/>
      <c r="EU37" s="148"/>
      <c r="EV37" s="148"/>
      <c r="EW37" s="148"/>
      <c r="EX37" s="148"/>
      <c r="EY37" s="148"/>
      <c r="EZ37" s="148"/>
      <c r="FA37" s="148"/>
      <c r="FB37" s="148"/>
      <c r="FC37" s="148"/>
      <c r="FD37" s="148"/>
      <c r="FE37" s="148"/>
      <c r="FF37" s="148"/>
      <c r="FG37" s="148"/>
      <c r="FH37" s="148"/>
      <c r="FI37" s="148"/>
      <c r="FJ37" s="148"/>
      <c r="FK37" s="148"/>
      <c r="FL37" s="148"/>
      <c r="FM37" s="148"/>
      <c r="FN37" s="148"/>
      <c r="FO37" s="148"/>
      <c r="FP37" s="148"/>
      <c r="FQ37" s="148"/>
      <c r="FR37" s="148"/>
      <c r="FS37" s="148"/>
      <c r="FT37" s="148"/>
      <c r="FU37" s="148"/>
      <c r="FV37" s="148"/>
      <c r="FW37" s="148"/>
      <c r="FX37" s="148"/>
      <c r="FY37" s="148"/>
      <c r="FZ37" s="148"/>
      <c r="GA37" s="148"/>
      <c r="GB37" s="148"/>
      <c r="GC37" s="148"/>
      <c r="GD37" s="148"/>
      <c r="GE37" s="148"/>
      <c r="GF37" s="148"/>
      <c r="GG37" s="148"/>
      <c r="GH37" s="148"/>
      <c r="GI37" s="148"/>
      <c r="GJ37" s="148"/>
      <c r="GK37" s="148"/>
      <c r="GL37" s="148"/>
      <c r="GM37" s="148"/>
      <c r="GN37" s="148"/>
      <c r="GO37" s="148"/>
      <c r="GP37" s="148"/>
      <c r="GQ37" s="148"/>
      <c r="GR37" s="148"/>
      <c r="GS37" s="148"/>
      <c r="GT37" s="148"/>
      <c r="GU37" s="148"/>
      <c r="GV37" s="148"/>
      <c r="GW37" s="148"/>
      <c r="GX37" s="148"/>
      <c r="GY37" s="148"/>
      <c r="GZ37" s="148"/>
      <c r="HA37" s="148"/>
      <c r="HB37" s="148"/>
      <c r="HC37" s="148"/>
      <c r="HD37" s="148"/>
      <c r="HE37" s="148"/>
      <c r="HF37" s="148"/>
      <c r="HG37" s="148"/>
      <c r="HH37" s="148"/>
      <c r="HI37" s="148"/>
      <c r="HJ37" s="148"/>
      <c r="HK37" s="148"/>
      <c r="HL37" s="148"/>
      <c r="HM37" s="148"/>
      <c r="HN37" s="148"/>
      <c r="HO37" s="148"/>
      <c r="HP37" s="148"/>
    </row>
    <row r="38" s="147" customFormat="1" spans="1:224">
      <c r="A38" s="160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8"/>
      <c r="EG38" s="148"/>
      <c r="EH38" s="148"/>
      <c r="EI38" s="148"/>
      <c r="EJ38" s="148"/>
      <c r="EK38" s="148"/>
      <c r="EL38" s="148"/>
      <c r="EM38" s="148"/>
      <c r="EN38" s="148"/>
      <c r="EO38" s="148"/>
      <c r="EP38" s="148"/>
      <c r="EQ38" s="148"/>
      <c r="ER38" s="148"/>
      <c r="ES38" s="148"/>
      <c r="ET38" s="148"/>
      <c r="EU38" s="148"/>
      <c r="EV38" s="148"/>
      <c r="EW38" s="148"/>
      <c r="EX38" s="148"/>
      <c r="EY38" s="148"/>
      <c r="EZ38" s="148"/>
      <c r="FA38" s="148"/>
      <c r="FB38" s="148"/>
      <c r="FC38" s="148"/>
      <c r="FD38" s="148"/>
      <c r="FE38" s="148"/>
      <c r="FF38" s="148"/>
      <c r="FG38" s="148"/>
      <c r="FH38" s="148"/>
      <c r="FI38" s="148"/>
      <c r="FJ38" s="148"/>
      <c r="FK38" s="148"/>
      <c r="FL38" s="148"/>
      <c r="FM38" s="148"/>
      <c r="FN38" s="148"/>
      <c r="FO38" s="148"/>
      <c r="FP38" s="148"/>
      <c r="FQ38" s="148"/>
      <c r="FR38" s="148"/>
      <c r="FS38" s="148"/>
      <c r="FT38" s="148"/>
      <c r="FU38" s="148"/>
      <c r="FV38" s="148"/>
      <c r="FW38" s="148"/>
      <c r="FX38" s="148"/>
      <c r="FY38" s="148"/>
      <c r="FZ38" s="148"/>
      <c r="GA38" s="148"/>
      <c r="GB38" s="148"/>
      <c r="GC38" s="148"/>
      <c r="GD38" s="148"/>
      <c r="GE38" s="148"/>
      <c r="GF38" s="148"/>
      <c r="GG38" s="148"/>
      <c r="GH38" s="148"/>
      <c r="GI38" s="148"/>
      <c r="GJ38" s="148"/>
      <c r="GK38" s="148"/>
      <c r="GL38" s="148"/>
      <c r="GM38" s="148"/>
      <c r="GN38" s="148"/>
      <c r="GO38" s="148"/>
      <c r="GP38" s="148"/>
      <c r="GQ38" s="148"/>
      <c r="GR38" s="148"/>
      <c r="GS38" s="148"/>
      <c r="GT38" s="148"/>
      <c r="GU38" s="148"/>
      <c r="GV38" s="148"/>
      <c r="GW38" s="148"/>
      <c r="GX38" s="148"/>
      <c r="GY38" s="148"/>
      <c r="GZ38" s="148"/>
      <c r="HA38" s="148"/>
      <c r="HB38" s="148"/>
      <c r="HC38" s="148"/>
      <c r="HD38" s="148"/>
      <c r="HE38" s="148"/>
      <c r="HF38" s="148"/>
      <c r="HG38" s="148"/>
      <c r="HH38" s="148"/>
      <c r="HI38" s="148"/>
      <c r="HJ38" s="148"/>
      <c r="HK38" s="148"/>
      <c r="HL38" s="148"/>
      <c r="HM38" s="148"/>
      <c r="HN38" s="148"/>
      <c r="HO38" s="148"/>
      <c r="HP38" s="148"/>
    </row>
    <row r="39" s="147" customFormat="1" spans="1:224">
      <c r="A39" s="160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48"/>
      <c r="FJ39" s="148"/>
      <c r="FK39" s="148"/>
      <c r="FL39" s="148"/>
      <c r="FM39" s="148"/>
      <c r="FN39" s="148"/>
      <c r="FO39" s="148"/>
      <c r="FP39" s="148"/>
      <c r="FQ39" s="148"/>
      <c r="FR39" s="148"/>
      <c r="FS39" s="148"/>
      <c r="FT39" s="148"/>
      <c r="FU39" s="148"/>
      <c r="FV39" s="148"/>
      <c r="FW39" s="148"/>
      <c r="FX39" s="148"/>
      <c r="FY39" s="148"/>
      <c r="FZ39" s="148"/>
      <c r="GA39" s="148"/>
      <c r="GB39" s="148"/>
      <c r="GC39" s="148"/>
      <c r="GD39" s="148"/>
      <c r="GE39" s="148"/>
      <c r="GF39" s="148"/>
      <c r="GG39" s="148"/>
      <c r="GH39" s="148"/>
      <c r="GI39" s="148"/>
      <c r="GJ39" s="148"/>
      <c r="GK39" s="148"/>
      <c r="GL39" s="148"/>
      <c r="GM39" s="148"/>
      <c r="GN39" s="148"/>
      <c r="GO39" s="148"/>
      <c r="GP39" s="148"/>
      <c r="GQ39" s="148"/>
      <c r="GR39" s="148"/>
      <c r="GS39" s="148"/>
      <c r="GT39" s="148"/>
      <c r="GU39" s="148"/>
      <c r="GV39" s="148"/>
      <c r="GW39" s="148"/>
      <c r="GX39" s="148"/>
      <c r="GY39" s="148"/>
      <c r="GZ39" s="148"/>
      <c r="HA39" s="148"/>
      <c r="HB39" s="148"/>
      <c r="HC39" s="148"/>
      <c r="HD39" s="148"/>
      <c r="HE39" s="148"/>
      <c r="HF39" s="148"/>
      <c r="HG39" s="148"/>
      <c r="HH39" s="148"/>
      <c r="HI39" s="148"/>
      <c r="HJ39" s="148"/>
      <c r="HK39" s="148"/>
      <c r="HL39" s="148"/>
      <c r="HM39" s="148"/>
      <c r="HN39" s="148"/>
      <c r="HO39" s="148"/>
      <c r="HP39" s="148"/>
    </row>
    <row r="40" s="147" customFormat="1" spans="1:224">
      <c r="A40" s="160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/>
      <c r="FD40" s="148"/>
      <c r="FE40" s="148"/>
      <c r="FF40" s="148"/>
      <c r="FG40" s="148"/>
      <c r="FH40" s="148"/>
      <c r="FI40" s="148"/>
      <c r="FJ40" s="148"/>
      <c r="FK40" s="148"/>
      <c r="FL40" s="148"/>
      <c r="FM40" s="148"/>
      <c r="FN40" s="148"/>
      <c r="FO40" s="148"/>
      <c r="FP40" s="148"/>
      <c r="FQ40" s="148"/>
      <c r="FR40" s="148"/>
      <c r="FS40" s="148"/>
      <c r="FT40" s="148"/>
      <c r="FU40" s="148"/>
      <c r="FV40" s="148"/>
      <c r="FW40" s="148"/>
      <c r="FX40" s="148"/>
      <c r="FY40" s="148"/>
      <c r="FZ40" s="148"/>
      <c r="GA40" s="148"/>
      <c r="GB40" s="148"/>
      <c r="GC40" s="148"/>
      <c r="GD40" s="148"/>
      <c r="GE40" s="148"/>
      <c r="GF40" s="148"/>
      <c r="GG40" s="148"/>
      <c r="GH40" s="148"/>
      <c r="GI40" s="148"/>
      <c r="GJ40" s="148"/>
      <c r="GK40" s="148"/>
      <c r="GL40" s="148"/>
      <c r="GM40" s="148"/>
      <c r="GN40" s="148"/>
      <c r="GO40" s="148"/>
      <c r="GP40" s="148"/>
      <c r="GQ40" s="148"/>
      <c r="GR40" s="148"/>
      <c r="GS40" s="148"/>
      <c r="GT40" s="148"/>
      <c r="GU40" s="148"/>
      <c r="GV40" s="148"/>
      <c r="GW40" s="148"/>
      <c r="GX40" s="148"/>
      <c r="GY40" s="148"/>
      <c r="GZ40" s="148"/>
      <c r="HA40" s="148"/>
      <c r="HB40" s="148"/>
      <c r="HC40" s="148"/>
      <c r="HD40" s="148"/>
      <c r="HE40" s="148"/>
      <c r="HF40" s="148"/>
      <c r="HG40" s="148"/>
      <c r="HH40" s="148"/>
      <c r="HI40" s="148"/>
      <c r="HJ40" s="148"/>
      <c r="HK40" s="148"/>
      <c r="HL40" s="148"/>
      <c r="HM40" s="148"/>
      <c r="HN40" s="148"/>
      <c r="HO40" s="148"/>
      <c r="HP40" s="148"/>
    </row>
    <row r="41" s="147" customFormat="1" spans="1:224">
      <c r="A41" s="160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  <c r="ES41" s="148"/>
      <c r="ET41" s="148"/>
      <c r="EU41" s="148"/>
      <c r="EV41" s="148"/>
      <c r="EW41" s="148"/>
      <c r="EX41" s="148"/>
      <c r="EY41" s="148"/>
      <c r="EZ41" s="148"/>
      <c r="FA41" s="148"/>
      <c r="FB41" s="148"/>
      <c r="FC41" s="148"/>
      <c r="FD41" s="148"/>
      <c r="FE41" s="148"/>
      <c r="FF41" s="148"/>
      <c r="FG41" s="148"/>
      <c r="FH41" s="148"/>
      <c r="FI41" s="148"/>
      <c r="FJ41" s="148"/>
      <c r="FK41" s="148"/>
      <c r="FL41" s="148"/>
      <c r="FM41" s="148"/>
      <c r="FN41" s="148"/>
      <c r="FO41" s="148"/>
      <c r="FP41" s="148"/>
      <c r="FQ41" s="148"/>
      <c r="FR41" s="148"/>
      <c r="FS41" s="148"/>
      <c r="FT41" s="148"/>
      <c r="FU41" s="148"/>
      <c r="FV41" s="148"/>
      <c r="FW41" s="148"/>
      <c r="FX41" s="148"/>
      <c r="FY41" s="148"/>
      <c r="FZ41" s="148"/>
      <c r="GA41" s="148"/>
      <c r="GB41" s="148"/>
      <c r="GC41" s="148"/>
      <c r="GD41" s="148"/>
      <c r="GE41" s="148"/>
      <c r="GF41" s="148"/>
      <c r="GG41" s="148"/>
      <c r="GH41" s="148"/>
      <c r="GI41" s="148"/>
      <c r="GJ41" s="148"/>
      <c r="GK41" s="148"/>
      <c r="GL41" s="148"/>
      <c r="GM41" s="148"/>
      <c r="GN41" s="148"/>
      <c r="GO41" s="148"/>
      <c r="GP41" s="148"/>
      <c r="GQ41" s="148"/>
      <c r="GR41" s="148"/>
      <c r="GS41" s="148"/>
      <c r="GT41" s="148"/>
      <c r="GU41" s="148"/>
      <c r="GV41" s="148"/>
      <c r="GW41" s="148"/>
      <c r="GX41" s="148"/>
      <c r="GY41" s="148"/>
      <c r="GZ41" s="148"/>
      <c r="HA41" s="148"/>
      <c r="HB41" s="148"/>
      <c r="HC41" s="148"/>
      <c r="HD41" s="148"/>
      <c r="HE41" s="148"/>
      <c r="HF41" s="148"/>
      <c r="HG41" s="148"/>
      <c r="HH41" s="148"/>
      <c r="HI41" s="148"/>
      <c r="HJ41" s="148"/>
      <c r="HK41" s="148"/>
      <c r="HL41" s="148"/>
      <c r="HM41" s="148"/>
      <c r="HN41" s="148"/>
      <c r="HO41" s="148"/>
      <c r="HP41" s="148"/>
    </row>
    <row r="42" s="147" customFormat="1" spans="1:224">
      <c r="A42" s="160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48"/>
      <c r="FF42" s="148"/>
      <c r="FG42" s="148"/>
      <c r="FH42" s="148"/>
      <c r="FI42" s="148"/>
      <c r="FJ42" s="148"/>
      <c r="FK42" s="148"/>
      <c r="FL42" s="148"/>
      <c r="FM42" s="148"/>
      <c r="FN42" s="148"/>
      <c r="FO42" s="148"/>
      <c r="FP42" s="148"/>
      <c r="FQ42" s="148"/>
      <c r="FR42" s="148"/>
      <c r="FS42" s="148"/>
      <c r="FT42" s="148"/>
      <c r="FU42" s="148"/>
      <c r="FV42" s="148"/>
      <c r="FW42" s="148"/>
      <c r="FX42" s="148"/>
      <c r="FY42" s="148"/>
      <c r="FZ42" s="148"/>
      <c r="GA42" s="148"/>
      <c r="GB42" s="148"/>
      <c r="GC42" s="148"/>
      <c r="GD42" s="148"/>
      <c r="GE42" s="148"/>
      <c r="GF42" s="148"/>
      <c r="GG42" s="148"/>
      <c r="GH42" s="148"/>
      <c r="GI42" s="148"/>
      <c r="GJ42" s="148"/>
      <c r="GK42" s="148"/>
      <c r="GL42" s="148"/>
      <c r="GM42" s="148"/>
      <c r="GN42" s="148"/>
      <c r="GO42" s="148"/>
      <c r="GP42" s="148"/>
      <c r="GQ42" s="148"/>
      <c r="GR42" s="148"/>
      <c r="GS42" s="148"/>
      <c r="GT42" s="148"/>
      <c r="GU42" s="148"/>
      <c r="GV42" s="148"/>
      <c r="GW42" s="148"/>
      <c r="GX42" s="148"/>
      <c r="GY42" s="148"/>
      <c r="GZ42" s="148"/>
      <c r="HA42" s="148"/>
      <c r="HB42" s="148"/>
      <c r="HC42" s="148"/>
      <c r="HD42" s="148"/>
      <c r="HE42" s="148"/>
      <c r="HF42" s="148"/>
      <c r="HG42" s="148"/>
      <c r="HH42" s="148"/>
      <c r="HI42" s="148"/>
      <c r="HJ42" s="148"/>
      <c r="HK42" s="148"/>
      <c r="HL42" s="148"/>
      <c r="HM42" s="148"/>
      <c r="HN42" s="148"/>
      <c r="HO42" s="148"/>
      <c r="HP42" s="148"/>
    </row>
    <row r="43" s="147" customFormat="1" spans="1:224">
      <c r="A43" s="160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  <c r="EG43" s="148"/>
      <c r="EH43" s="148"/>
      <c r="EI43" s="148"/>
      <c r="EJ43" s="148"/>
      <c r="EK43" s="148"/>
      <c r="EL43" s="148"/>
      <c r="EM43" s="148"/>
      <c r="EN43" s="148"/>
      <c r="EO43" s="148"/>
      <c r="EP43" s="148"/>
      <c r="EQ43" s="148"/>
      <c r="ER43" s="148"/>
      <c r="ES43" s="148"/>
      <c r="ET43" s="148"/>
      <c r="EU43" s="148"/>
      <c r="EV43" s="148"/>
      <c r="EW43" s="148"/>
      <c r="EX43" s="148"/>
      <c r="EY43" s="148"/>
      <c r="EZ43" s="148"/>
      <c r="FA43" s="148"/>
      <c r="FB43" s="148"/>
      <c r="FC43" s="148"/>
      <c r="FD43" s="148"/>
      <c r="FE43" s="148"/>
      <c r="FF43" s="148"/>
      <c r="FG43" s="148"/>
      <c r="FH43" s="148"/>
      <c r="FI43" s="148"/>
      <c r="FJ43" s="148"/>
      <c r="FK43" s="148"/>
      <c r="FL43" s="148"/>
      <c r="FM43" s="148"/>
      <c r="FN43" s="148"/>
      <c r="FO43" s="148"/>
      <c r="FP43" s="148"/>
      <c r="FQ43" s="148"/>
      <c r="FR43" s="148"/>
      <c r="FS43" s="148"/>
      <c r="FT43" s="148"/>
      <c r="FU43" s="148"/>
      <c r="FV43" s="148"/>
      <c r="FW43" s="148"/>
      <c r="FX43" s="148"/>
      <c r="FY43" s="148"/>
      <c r="FZ43" s="148"/>
      <c r="GA43" s="148"/>
      <c r="GB43" s="148"/>
      <c r="GC43" s="148"/>
      <c r="GD43" s="148"/>
      <c r="GE43" s="148"/>
      <c r="GF43" s="148"/>
      <c r="GG43" s="148"/>
      <c r="GH43" s="148"/>
      <c r="GI43" s="148"/>
      <c r="GJ43" s="148"/>
      <c r="GK43" s="148"/>
      <c r="GL43" s="148"/>
      <c r="GM43" s="148"/>
      <c r="GN43" s="148"/>
      <c r="GO43" s="148"/>
      <c r="GP43" s="148"/>
      <c r="GQ43" s="148"/>
      <c r="GR43" s="148"/>
      <c r="GS43" s="148"/>
      <c r="GT43" s="148"/>
      <c r="GU43" s="148"/>
      <c r="GV43" s="148"/>
      <c r="GW43" s="148"/>
      <c r="GX43" s="148"/>
      <c r="GY43" s="148"/>
      <c r="GZ43" s="148"/>
      <c r="HA43" s="148"/>
      <c r="HB43" s="148"/>
      <c r="HC43" s="148"/>
      <c r="HD43" s="148"/>
      <c r="HE43" s="148"/>
      <c r="HF43" s="148"/>
      <c r="HG43" s="148"/>
      <c r="HH43" s="148"/>
      <c r="HI43" s="148"/>
      <c r="HJ43" s="148"/>
      <c r="HK43" s="148"/>
      <c r="HL43" s="148"/>
      <c r="HM43" s="148"/>
      <c r="HN43" s="148"/>
      <c r="HO43" s="148"/>
      <c r="HP43" s="148"/>
    </row>
    <row r="44" s="147" customFormat="1" spans="1:224">
      <c r="A44" s="160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  <c r="EG44" s="148"/>
      <c r="EH44" s="148"/>
      <c r="EI44" s="148"/>
      <c r="EJ44" s="148"/>
      <c r="EK44" s="148"/>
      <c r="EL44" s="148"/>
      <c r="EM44" s="148"/>
      <c r="EN44" s="148"/>
      <c r="EO44" s="148"/>
      <c r="EP44" s="148"/>
      <c r="EQ44" s="148"/>
      <c r="ER44" s="148"/>
      <c r="ES44" s="148"/>
      <c r="ET44" s="148"/>
      <c r="EU44" s="148"/>
      <c r="EV44" s="148"/>
      <c r="EW44" s="148"/>
      <c r="EX44" s="148"/>
      <c r="EY44" s="148"/>
      <c r="EZ44" s="148"/>
      <c r="FA44" s="148"/>
      <c r="FB44" s="148"/>
      <c r="FC44" s="148"/>
      <c r="FD44" s="148"/>
      <c r="FE44" s="148"/>
      <c r="FF44" s="148"/>
      <c r="FG44" s="148"/>
      <c r="FH44" s="148"/>
      <c r="FI44" s="148"/>
      <c r="FJ44" s="148"/>
      <c r="FK44" s="148"/>
      <c r="FL44" s="148"/>
      <c r="FM44" s="148"/>
      <c r="FN44" s="148"/>
      <c r="FO44" s="148"/>
      <c r="FP44" s="148"/>
      <c r="FQ44" s="148"/>
      <c r="FR44" s="148"/>
      <c r="FS44" s="148"/>
      <c r="FT44" s="148"/>
      <c r="FU44" s="148"/>
      <c r="FV44" s="148"/>
      <c r="FW44" s="148"/>
      <c r="FX44" s="148"/>
      <c r="FY44" s="148"/>
      <c r="FZ44" s="148"/>
      <c r="GA44" s="148"/>
      <c r="GB44" s="148"/>
      <c r="GC44" s="148"/>
      <c r="GD44" s="148"/>
      <c r="GE44" s="148"/>
      <c r="GF44" s="148"/>
      <c r="GG44" s="148"/>
      <c r="GH44" s="148"/>
      <c r="GI44" s="148"/>
      <c r="GJ44" s="148"/>
      <c r="GK44" s="148"/>
      <c r="GL44" s="148"/>
      <c r="GM44" s="148"/>
      <c r="GN44" s="148"/>
      <c r="GO44" s="148"/>
      <c r="GP44" s="148"/>
      <c r="GQ44" s="148"/>
      <c r="GR44" s="148"/>
      <c r="GS44" s="148"/>
      <c r="GT44" s="148"/>
      <c r="GU44" s="148"/>
      <c r="GV44" s="148"/>
      <c r="GW44" s="148"/>
      <c r="GX44" s="148"/>
      <c r="GY44" s="148"/>
      <c r="GZ44" s="148"/>
      <c r="HA44" s="148"/>
      <c r="HB44" s="148"/>
      <c r="HC44" s="148"/>
      <c r="HD44" s="148"/>
      <c r="HE44" s="148"/>
      <c r="HF44" s="148"/>
      <c r="HG44" s="148"/>
      <c r="HH44" s="148"/>
      <c r="HI44" s="148"/>
      <c r="HJ44" s="148"/>
      <c r="HK44" s="148"/>
      <c r="HL44" s="148"/>
      <c r="HM44" s="148"/>
      <c r="HN44" s="148"/>
      <c r="HO44" s="148"/>
      <c r="HP44" s="148"/>
    </row>
    <row r="45" s="147" customFormat="1" spans="1:224">
      <c r="A45" s="160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  <c r="EF45" s="148"/>
      <c r="EG45" s="148"/>
      <c r="EH45" s="148"/>
      <c r="EI45" s="148"/>
      <c r="EJ45" s="148"/>
      <c r="EK45" s="148"/>
      <c r="EL45" s="148"/>
      <c r="EM45" s="148"/>
      <c r="EN45" s="148"/>
      <c r="EO45" s="148"/>
      <c r="EP45" s="148"/>
      <c r="EQ45" s="148"/>
      <c r="ER45" s="148"/>
      <c r="ES45" s="148"/>
      <c r="ET45" s="148"/>
      <c r="EU45" s="148"/>
      <c r="EV45" s="148"/>
      <c r="EW45" s="148"/>
      <c r="EX45" s="148"/>
      <c r="EY45" s="148"/>
      <c r="EZ45" s="148"/>
      <c r="FA45" s="148"/>
      <c r="FB45" s="148"/>
      <c r="FC45" s="148"/>
      <c r="FD45" s="148"/>
      <c r="FE45" s="148"/>
      <c r="FF45" s="148"/>
      <c r="FG45" s="148"/>
      <c r="FH45" s="148"/>
      <c r="FI45" s="148"/>
      <c r="FJ45" s="148"/>
      <c r="FK45" s="148"/>
      <c r="FL45" s="148"/>
      <c r="FM45" s="148"/>
      <c r="FN45" s="148"/>
      <c r="FO45" s="148"/>
      <c r="FP45" s="148"/>
      <c r="FQ45" s="148"/>
      <c r="FR45" s="148"/>
      <c r="FS45" s="148"/>
      <c r="FT45" s="148"/>
      <c r="FU45" s="148"/>
      <c r="FV45" s="148"/>
      <c r="FW45" s="148"/>
      <c r="FX45" s="148"/>
      <c r="FY45" s="148"/>
      <c r="FZ45" s="148"/>
      <c r="GA45" s="148"/>
      <c r="GB45" s="148"/>
      <c r="GC45" s="148"/>
      <c r="GD45" s="148"/>
      <c r="GE45" s="148"/>
      <c r="GF45" s="148"/>
      <c r="GG45" s="148"/>
      <c r="GH45" s="148"/>
      <c r="GI45" s="148"/>
      <c r="GJ45" s="148"/>
      <c r="GK45" s="148"/>
      <c r="GL45" s="148"/>
      <c r="GM45" s="148"/>
      <c r="GN45" s="148"/>
      <c r="GO45" s="148"/>
      <c r="GP45" s="148"/>
      <c r="GQ45" s="148"/>
      <c r="GR45" s="148"/>
      <c r="GS45" s="148"/>
      <c r="GT45" s="148"/>
      <c r="GU45" s="148"/>
      <c r="GV45" s="148"/>
      <c r="GW45" s="148"/>
      <c r="GX45" s="148"/>
      <c r="GY45" s="148"/>
      <c r="GZ45" s="148"/>
      <c r="HA45" s="148"/>
      <c r="HB45" s="148"/>
      <c r="HC45" s="148"/>
      <c r="HD45" s="148"/>
      <c r="HE45" s="148"/>
      <c r="HF45" s="148"/>
      <c r="HG45" s="148"/>
      <c r="HH45" s="148"/>
      <c r="HI45" s="148"/>
      <c r="HJ45" s="148"/>
      <c r="HK45" s="148"/>
      <c r="HL45" s="148"/>
      <c r="HM45" s="148"/>
      <c r="HN45" s="148"/>
      <c r="HO45" s="148"/>
      <c r="HP45" s="148"/>
    </row>
    <row r="46" s="147" customFormat="1" spans="1:224">
      <c r="A46" s="160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  <c r="EF46" s="148"/>
      <c r="EG46" s="148"/>
      <c r="EH46" s="148"/>
      <c r="EI46" s="148"/>
      <c r="EJ46" s="148"/>
      <c r="EK46" s="148"/>
      <c r="EL46" s="148"/>
      <c r="EM46" s="148"/>
      <c r="EN46" s="148"/>
      <c r="EO46" s="148"/>
      <c r="EP46" s="148"/>
      <c r="EQ46" s="148"/>
      <c r="ER46" s="148"/>
      <c r="ES46" s="148"/>
      <c r="ET46" s="148"/>
      <c r="EU46" s="148"/>
      <c r="EV46" s="148"/>
      <c r="EW46" s="148"/>
      <c r="EX46" s="148"/>
      <c r="EY46" s="148"/>
      <c r="EZ46" s="148"/>
      <c r="FA46" s="148"/>
      <c r="FB46" s="148"/>
      <c r="FC46" s="148"/>
      <c r="FD46" s="148"/>
      <c r="FE46" s="148"/>
      <c r="FF46" s="148"/>
      <c r="FG46" s="148"/>
      <c r="FH46" s="148"/>
      <c r="FI46" s="148"/>
      <c r="FJ46" s="148"/>
      <c r="FK46" s="148"/>
      <c r="FL46" s="148"/>
      <c r="FM46" s="148"/>
      <c r="FN46" s="148"/>
      <c r="FO46" s="148"/>
      <c r="FP46" s="148"/>
      <c r="FQ46" s="148"/>
      <c r="FR46" s="148"/>
      <c r="FS46" s="148"/>
      <c r="FT46" s="148"/>
      <c r="FU46" s="148"/>
      <c r="FV46" s="148"/>
      <c r="FW46" s="148"/>
      <c r="FX46" s="148"/>
      <c r="FY46" s="148"/>
      <c r="FZ46" s="148"/>
      <c r="GA46" s="148"/>
      <c r="GB46" s="148"/>
      <c r="GC46" s="148"/>
      <c r="GD46" s="148"/>
      <c r="GE46" s="148"/>
      <c r="GF46" s="148"/>
      <c r="GG46" s="148"/>
      <c r="GH46" s="148"/>
      <c r="GI46" s="148"/>
      <c r="GJ46" s="148"/>
      <c r="GK46" s="148"/>
      <c r="GL46" s="148"/>
      <c r="GM46" s="148"/>
      <c r="GN46" s="148"/>
      <c r="GO46" s="148"/>
      <c r="GP46" s="148"/>
      <c r="GQ46" s="148"/>
      <c r="GR46" s="148"/>
      <c r="GS46" s="148"/>
      <c r="GT46" s="148"/>
      <c r="GU46" s="148"/>
      <c r="GV46" s="148"/>
      <c r="GW46" s="148"/>
      <c r="GX46" s="148"/>
      <c r="GY46" s="148"/>
      <c r="GZ46" s="148"/>
      <c r="HA46" s="148"/>
      <c r="HB46" s="148"/>
      <c r="HC46" s="148"/>
      <c r="HD46" s="148"/>
      <c r="HE46" s="148"/>
      <c r="HF46" s="148"/>
      <c r="HG46" s="148"/>
      <c r="HH46" s="148"/>
      <c r="HI46" s="148"/>
      <c r="HJ46" s="148"/>
      <c r="HK46" s="148"/>
      <c r="HL46" s="148"/>
      <c r="HM46" s="148"/>
      <c r="HN46" s="148"/>
      <c r="HO46" s="148"/>
      <c r="HP46" s="148"/>
    </row>
    <row r="47" s="147" customFormat="1" spans="1:224">
      <c r="A47" s="160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8"/>
      <c r="ES47" s="148"/>
      <c r="ET47" s="148"/>
      <c r="EU47" s="148"/>
      <c r="EV47" s="148"/>
      <c r="EW47" s="148"/>
      <c r="EX47" s="148"/>
      <c r="EY47" s="148"/>
      <c r="EZ47" s="148"/>
      <c r="FA47" s="148"/>
      <c r="FB47" s="148"/>
      <c r="FC47" s="148"/>
      <c r="FD47" s="148"/>
      <c r="FE47" s="148"/>
      <c r="FF47" s="148"/>
      <c r="FG47" s="148"/>
      <c r="FH47" s="148"/>
      <c r="FI47" s="148"/>
      <c r="FJ47" s="148"/>
      <c r="FK47" s="148"/>
      <c r="FL47" s="148"/>
      <c r="FM47" s="148"/>
      <c r="FN47" s="148"/>
      <c r="FO47" s="148"/>
      <c r="FP47" s="148"/>
      <c r="FQ47" s="148"/>
      <c r="FR47" s="148"/>
      <c r="FS47" s="148"/>
      <c r="FT47" s="148"/>
      <c r="FU47" s="148"/>
      <c r="FV47" s="148"/>
      <c r="FW47" s="148"/>
      <c r="FX47" s="148"/>
      <c r="FY47" s="148"/>
      <c r="FZ47" s="148"/>
      <c r="GA47" s="148"/>
      <c r="GB47" s="148"/>
      <c r="GC47" s="148"/>
      <c r="GD47" s="148"/>
      <c r="GE47" s="148"/>
      <c r="GF47" s="148"/>
      <c r="GG47" s="148"/>
      <c r="GH47" s="148"/>
      <c r="GI47" s="148"/>
      <c r="GJ47" s="148"/>
      <c r="GK47" s="148"/>
      <c r="GL47" s="148"/>
      <c r="GM47" s="148"/>
      <c r="GN47" s="148"/>
      <c r="GO47" s="148"/>
      <c r="GP47" s="148"/>
      <c r="GQ47" s="148"/>
      <c r="GR47" s="148"/>
      <c r="GS47" s="148"/>
      <c r="GT47" s="148"/>
      <c r="GU47" s="148"/>
      <c r="GV47" s="148"/>
      <c r="GW47" s="148"/>
      <c r="GX47" s="148"/>
      <c r="GY47" s="148"/>
      <c r="GZ47" s="148"/>
      <c r="HA47" s="148"/>
      <c r="HB47" s="148"/>
      <c r="HC47" s="148"/>
      <c r="HD47" s="148"/>
      <c r="HE47" s="148"/>
      <c r="HF47" s="148"/>
      <c r="HG47" s="148"/>
      <c r="HH47" s="148"/>
      <c r="HI47" s="148"/>
      <c r="HJ47" s="148"/>
      <c r="HK47" s="148"/>
      <c r="HL47" s="148"/>
      <c r="HM47" s="148"/>
      <c r="HN47" s="148"/>
      <c r="HO47" s="148"/>
      <c r="HP47" s="148"/>
    </row>
    <row r="48" s="147" customFormat="1" spans="1:224">
      <c r="A48" s="160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8"/>
      <c r="ET48" s="148"/>
      <c r="EU48" s="148"/>
      <c r="EV48" s="148"/>
      <c r="EW48" s="148"/>
      <c r="EX48" s="148"/>
      <c r="EY48" s="148"/>
      <c r="EZ48" s="148"/>
      <c r="FA48" s="148"/>
      <c r="FB48" s="148"/>
      <c r="FC48" s="148"/>
      <c r="FD48" s="148"/>
      <c r="FE48" s="148"/>
      <c r="FF48" s="148"/>
      <c r="FG48" s="148"/>
      <c r="FH48" s="148"/>
      <c r="FI48" s="148"/>
      <c r="FJ48" s="148"/>
      <c r="FK48" s="148"/>
      <c r="FL48" s="148"/>
      <c r="FM48" s="148"/>
      <c r="FN48" s="148"/>
      <c r="FO48" s="148"/>
      <c r="FP48" s="148"/>
      <c r="FQ48" s="148"/>
      <c r="FR48" s="148"/>
      <c r="FS48" s="148"/>
      <c r="FT48" s="148"/>
      <c r="FU48" s="148"/>
      <c r="FV48" s="148"/>
      <c r="FW48" s="148"/>
      <c r="FX48" s="148"/>
      <c r="FY48" s="148"/>
      <c r="FZ48" s="148"/>
      <c r="GA48" s="148"/>
      <c r="GB48" s="148"/>
      <c r="GC48" s="148"/>
      <c r="GD48" s="148"/>
      <c r="GE48" s="148"/>
      <c r="GF48" s="148"/>
      <c r="GG48" s="148"/>
      <c r="GH48" s="148"/>
      <c r="GI48" s="148"/>
      <c r="GJ48" s="148"/>
      <c r="GK48" s="148"/>
      <c r="GL48" s="148"/>
      <c r="GM48" s="148"/>
      <c r="GN48" s="148"/>
      <c r="GO48" s="148"/>
      <c r="GP48" s="148"/>
      <c r="GQ48" s="148"/>
      <c r="GR48" s="148"/>
      <c r="GS48" s="148"/>
      <c r="GT48" s="148"/>
      <c r="GU48" s="148"/>
      <c r="GV48" s="148"/>
      <c r="GW48" s="148"/>
      <c r="GX48" s="148"/>
      <c r="GY48" s="148"/>
      <c r="GZ48" s="148"/>
      <c r="HA48" s="148"/>
      <c r="HB48" s="148"/>
      <c r="HC48" s="148"/>
      <c r="HD48" s="148"/>
      <c r="HE48" s="148"/>
      <c r="HF48" s="148"/>
      <c r="HG48" s="148"/>
      <c r="HH48" s="148"/>
      <c r="HI48" s="148"/>
      <c r="HJ48" s="148"/>
      <c r="HK48" s="148"/>
      <c r="HL48" s="148"/>
      <c r="HM48" s="148"/>
      <c r="HN48" s="148"/>
      <c r="HO48" s="148"/>
      <c r="HP48" s="148"/>
    </row>
    <row r="49" s="147" customFormat="1" spans="1:224">
      <c r="A49" s="160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  <c r="ES49" s="148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8"/>
      <c r="FF49" s="148"/>
      <c r="FG49" s="148"/>
      <c r="FH49" s="148"/>
      <c r="FI49" s="148"/>
      <c r="FJ49" s="148"/>
      <c r="FK49" s="148"/>
      <c r="FL49" s="148"/>
      <c r="FM49" s="148"/>
      <c r="FN49" s="148"/>
      <c r="FO49" s="148"/>
      <c r="FP49" s="148"/>
      <c r="FQ49" s="148"/>
      <c r="FR49" s="148"/>
      <c r="FS49" s="148"/>
      <c r="FT49" s="148"/>
      <c r="FU49" s="148"/>
      <c r="FV49" s="148"/>
      <c r="FW49" s="148"/>
      <c r="FX49" s="148"/>
      <c r="FY49" s="148"/>
      <c r="FZ49" s="148"/>
      <c r="GA49" s="148"/>
      <c r="GB49" s="148"/>
      <c r="GC49" s="148"/>
      <c r="GD49" s="148"/>
      <c r="GE49" s="148"/>
      <c r="GF49" s="148"/>
      <c r="GG49" s="148"/>
      <c r="GH49" s="148"/>
      <c r="GI49" s="148"/>
      <c r="GJ49" s="148"/>
      <c r="GK49" s="148"/>
      <c r="GL49" s="148"/>
      <c r="GM49" s="148"/>
      <c r="GN49" s="148"/>
      <c r="GO49" s="148"/>
      <c r="GP49" s="148"/>
      <c r="GQ49" s="148"/>
      <c r="GR49" s="148"/>
      <c r="GS49" s="148"/>
      <c r="GT49" s="148"/>
      <c r="GU49" s="148"/>
      <c r="GV49" s="148"/>
      <c r="GW49" s="148"/>
      <c r="GX49" s="148"/>
      <c r="GY49" s="148"/>
      <c r="GZ49" s="148"/>
      <c r="HA49" s="148"/>
      <c r="HB49" s="148"/>
      <c r="HC49" s="148"/>
      <c r="HD49" s="148"/>
      <c r="HE49" s="148"/>
      <c r="HF49" s="148"/>
      <c r="HG49" s="148"/>
      <c r="HH49" s="148"/>
      <c r="HI49" s="148"/>
      <c r="HJ49" s="148"/>
      <c r="HK49" s="148"/>
      <c r="HL49" s="148"/>
      <c r="HM49" s="148"/>
      <c r="HN49" s="148"/>
      <c r="HO49" s="148"/>
      <c r="HP49" s="148"/>
    </row>
    <row r="50" s="147" customFormat="1" spans="1:224">
      <c r="A50" s="160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  <c r="ES50" s="148"/>
      <c r="ET50" s="148"/>
      <c r="EU50" s="148"/>
      <c r="EV50" s="148"/>
      <c r="EW50" s="148"/>
      <c r="EX50" s="148"/>
      <c r="EY50" s="148"/>
      <c r="EZ50" s="148"/>
      <c r="FA50" s="148"/>
      <c r="FB50" s="148"/>
      <c r="FC50" s="148"/>
      <c r="FD50" s="148"/>
      <c r="FE50" s="148"/>
      <c r="FF50" s="148"/>
      <c r="FG50" s="148"/>
      <c r="FH50" s="148"/>
      <c r="FI50" s="148"/>
      <c r="FJ50" s="148"/>
      <c r="FK50" s="148"/>
      <c r="FL50" s="148"/>
      <c r="FM50" s="148"/>
      <c r="FN50" s="148"/>
      <c r="FO50" s="148"/>
      <c r="FP50" s="148"/>
      <c r="FQ50" s="148"/>
      <c r="FR50" s="148"/>
      <c r="FS50" s="148"/>
      <c r="FT50" s="148"/>
      <c r="FU50" s="148"/>
      <c r="FV50" s="148"/>
      <c r="FW50" s="148"/>
      <c r="FX50" s="148"/>
      <c r="FY50" s="148"/>
      <c r="FZ50" s="148"/>
      <c r="GA50" s="148"/>
      <c r="GB50" s="148"/>
      <c r="GC50" s="148"/>
      <c r="GD50" s="148"/>
      <c r="GE50" s="148"/>
      <c r="GF50" s="148"/>
      <c r="GG50" s="148"/>
      <c r="GH50" s="148"/>
      <c r="GI50" s="148"/>
      <c r="GJ50" s="148"/>
      <c r="GK50" s="148"/>
      <c r="GL50" s="148"/>
      <c r="GM50" s="148"/>
      <c r="GN50" s="148"/>
      <c r="GO50" s="148"/>
      <c r="GP50" s="148"/>
      <c r="GQ50" s="148"/>
      <c r="GR50" s="148"/>
      <c r="GS50" s="148"/>
      <c r="GT50" s="148"/>
      <c r="GU50" s="148"/>
      <c r="GV50" s="148"/>
      <c r="GW50" s="148"/>
      <c r="GX50" s="148"/>
      <c r="GY50" s="148"/>
      <c r="GZ50" s="148"/>
      <c r="HA50" s="148"/>
      <c r="HB50" s="148"/>
      <c r="HC50" s="148"/>
      <c r="HD50" s="148"/>
      <c r="HE50" s="148"/>
      <c r="HF50" s="148"/>
      <c r="HG50" s="148"/>
      <c r="HH50" s="148"/>
      <c r="HI50" s="148"/>
      <c r="HJ50" s="148"/>
      <c r="HK50" s="148"/>
      <c r="HL50" s="148"/>
      <c r="HM50" s="148"/>
      <c r="HN50" s="148"/>
      <c r="HO50" s="148"/>
      <c r="HP50" s="148"/>
    </row>
    <row r="51" s="147" customFormat="1" spans="1:224">
      <c r="A51" s="160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  <c r="EF51" s="148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8"/>
      <c r="ES51" s="148"/>
      <c r="ET51" s="148"/>
      <c r="EU51" s="148"/>
      <c r="EV51" s="148"/>
      <c r="EW51" s="148"/>
      <c r="EX51" s="148"/>
      <c r="EY51" s="148"/>
      <c r="EZ51" s="148"/>
      <c r="FA51" s="148"/>
      <c r="FB51" s="148"/>
      <c r="FC51" s="148"/>
      <c r="FD51" s="148"/>
      <c r="FE51" s="148"/>
      <c r="FF51" s="148"/>
      <c r="FG51" s="148"/>
      <c r="FH51" s="148"/>
      <c r="FI51" s="148"/>
      <c r="FJ51" s="148"/>
      <c r="FK51" s="148"/>
      <c r="FL51" s="148"/>
      <c r="FM51" s="148"/>
      <c r="FN51" s="148"/>
      <c r="FO51" s="148"/>
      <c r="FP51" s="148"/>
      <c r="FQ51" s="148"/>
      <c r="FR51" s="148"/>
      <c r="FS51" s="148"/>
      <c r="FT51" s="148"/>
      <c r="FU51" s="148"/>
      <c r="FV51" s="148"/>
      <c r="FW51" s="148"/>
      <c r="FX51" s="148"/>
      <c r="FY51" s="148"/>
      <c r="FZ51" s="148"/>
      <c r="GA51" s="148"/>
      <c r="GB51" s="148"/>
      <c r="GC51" s="148"/>
      <c r="GD51" s="148"/>
      <c r="GE51" s="148"/>
      <c r="GF51" s="148"/>
      <c r="GG51" s="148"/>
      <c r="GH51" s="148"/>
      <c r="GI51" s="148"/>
      <c r="GJ51" s="148"/>
      <c r="GK51" s="148"/>
      <c r="GL51" s="148"/>
      <c r="GM51" s="148"/>
      <c r="GN51" s="148"/>
      <c r="GO51" s="148"/>
      <c r="GP51" s="148"/>
      <c r="GQ51" s="148"/>
      <c r="GR51" s="148"/>
      <c r="GS51" s="148"/>
      <c r="GT51" s="148"/>
      <c r="GU51" s="148"/>
      <c r="GV51" s="148"/>
      <c r="GW51" s="148"/>
      <c r="GX51" s="148"/>
      <c r="GY51" s="148"/>
      <c r="GZ51" s="148"/>
      <c r="HA51" s="148"/>
      <c r="HB51" s="148"/>
      <c r="HC51" s="148"/>
      <c r="HD51" s="148"/>
      <c r="HE51" s="148"/>
      <c r="HF51" s="148"/>
      <c r="HG51" s="148"/>
      <c r="HH51" s="148"/>
      <c r="HI51" s="148"/>
      <c r="HJ51" s="148"/>
      <c r="HK51" s="148"/>
      <c r="HL51" s="148"/>
      <c r="HM51" s="148"/>
      <c r="HN51" s="148"/>
      <c r="HO51" s="148"/>
      <c r="HP51" s="148"/>
    </row>
    <row r="52" s="147" customFormat="1" spans="1:224">
      <c r="A52" s="160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  <c r="EQ52" s="148"/>
      <c r="ER52" s="148"/>
      <c r="ES52" s="148"/>
      <c r="ET52" s="148"/>
      <c r="EU52" s="148"/>
      <c r="EV52" s="148"/>
      <c r="EW52" s="148"/>
      <c r="EX52" s="148"/>
      <c r="EY52" s="148"/>
      <c r="EZ52" s="148"/>
      <c r="FA52" s="148"/>
      <c r="FB52" s="148"/>
      <c r="FC52" s="148"/>
      <c r="FD52" s="148"/>
      <c r="FE52" s="148"/>
      <c r="FF52" s="148"/>
      <c r="FG52" s="148"/>
      <c r="FH52" s="148"/>
      <c r="FI52" s="148"/>
      <c r="FJ52" s="148"/>
      <c r="FK52" s="148"/>
      <c r="FL52" s="148"/>
      <c r="FM52" s="148"/>
      <c r="FN52" s="148"/>
      <c r="FO52" s="148"/>
      <c r="FP52" s="148"/>
      <c r="FQ52" s="148"/>
      <c r="FR52" s="148"/>
      <c r="FS52" s="148"/>
      <c r="FT52" s="148"/>
      <c r="FU52" s="148"/>
      <c r="FV52" s="148"/>
      <c r="FW52" s="148"/>
      <c r="FX52" s="148"/>
      <c r="FY52" s="148"/>
      <c r="FZ52" s="148"/>
      <c r="GA52" s="148"/>
      <c r="GB52" s="148"/>
      <c r="GC52" s="148"/>
      <c r="GD52" s="148"/>
      <c r="GE52" s="148"/>
      <c r="GF52" s="148"/>
      <c r="GG52" s="148"/>
      <c r="GH52" s="148"/>
      <c r="GI52" s="148"/>
      <c r="GJ52" s="148"/>
      <c r="GK52" s="148"/>
      <c r="GL52" s="148"/>
      <c r="GM52" s="148"/>
      <c r="GN52" s="148"/>
      <c r="GO52" s="148"/>
      <c r="GP52" s="148"/>
      <c r="GQ52" s="148"/>
      <c r="GR52" s="148"/>
      <c r="GS52" s="148"/>
      <c r="GT52" s="148"/>
      <c r="GU52" s="148"/>
      <c r="GV52" s="148"/>
      <c r="GW52" s="148"/>
      <c r="GX52" s="148"/>
      <c r="GY52" s="148"/>
      <c r="GZ52" s="148"/>
      <c r="HA52" s="148"/>
      <c r="HB52" s="148"/>
      <c r="HC52" s="148"/>
      <c r="HD52" s="148"/>
      <c r="HE52" s="148"/>
      <c r="HF52" s="148"/>
      <c r="HG52" s="148"/>
      <c r="HH52" s="148"/>
      <c r="HI52" s="148"/>
      <c r="HJ52" s="148"/>
      <c r="HK52" s="148"/>
      <c r="HL52" s="148"/>
      <c r="HM52" s="148"/>
      <c r="HN52" s="148"/>
      <c r="HO52" s="148"/>
      <c r="HP52" s="148"/>
    </row>
    <row r="53" s="147" customFormat="1" spans="1:224">
      <c r="A53" s="160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  <c r="EF53" s="148"/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8"/>
      <c r="ES53" s="148"/>
      <c r="ET53" s="148"/>
      <c r="EU53" s="148"/>
      <c r="EV53" s="148"/>
      <c r="EW53" s="148"/>
      <c r="EX53" s="148"/>
      <c r="EY53" s="148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148"/>
      <c r="FK53" s="148"/>
      <c r="FL53" s="148"/>
      <c r="FM53" s="148"/>
      <c r="FN53" s="148"/>
      <c r="FO53" s="148"/>
      <c r="FP53" s="148"/>
      <c r="FQ53" s="148"/>
      <c r="FR53" s="148"/>
      <c r="FS53" s="148"/>
      <c r="FT53" s="148"/>
      <c r="FU53" s="148"/>
      <c r="FV53" s="148"/>
      <c r="FW53" s="148"/>
      <c r="FX53" s="148"/>
      <c r="FY53" s="148"/>
      <c r="FZ53" s="148"/>
      <c r="GA53" s="148"/>
      <c r="GB53" s="148"/>
      <c r="GC53" s="148"/>
      <c r="GD53" s="148"/>
      <c r="GE53" s="148"/>
      <c r="GF53" s="148"/>
      <c r="GG53" s="148"/>
      <c r="GH53" s="148"/>
      <c r="GI53" s="148"/>
      <c r="GJ53" s="148"/>
      <c r="GK53" s="148"/>
      <c r="GL53" s="148"/>
      <c r="GM53" s="148"/>
      <c r="GN53" s="148"/>
      <c r="GO53" s="148"/>
      <c r="GP53" s="148"/>
      <c r="GQ53" s="148"/>
      <c r="GR53" s="148"/>
      <c r="GS53" s="148"/>
      <c r="GT53" s="148"/>
      <c r="GU53" s="148"/>
      <c r="GV53" s="148"/>
      <c r="GW53" s="148"/>
      <c r="GX53" s="148"/>
      <c r="GY53" s="148"/>
      <c r="GZ53" s="148"/>
      <c r="HA53" s="148"/>
      <c r="HB53" s="148"/>
      <c r="HC53" s="148"/>
      <c r="HD53" s="148"/>
      <c r="HE53" s="148"/>
      <c r="HF53" s="148"/>
      <c r="HG53" s="148"/>
      <c r="HH53" s="148"/>
      <c r="HI53" s="148"/>
      <c r="HJ53" s="148"/>
      <c r="HK53" s="148"/>
      <c r="HL53" s="148"/>
      <c r="HM53" s="148"/>
      <c r="HN53" s="148"/>
      <c r="HO53" s="148"/>
      <c r="HP53" s="148"/>
    </row>
    <row r="54" s="147" customFormat="1" spans="1:224">
      <c r="A54" s="160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  <c r="EG54" s="148"/>
      <c r="EH54" s="148"/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8"/>
      <c r="ET54" s="148"/>
      <c r="EU54" s="148"/>
      <c r="EV54" s="148"/>
      <c r="EW54" s="148"/>
      <c r="EX54" s="148"/>
      <c r="EY54" s="148"/>
      <c r="EZ54" s="148"/>
      <c r="FA54" s="148"/>
      <c r="FB54" s="148"/>
      <c r="FC54" s="148"/>
      <c r="FD54" s="148"/>
      <c r="FE54" s="148"/>
      <c r="FF54" s="148"/>
      <c r="FG54" s="148"/>
      <c r="FH54" s="148"/>
      <c r="FI54" s="148"/>
      <c r="FJ54" s="148"/>
      <c r="FK54" s="148"/>
      <c r="FL54" s="148"/>
      <c r="FM54" s="148"/>
      <c r="FN54" s="148"/>
      <c r="FO54" s="148"/>
      <c r="FP54" s="148"/>
      <c r="FQ54" s="148"/>
      <c r="FR54" s="148"/>
      <c r="FS54" s="148"/>
      <c r="FT54" s="148"/>
      <c r="FU54" s="148"/>
      <c r="FV54" s="148"/>
      <c r="FW54" s="148"/>
      <c r="FX54" s="148"/>
      <c r="FY54" s="148"/>
      <c r="FZ54" s="148"/>
      <c r="GA54" s="148"/>
      <c r="GB54" s="148"/>
      <c r="GC54" s="148"/>
      <c r="GD54" s="148"/>
      <c r="GE54" s="148"/>
      <c r="GF54" s="148"/>
      <c r="GG54" s="148"/>
      <c r="GH54" s="148"/>
      <c r="GI54" s="148"/>
      <c r="GJ54" s="148"/>
      <c r="GK54" s="148"/>
      <c r="GL54" s="148"/>
      <c r="GM54" s="148"/>
      <c r="GN54" s="148"/>
      <c r="GO54" s="148"/>
      <c r="GP54" s="148"/>
      <c r="GQ54" s="148"/>
      <c r="GR54" s="148"/>
      <c r="GS54" s="148"/>
      <c r="GT54" s="148"/>
      <c r="GU54" s="148"/>
      <c r="GV54" s="148"/>
      <c r="GW54" s="148"/>
      <c r="GX54" s="148"/>
      <c r="GY54" s="148"/>
      <c r="GZ54" s="148"/>
      <c r="HA54" s="148"/>
      <c r="HB54" s="148"/>
      <c r="HC54" s="148"/>
      <c r="HD54" s="148"/>
      <c r="HE54" s="148"/>
      <c r="HF54" s="148"/>
      <c r="HG54" s="148"/>
      <c r="HH54" s="148"/>
      <c r="HI54" s="148"/>
      <c r="HJ54" s="148"/>
      <c r="HK54" s="148"/>
      <c r="HL54" s="148"/>
      <c r="HM54" s="148"/>
      <c r="HN54" s="148"/>
      <c r="HO54" s="148"/>
      <c r="HP54" s="148"/>
    </row>
    <row r="55" s="147" customFormat="1" spans="1:224">
      <c r="A55" s="160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8"/>
      <c r="FF55" s="148"/>
      <c r="FG55" s="148"/>
      <c r="FH55" s="148"/>
      <c r="FI55" s="148"/>
      <c r="FJ55" s="148"/>
      <c r="FK55" s="148"/>
      <c r="FL55" s="148"/>
      <c r="FM55" s="148"/>
      <c r="FN55" s="148"/>
      <c r="FO55" s="148"/>
      <c r="FP55" s="148"/>
      <c r="FQ55" s="148"/>
      <c r="FR55" s="148"/>
      <c r="FS55" s="148"/>
      <c r="FT55" s="148"/>
      <c r="FU55" s="148"/>
      <c r="FV55" s="148"/>
      <c r="FW55" s="148"/>
      <c r="FX55" s="148"/>
      <c r="FY55" s="148"/>
      <c r="FZ55" s="148"/>
      <c r="GA55" s="148"/>
      <c r="GB55" s="148"/>
      <c r="GC55" s="148"/>
      <c r="GD55" s="148"/>
      <c r="GE55" s="148"/>
      <c r="GF55" s="148"/>
      <c r="GG55" s="148"/>
      <c r="GH55" s="148"/>
      <c r="GI55" s="148"/>
      <c r="GJ55" s="148"/>
      <c r="GK55" s="148"/>
      <c r="GL55" s="148"/>
      <c r="GM55" s="148"/>
      <c r="GN55" s="148"/>
      <c r="GO55" s="148"/>
      <c r="GP55" s="148"/>
      <c r="GQ55" s="148"/>
      <c r="GR55" s="148"/>
      <c r="GS55" s="148"/>
      <c r="GT55" s="148"/>
      <c r="GU55" s="148"/>
      <c r="GV55" s="148"/>
      <c r="GW55" s="148"/>
      <c r="GX55" s="148"/>
      <c r="GY55" s="148"/>
      <c r="GZ55" s="148"/>
      <c r="HA55" s="148"/>
      <c r="HB55" s="148"/>
      <c r="HC55" s="148"/>
      <c r="HD55" s="148"/>
      <c r="HE55" s="148"/>
      <c r="HF55" s="148"/>
      <c r="HG55" s="148"/>
      <c r="HH55" s="148"/>
      <c r="HI55" s="148"/>
      <c r="HJ55" s="148"/>
      <c r="HK55" s="148"/>
      <c r="HL55" s="148"/>
      <c r="HM55" s="148"/>
      <c r="HN55" s="148"/>
      <c r="HO55" s="148"/>
      <c r="HP55" s="148"/>
    </row>
    <row r="56" s="147" customFormat="1" spans="1:224">
      <c r="A56" s="160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8"/>
      <c r="EF56" s="148"/>
      <c r="EG56" s="148"/>
      <c r="EH56" s="148"/>
      <c r="EI56" s="148"/>
      <c r="EJ56" s="148"/>
      <c r="EK56" s="148"/>
      <c r="EL56" s="148"/>
      <c r="EM56" s="148"/>
      <c r="EN56" s="148"/>
      <c r="EO56" s="148"/>
      <c r="EP56" s="148"/>
      <c r="EQ56" s="148"/>
      <c r="ER56" s="148"/>
      <c r="ES56" s="148"/>
      <c r="ET56" s="148"/>
      <c r="EU56" s="148"/>
      <c r="EV56" s="148"/>
      <c r="EW56" s="148"/>
      <c r="EX56" s="148"/>
      <c r="EY56" s="148"/>
      <c r="EZ56" s="148"/>
      <c r="FA56" s="148"/>
      <c r="FB56" s="148"/>
      <c r="FC56" s="148"/>
      <c r="FD56" s="148"/>
      <c r="FE56" s="148"/>
      <c r="FF56" s="148"/>
      <c r="FG56" s="148"/>
      <c r="FH56" s="148"/>
      <c r="FI56" s="148"/>
      <c r="FJ56" s="148"/>
      <c r="FK56" s="148"/>
      <c r="FL56" s="148"/>
      <c r="FM56" s="148"/>
      <c r="FN56" s="148"/>
      <c r="FO56" s="148"/>
      <c r="FP56" s="148"/>
      <c r="FQ56" s="148"/>
      <c r="FR56" s="148"/>
      <c r="FS56" s="148"/>
      <c r="FT56" s="148"/>
      <c r="FU56" s="148"/>
      <c r="FV56" s="148"/>
      <c r="FW56" s="148"/>
      <c r="FX56" s="148"/>
      <c r="FY56" s="148"/>
      <c r="FZ56" s="148"/>
      <c r="GA56" s="148"/>
      <c r="GB56" s="148"/>
      <c r="GC56" s="148"/>
      <c r="GD56" s="148"/>
      <c r="GE56" s="148"/>
      <c r="GF56" s="148"/>
      <c r="GG56" s="148"/>
      <c r="GH56" s="148"/>
      <c r="GI56" s="148"/>
      <c r="GJ56" s="148"/>
      <c r="GK56" s="148"/>
      <c r="GL56" s="148"/>
      <c r="GM56" s="148"/>
      <c r="GN56" s="148"/>
      <c r="GO56" s="148"/>
      <c r="GP56" s="148"/>
      <c r="GQ56" s="148"/>
      <c r="GR56" s="148"/>
      <c r="GS56" s="148"/>
      <c r="GT56" s="148"/>
      <c r="GU56" s="148"/>
      <c r="GV56" s="148"/>
      <c r="GW56" s="148"/>
      <c r="GX56" s="148"/>
      <c r="GY56" s="148"/>
      <c r="GZ56" s="148"/>
      <c r="HA56" s="148"/>
      <c r="HB56" s="148"/>
      <c r="HC56" s="148"/>
      <c r="HD56" s="148"/>
      <c r="HE56" s="148"/>
      <c r="HF56" s="148"/>
      <c r="HG56" s="148"/>
      <c r="HH56" s="148"/>
      <c r="HI56" s="148"/>
      <c r="HJ56" s="148"/>
      <c r="HK56" s="148"/>
      <c r="HL56" s="148"/>
      <c r="HM56" s="148"/>
      <c r="HN56" s="148"/>
      <c r="HO56" s="148"/>
      <c r="HP56" s="148"/>
    </row>
    <row r="57" s="147" customFormat="1" spans="1:224">
      <c r="A57" s="160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  <c r="EF57" s="148"/>
      <c r="EG57" s="148"/>
      <c r="EH57" s="148"/>
      <c r="EI57" s="148"/>
      <c r="EJ57" s="148"/>
      <c r="EK57" s="148"/>
      <c r="EL57" s="148"/>
      <c r="EM57" s="148"/>
      <c r="EN57" s="148"/>
      <c r="EO57" s="148"/>
      <c r="EP57" s="148"/>
      <c r="EQ57" s="148"/>
      <c r="ER57" s="148"/>
      <c r="ES57" s="148"/>
      <c r="ET57" s="148"/>
      <c r="EU57" s="148"/>
      <c r="EV57" s="148"/>
      <c r="EW57" s="148"/>
      <c r="EX57" s="148"/>
      <c r="EY57" s="148"/>
      <c r="EZ57" s="148"/>
      <c r="FA57" s="148"/>
      <c r="FB57" s="148"/>
      <c r="FC57" s="148"/>
      <c r="FD57" s="148"/>
      <c r="FE57" s="148"/>
      <c r="FF57" s="148"/>
      <c r="FG57" s="148"/>
      <c r="FH57" s="148"/>
      <c r="FI57" s="148"/>
      <c r="FJ57" s="148"/>
      <c r="FK57" s="148"/>
      <c r="FL57" s="148"/>
      <c r="FM57" s="148"/>
      <c r="FN57" s="148"/>
      <c r="FO57" s="148"/>
      <c r="FP57" s="148"/>
      <c r="FQ57" s="148"/>
      <c r="FR57" s="148"/>
      <c r="FS57" s="148"/>
      <c r="FT57" s="148"/>
      <c r="FU57" s="148"/>
      <c r="FV57" s="148"/>
      <c r="FW57" s="148"/>
      <c r="FX57" s="148"/>
      <c r="FY57" s="148"/>
      <c r="FZ57" s="148"/>
      <c r="GA57" s="148"/>
      <c r="GB57" s="148"/>
      <c r="GC57" s="148"/>
      <c r="GD57" s="148"/>
      <c r="GE57" s="148"/>
      <c r="GF57" s="148"/>
      <c r="GG57" s="148"/>
      <c r="GH57" s="148"/>
      <c r="GI57" s="148"/>
      <c r="GJ57" s="148"/>
      <c r="GK57" s="148"/>
      <c r="GL57" s="148"/>
      <c r="GM57" s="148"/>
      <c r="GN57" s="148"/>
      <c r="GO57" s="148"/>
      <c r="GP57" s="148"/>
      <c r="GQ57" s="148"/>
      <c r="GR57" s="148"/>
      <c r="GS57" s="148"/>
      <c r="GT57" s="148"/>
      <c r="GU57" s="148"/>
      <c r="GV57" s="148"/>
      <c r="GW57" s="148"/>
      <c r="GX57" s="148"/>
      <c r="GY57" s="148"/>
      <c r="GZ57" s="148"/>
      <c r="HA57" s="148"/>
      <c r="HB57" s="148"/>
      <c r="HC57" s="148"/>
      <c r="HD57" s="148"/>
      <c r="HE57" s="148"/>
      <c r="HF57" s="148"/>
      <c r="HG57" s="148"/>
      <c r="HH57" s="148"/>
      <c r="HI57" s="148"/>
      <c r="HJ57" s="148"/>
      <c r="HK57" s="148"/>
      <c r="HL57" s="148"/>
      <c r="HM57" s="148"/>
      <c r="HN57" s="148"/>
      <c r="HO57" s="148"/>
      <c r="HP57" s="148"/>
    </row>
    <row r="58" s="147" customFormat="1" spans="1:224">
      <c r="A58" s="160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8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8"/>
      <c r="EF58" s="148"/>
      <c r="EG58" s="148"/>
      <c r="EH58" s="148"/>
      <c r="EI58" s="148"/>
      <c r="EJ58" s="148"/>
      <c r="EK58" s="148"/>
      <c r="EL58" s="148"/>
      <c r="EM58" s="148"/>
      <c r="EN58" s="148"/>
      <c r="EO58" s="148"/>
      <c r="EP58" s="148"/>
      <c r="EQ58" s="148"/>
      <c r="ER58" s="148"/>
      <c r="ES58" s="148"/>
      <c r="ET58" s="148"/>
      <c r="EU58" s="148"/>
      <c r="EV58" s="148"/>
      <c r="EW58" s="148"/>
      <c r="EX58" s="148"/>
      <c r="EY58" s="148"/>
      <c r="EZ58" s="148"/>
      <c r="FA58" s="148"/>
      <c r="FB58" s="148"/>
      <c r="FC58" s="148"/>
      <c r="FD58" s="148"/>
      <c r="FE58" s="148"/>
      <c r="FF58" s="148"/>
      <c r="FG58" s="148"/>
      <c r="FH58" s="148"/>
      <c r="FI58" s="148"/>
      <c r="FJ58" s="148"/>
      <c r="FK58" s="148"/>
      <c r="FL58" s="148"/>
      <c r="FM58" s="148"/>
      <c r="FN58" s="148"/>
      <c r="FO58" s="148"/>
      <c r="FP58" s="148"/>
      <c r="FQ58" s="148"/>
      <c r="FR58" s="148"/>
      <c r="FS58" s="148"/>
      <c r="FT58" s="148"/>
      <c r="FU58" s="148"/>
      <c r="FV58" s="148"/>
      <c r="FW58" s="148"/>
      <c r="FX58" s="148"/>
      <c r="FY58" s="148"/>
      <c r="FZ58" s="148"/>
      <c r="GA58" s="148"/>
      <c r="GB58" s="148"/>
      <c r="GC58" s="148"/>
      <c r="GD58" s="148"/>
      <c r="GE58" s="148"/>
      <c r="GF58" s="148"/>
      <c r="GG58" s="148"/>
      <c r="GH58" s="148"/>
      <c r="GI58" s="148"/>
      <c r="GJ58" s="148"/>
      <c r="GK58" s="148"/>
      <c r="GL58" s="148"/>
      <c r="GM58" s="148"/>
      <c r="GN58" s="148"/>
      <c r="GO58" s="148"/>
      <c r="GP58" s="148"/>
      <c r="GQ58" s="148"/>
      <c r="GR58" s="148"/>
      <c r="GS58" s="148"/>
      <c r="GT58" s="148"/>
      <c r="GU58" s="148"/>
      <c r="GV58" s="148"/>
      <c r="GW58" s="148"/>
      <c r="GX58" s="148"/>
      <c r="GY58" s="148"/>
      <c r="GZ58" s="148"/>
      <c r="HA58" s="148"/>
      <c r="HB58" s="148"/>
      <c r="HC58" s="148"/>
      <c r="HD58" s="148"/>
      <c r="HE58" s="148"/>
      <c r="HF58" s="148"/>
      <c r="HG58" s="148"/>
      <c r="HH58" s="148"/>
      <c r="HI58" s="148"/>
      <c r="HJ58" s="148"/>
      <c r="HK58" s="148"/>
      <c r="HL58" s="148"/>
      <c r="HM58" s="148"/>
      <c r="HN58" s="148"/>
      <c r="HO58" s="148"/>
      <c r="HP58" s="148"/>
    </row>
    <row r="59" s="147" customFormat="1" spans="1:224">
      <c r="A59" s="160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8"/>
      <c r="EF59" s="148"/>
      <c r="EG59" s="148"/>
      <c r="EH59" s="148"/>
      <c r="EI59" s="148"/>
      <c r="EJ59" s="148"/>
      <c r="EK59" s="148"/>
      <c r="EL59" s="148"/>
      <c r="EM59" s="148"/>
      <c r="EN59" s="148"/>
      <c r="EO59" s="148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/>
      <c r="FD59" s="148"/>
      <c r="FE59" s="148"/>
      <c r="FF59" s="148"/>
      <c r="FG59" s="148"/>
      <c r="FH59" s="148"/>
      <c r="FI59" s="148"/>
      <c r="FJ59" s="148"/>
      <c r="FK59" s="148"/>
      <c r="FL59" s="148"/>
      <c r="FM59" s="148"/>
      <c r="FN59" s="148"/>
      <c r="FO59" s="148"/>
      <c r="FP59" s="148"/>
      <c r="FQ59" s="148"/>
      <c r="FR59" s="148"/>
      <c r="FS59" s="148"/>
      <c r="FT59" s="148"/>
      <c r="FU59" s="148"/>
      <c r="FV59" s="148"/>
      <c r="FW59" s="148"/>
      <c r="FX59" s="148"/>
      <c r="FY59" s="148"/>
      <c r="FZ59" s="148"/>
      <c r="GA59" s="148"/>
      <c r="GB59" s="148"/>
      <c r="GC59" s="148"/>
      <c r="GD59" s="148"/>
      <c r="GE59" s="148"/>
      <c r="GF59" s="148"/>
      <c r="GG59" s="148"/>
      <c r="GH59" s="148"/>
      <c r="GI59" s="148"/>
      <c r="GJ59" s="148"/>
      <c r="GK59" s="148"/>
      <c r="GL59" s="148"/>
      <c r="GM59" s="148"/>
      <c r="GN59" s="148"/>
      <c r="GO59" s="148"/>
      <c r="GP59" s="148"/>
      <c r="GQ59" s="148"/>
      <c r="GR59" s="148"/>
      <c r="GS59" s="148"/>
      <c r="GT59" s="148"/>
      <c r="GU59" s="148"/>
      <c r="GV59" s="148"/>
      <c r="GW59" s="148"/>
      <c r="GX59" s="148"/>
      <c r="GY59" s="148"/>
      <c r="GZ59" s="148"/>
      <c r="HA59" s="148"/>
      <c r="HB59" s="148"/>
      <c r="HC59" s="148"/>
      <c r="HD59" s="148"/>
      <c r="HE59" s="148"/>
      <c r="HF59" s="148"/>
      <c r="HG59" s="148"/>
      <c r="HH59" s="148"/>
      <c r="HI59" s="148"/>
      <c r="HJ59" s="148"/>
      <c r="HK59" s="148"/>
      <c r="HL59" s="148"/>
      <c r="HM59" s="148"/>
      <c r="HN59" s="148"/>
      <c r="HO59" s="148"/>
      <c r="HP59" s="148"/>
    </row>
    <row r="60" s="147" customFormat="1" spans="1:224">
      <c r="A60" s="160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  <c r="EF60" s="148"/>
      <c r="EG60" s="148"/>
      <c r="EH60" s="148"/>
      <c r="EI60" s="148"/>
      <c r="EJ60" s="148"/>
      <c r="EK60" s="148"/>
      <c r="EL60" s="148"/>
      <c r="EM60" s="148"/>
      <c r="EN60" s="148"/>
      <c r="EO60" s="148"/>
      <c r="EP60" s="148"/>
      <c r="EQ60" s="148"/>
      <c r="ER60" s="148"/>
      <c r="ES60" s="148"/>
      <c r="ET60" s="148"/>
      <c r="EU60" s="148"/>
      <c r="EV60" s="148"/>
      <c r="EW60" s="148"/>
      <c r="EX60" s="148"/>
      <c r="EY60" s="148"/>
      <c r="EZ60" s="148"/>
      <c r="FA60" s="148"/>
      <c r="FB60" s="148"/>
      <c r="FC60" s="148"/>
      <c r="FD60" s="148"/>
      <c r="FE60" s="148"/>
      <c r="FF60" s="148"/>
      <c r="FG60" s="148"/>
      <c r="FH60" s="148"/>
      <c r="FI60" s="148"/>
      <c r="FJ60" s="148"/>
      <c r="FK60" s="148"/>
      <c r="FL60" s="148"/>
      <c r="FM60" s="148"/>
      <c r="FN60" s="148"/>
      <c r="FO60" s="148"/>
      <c r="FP60" s="148"/>
      <c r="FQ60" s="148"/>
      <c r="FR60" s="148"/>
      <c r="FS60" s="148"/>
      <c r="FT60" s="148"/>
      <c r="FU60" s="148"/>
      <c r="FV60" s="148"/>
      <c r="FW60" s="148"/>
      <c r="FX60" s="148"/>
      <c r="FY60" s="148"/>
      <c r="FZ60" s="148"/>
      <c r="GA60" s="148"/>
      <c r="GB60" s="148"/>
      <c r="GC60" s="148"/>
      <c r="GD60" s="148"/>
      <c r="GE60" s="148"/>
      <c r="GF60" s="148"/>
      <c r="GG60" s="148"/>
      <c r="GH60" s="148"/>
      <c r="GI60" s="148"/>
      <c r="GJ60" s="148"/>
      <c r="GK60" s="148"/>
      <c r="GL60" s="148"/>
      <c r="GM60" s="148"/>
      <c r="GN60" s="148"/>
      <c r="GO60" s="148"/>
      <c r="GP60" s="148"/>
      <c r="GQ60" s="148"/>
      <c r="GR60" s="148"/>
      <c r="GS60" s="148"/>
      <c r="GT60" s="148"/>
      <c r="GU60" s="148"/>
      <c r="GV60" s="148"/>
      <c r="GW60" s="148"/>
      <c r="GX60" s="148"/>
      <c r="GY60" s="148"/>
      <c r="GZ60" s="148"/>
      <c r="HA60" s="148"/>
      <c r="HB60" s="148"/>
      <c r="HC60" s="148"/>
      <c r="HD60" s="148"/>
      <c r="HE60" s="148"/>
      <c r="HF60" s="148"/>
      <c r="HG60" s="148"/>
      <c r="HH60" s="148"/>
      <c r="HI60" s="148"/>
      <c r="HJ60" s="148"/>
      <c r="HK60" s="148"/>
      <c r="HL60" s="148"/>
      <c r="HM60" s="148"/>
      <c r="HN60" s="148"/>
      <c r="HO60" s="148"/>
      <c r="HP60" s="148"/>
    </row>
    <row r="61" s="147" customFormat="1" spans="1:224">
      <c r="A61" s="160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8"/>
      <c r="DQ61" s="148"/>
      <c r="DR61" s="148"/>
      <c r="DS61" s="148"/>
      <c r="DT61" s="148"/>
      <c r="DU61" s="148"/>
      <c r="DV61" s="148"/>
      <c r="DW61" s="148"/>
      <c r="DX61" s="148"/>
      <c r="DY61" s="148"/>
      <c r="DZ61" s="148"/>
      <c r="EA61" s="148"/>
      <c r="EB61" s="148"/>
      <c r="EC61" s="148"/>
      <c r="ED61" s="148"/>
      <c r="EE61" s="148"/>
      <c r="EF61" s="148"/>
      <c r="EG61" s="148"/>
      <c r="EH61" s="148"/>
      <c r="EI61" s="148"/>
      <c r="EJ61" s="148"/>
      <c r="EK61" s="148"/>
      <c r="EL61" s="148"/>
      <c r="EM61" s="148"/>
      <c r="EN61" s="148"/>
      <c r="EO61" s="148"/>
      <c r="EP61" s="148"/>
      <c r="EQ61" s="148"/>
      <c r="ER61" s="148"/>
      <c r="ES61" s="148"/>
      <c r="ET61" s="148"/>
      <c r="EU61" s="148"/>
      <c r="EV61" s="148"/>
      <c r="EW61" s="148"/>
      <c r="EX61" s="148"/>
      <c r="EY61" s="148"/>
      <c r="EZ61" s="148"/>
      <c r="FA61" s="148"/>
      <c r="FB61" s="148"/>
      <c r="FC61" s="148"/>
      <c r="FD61" s="148"/>
      <c r="FE61" s="148"/>
      <c r="FF61" s="148"/>
      <c r="FG61" s="148"/>
      <c r="FH61" s="148"/>
      <c r="FI61" s="148"/>
      <c r="FJ61" s="148"/>
      <c r="FK61" s="148"/>
      <c r="FL61" s="148"/>
      <c r="FM61" s="148"/>
      <c r="FN61" s="148"/>
      <c r="FO61" s="148"/>
      <c r="FP61" s="148"/>
      <c r="FQ61" s="148"/>
      <c r="FR61" s="148"/>
      <c r="FS61" s="148"/>
      <c r="FT61" s="148"/>
      <c r="FU61" s="148"/>
      <c r="FV61" s="148"/>
      <c r="FW61" s="148"/>
      <c r="FX61" s="148"/>
      <c r="FY61" s="148"/>
      <c r="FZ61" s="148"/>
      <c r="GA61" s="148"/>
      <c r="GB61" s="148"/>
      <c r="GC61" s="148"/>
      <c r="GD61" s="148"/>
      <c r="GE61" s="148"/>
      <c r="GF61" s="148"/>
      <c r="GG61" s="148"/>
      <c r="GH61" s="148"/>
      <c r="GI61" s="148"/>
      <c r="GJ61" s="148"/>
      <c r="GK61" s="148"/>
      <c r="GL61" s="148"/>
      <c r="GM61" s="148"/>
      <c r="GN61" s="148"/>
      <c r="GO61" s="148"/>
      <c r="GP61" s="148"/>
      <c r="GQ61" s="148"/>
      <c r="GR61" s="148"/>
      <c r="GS61" s="148"/>
      <c r="GT61" s="148"/>
      <c r="GU61" s="148"/>
      <c r="GV61" s="148"/>
      <c r="GW61" s="148"/>
      <c r="GX61" s="148"/>
      <c r="GY61" s="148"/>
      <c r="GZ61" s="148"/>
      <c r="HA61" s="148"/>
      <c r="HB61" s="148"/>
      <c r="HC61" s="148"/>
      <c r="HD61" s="148"/>
      <c r="HE61" s="148"/>
      <c r="HF61" s="148"/>
      <c r="HG61" s="148"/>
      <c r="HH61" s="148"/>
      <c r="HI61" s="148"/>
      <c r="HJ61" s="148"/>
      <c r="HK61" s="148"/>
      <c r="HL61" s="148"/>
      <c r="HM61" s="148"/>
      <c r="HN61" s="148"/>
      <c r="HO61" s="148"/>
      <c r="HP61" s="148"/>
    </row>
    <row r="62" s="147" customFormat="1" spans="1:224">
      <c r="A62" s="160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8"/>
      <c r="DT62" s="148"/>
      <c r="DU62" s="148"/>
      <c r="DV62" s="148"/>
      <c r="DW62" s="148"/>
      <c r="DX62" s="148"/>
      <c r="DY62" s="148"/>
      <c r="DZ62" s="148"/>
      <c r="EA62" s="148"/>
      <c r="EB62" s="148"/>
      <c r="EC62" s="148"/>
      <c r="ED62" s="148"/>
      <c r="EE62" s="148"/>
      <c r="EF62" s="148"/>
      <c r="EG62" s="148"/>
      <c r="EH62" s="148"/>
      <c r="EI62" s="148"/>
      <c r="EJ62" s="148"/>
      <c r="EK62" s="148"/>
      <c r="EL62" s="148"/>
      <c r="EM62" s="148"/>
      <c r="EN62" s="148"/>
      <c r="EO62" s="148"/>
      <c r="EP62" s="148"/>
      <c r="EQ62" s="148"/>
      <c r="ER62" s="148"/>
      <c r="ES62" s="148"/>
      <c r="ET62" s="148"/>
      <c r="EU62" s="148"/>
      <c r="EV62" s="148"/>
      <c r="EW62" s="148"/>
      <c r="EX62" s="148"/>
      <c r="EY62" s="148"/>
      <c r="EZ62" s="148"/>
      <c r="FA62" s="148"/>
      <c r="FB62" s="148"/>
      <c r="FC62" s="148"/>
      <c r="FD62" s="148"/>
      <c r="FE62" s="148"/>
      <c r="FF62" s="148"/>
      <c r="FG62" s="148"/>
      <c r="FH62" s="148"/>
      <c r="FI62" s="148"/>
      <c r="FJ62" s="148"/>
      <c r="FK62" s="148"/>
      <c r="FL62" s="148"/>
      <c r="FM62" s="148"/>
      <c r="FN62" s="148"/>
      <c r="FO62" s="148"/>
      <c r="FP62" s="148"/>
      <c r="FQ62" s="148"/>
      <c r="FR62" s="148"/>
      <c r="FS62" s="148"/>
      <c r="FT62" s="148"/>
      <c r="FU62" s="148"/>
      <c r="FV62" s="148"/>
      <c r="FW62" s="148"/>
      <c r="FX62" s="148"/>
      <c r="FY62" s="148"/>
      <c r="FZ62" s="148"/>
      <c r="GA62" s="148"/>
      <c r="GB62" s="148"/>
      <c r="GC62" s="148"/>
      <c r="GD62" s="148"/>
      <c r="GE62" s="148"/>
      <c r="GF62" s="148"/>
      <c r="GG62" s="148"/>
      <c r="GH62" s="148"/>
      <c r="GI62" s="148"/>
      <c r="GJ62" s="148"/>
      <c r="GK62" s="148"/>
      <c r="GL62" s="148"/>
      <c r="GM62" s="148"/>
      <c r="GN62" s="148"/>
      <c r="GO62" s="148"/>
      <c r="GP62" s="148"/>
      <c r="GQ62" s="148"/>
      <c r="GR62" s="148"/>
      <c r="GS62" s="148"/>
      <c r="GT62" s="148"/>
      <c r="GU62" s="148"/>
      <c r="GV62" s="148"/>
      <c r="GW62" s="148"/>
      <c r="GX62" s="148"/>
      <c r="GY62" s="148"/>
      <c r="GZ62" s="148"/>
      <c r="HA62" s="148"/>
      <c r="HB62" s="148"/>
      <c r="HC62" s="148"/>
      <c r="HD62" s="148"/>
      <c r="HE62" s="148"/>
      <c r="HF62" s="148"/>
      <c r="HG62" s="148"/>
      <c r="HH62" s="148"/>
      <c r="HI62" s="148"/>
      <c r="HJ62" s="148"/>
      <c r="HK62" s="148"/>
      <c r="HL62" s="148"/>
      <c r="HM62" s="148"/>
      <c r="HN62" s="148"/>
      <c r="HO62" s="148"/>
      <c r="HP62" s="148"/>
    </row>
    <row r="63" s="147" customFormat="1" spans="1:224">
      <c r="A63" s="160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48"/>
      <c r="DR63" s="148"/>
      <c r="DS63" s="148"/>
      <c r="DT63" s="148"/>
      <c r="DU63" s="148"/>
      <c r="DV63" s="148"/>
      <c r="DW63" s="148"/>
      <c r="DX63" s="148"/>
      <c r="DY63" s="148"/>
      <c r="DZ63" s="148"/>
      <c r="EA63" s="148"/>
      <c r="EB63" s="148"/>
      <c r="EC63" s="148"/>
      <c r="ED63" s="148"/>
      <c r="EE63" s="148"/>
      <c r="EF63" s="148"/>
      <c r="EG63" s="148"/>
      <c r="EH63" s="148"/>
      <c r="EI63" s="148"/>
      <c r="EJ63" s="148"/>
      <c r="EK63" s="148"/>
      <c r="EL63" s="148"/>
      <c r="EM63" s="148"/>
      <c r="EN63" s="148"/>
      <c r="EO63" s="148"/>
      <c r="EP63" s="148"/>
      <c r="EQ63" s="148"/>
      <c r="ER63" s="148"/>
      <c r="ES63" s="148"/>
      <c r="ET63" s="148"/>
      <c r="EU63" s="148"/>
      <c r="EV63" s="148"/>
      <c r="EW63" s="148"/>
      <c r="EX63" s="148"/>
      <c r="EY63" s="148"/>
      <c r="EZ63" s="148"/>
      <c r="FA63" s="148"/>
      <c r="FB63" s="148"/>
      <c r="FC63" s="148"/>
      <c r="FD63" s="148"/>
      <c r="FE63" s="148"/>
      <c r="FF63" s="148"/>
      <c r="FG63" s="148"/>
      <c r="FH63" s="148"/>
      <c r="FI63" s="148"/>
      <c r="FJ63" s="148"/>
      <c r="FK63" s="148"/>
      <c r="FL63" s="148"/>
      <c r="FM63" s="148"/>
      <c r="FN63" s="148"/>
      <c r="FO63" s="148"/>
      <c r="FP63" s="148"/>
      <c r="FQ63" s="148"/>
      <c r="FR63" s="148"/>
      <c r="FS63" s="148"/>
      <c r="FT63" s="148"/>
      <c r="FU63" s="148"/>
      <c r="FV63" s="148"/>
      <c r="FW63" s="148"/>
      <c r="FX63" s="148"/>
      <c r="FY63" s="148"/>
      <c r="FZ63" s="148"/>
      <c r="GA63" s="148"/>
      <c r="GB63" s="148"/>
      <c r="GC63" s="148"/>
      <c r="GD63" s="148"/>
      <c r="GE63" s="148"/>
      <c r="GF63" s="148"/>
      <c r="GG63" s="148"/>
      <c r="GH63" s="148"/>
      <c r="GI63" s="148"/>
      <c r="GJ63" s="148"/>
      <c r="GK63" s="148"/>
      <c r="GL63" s="148"/>
      <c r="GM63" s="148"/>
      <c r="GN63" s="148"/>
      <c r="GO63" s="148"/>
      <c r="GP63" s="148"/>
      <c r="GQ63" s="148"/>
      <c r="GR63" s="148"/>
      <c r="GS63" s="148"/>
      <c r="GT63" s="148"/>
      <c r="GU63" s="148"/>
      <c r="GV63" s="148"/>
      <c r="GW63" s="148"/>
      <c r="GX63" s="148"/>
      <c r="GY63" s="148"/>
      <c r="GZ63" s="148"/>
      <c r="HA63" s="148"/>
      <c r="HB63" s="148"/>
      <c r="HC63" s="148"/>
      <c r="HD63" s="148"/>
      <c r="HE63" s="148"/>
      <c r="HF63" s="148"/>
      <c r="HG63" s="148"/>
      <c r="HH63" s="148"/>
      <c r="HI63" s="148"/>
      <c r="HJ63" s="148"/>
      <c r="HK63" s="148"/>
      <c r="HL63" s="148"/>
      <c r="HM63" s="148"/>
      <c r="HN63" s="148"/>
      <c r="HO63" s="148"/>
      <c r="HP63" s="148"/>
    </row>
    <row r="64" s="147" customFormat="1" spans="1:224">
      <c r="A64" s="160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148"/>
      <c r="DV64" s="148"/>
      <c r="DW64" s="148"/>
      <c r="DX64" s="148"/>
      <c r="DY64" s="148"/>
      <c r="DZ64" s="148"/>
      <c r="EA64" s="148"/>
      <c r="EB64" s="148"/>
      <c r="EC64" s="148"/>
      <c r="ED64" s="148"/>
      <c r="EE64" s="148"/>
      <c r="EF64" s="148"/>
      <c r="EG64" s="148"/>
      <c r="EH64" s="148"/>
      <c r="EI64" s="148"/>
      <c r="EJ64" s="148"/>
      <c r="EK64" s="148"/>
      <c r="EL64" s="148"/>
      <c r="EM64" s="148"/>
      <c r="EN64" s="148"/>
      <c r="EO64" s="148"/>
      <c r="EP64" s="148"/>
      <c r="EQ64" s="148"/>
      <c r="ER64" s="148"/>
      <c r="ES64" s="148"/>
      <c r="ET64" s="148"/>
      <c r="EU64" s="148"/>
      <c r="EV64" s="148"/>
      <c r="EW64" s="148"/>
      <c r="EX64" s="148"/>
      <c r="EY64" s="148"/>
      <c r="EZ64" s="148"/>
      <c r="FA64" s="148"/>
      <c r="FB64" s="148"/>
      <c r="FC64" s="148"/>
      <c r="FD64" s="148"/>
      <c r="FE64" s="148"/>
      <c r="FF64" s="148"/>
      <c r="FG64" s="148"/>
      <c r="FH64" s="148"/>
      <c r="FI64" s="148"/>
      <c r="FJ64" s="148"/>
      <c r="FK64" s="148"/>
      <c r="FL64" s="148"/>
      <c r="FM64" s="148"/>
      <c r="FN64" s="148"/>
      <c r="FO64" s="148"/>
      <c r="FP64" s="148"/>
      <c r="FQ64" s="148"/>
      <c r="FR64" s="148"/>
      <c r="FS64" s="148"/>
      <c r="FT64" s="148"/>
      <c r="FU64" s="148"/>
      <c r="FV64" s="148"/>
      <c r="FW64" s="148"/>
      <c r="FX64" s="148"/>
      <c r="FY64" s="148"/>
      <c r="FZ64" s="148"/>
      <c r="GA64" s="148"/>
      <c r="GB64" s="148"/>
      <c r="GC64" s="148"/>
      <c r="GD64" s="148"/>
      <c r="GE64" s="148"/>
      <c r="GF64" s="148"/>
      <c r="GG64" s="148"/>
      <c r="GH64" s="148"/>
      <c r="GI64" s="148"/>
      <c r="GJ64" s="148"/>
      <c r="GK64" s="148"/>
      <c r="GL64" s="148"/>
      <c r="GM64" s="148"/>
      <c r="GN64" s="148"/>
      <c r="GO64" s="148"/>
      <c r="GP64" s="148"/>
      <c r="GQ64" s="148"/>
      <c r="GR64" s="148"/>
      <c r="GS64" s="148"/>
      <c r="GT64" s="148"/>
      <c r="GU64" s="148"/>
      <c r="GV64" s="148"/>
      <c r="GW64" s="148"/>
      <c r="GX64" s="148"/>
      <c r="GY64" s="148"/>
      <c r="GZ64" s="148"/>
      <c r="HA64" s="148"/>
      <c r="HB64" s="148"/>
      <c r="HC64" s="148"/>
      <c r="HD64" s="148"/>
      <c r="HE64" s="148"/>
      <c r="HF64" s="148"/>
      <c r="HG64" s="148"/>
      <c r="HH64" s="148"/>
      <c r="HI64" s="148"/>
      <c r="HJ64" s="148"/>
      <c r="HK64" s="148"/>
      <c r="HL64" s="148"/>
      <c r="HM64" s="148"/>
      <c r="HN64" s="148"/>
      <c r="HO64" s="148"/>
      <c r="HP64" s="148"/>
    </row>
    <row r="65" s="147" customFormat="1" spans="1:224">
      <c r="A65" s="160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8"/>
      <c r="DJ65" s="148"/>
      <c r="DK65" s="148"/>
      <c r="DL65" s="148"/>
      <c r="DM65" s="148"/>
      <c r="DN65" s="148"/>
      <c r="DO65" s="148"/>
      <c r="DP65" s="148"/>
      <c r="DQ65" s="148"/>
      <c r="DR65" s="148"/>
      <c r="DS65" s="148"/>
      <c r="DT65" s="148"/>
      <c r="DU65" s="148"/>
      <c r="DV65" s="148"/>
      <c r="DW65" s="148"/>
      <c r="DX65" s="148"/>
      <c r="DY65" s="148"/>
      <c r="DZ65" s="148"/>
      <c r="EA65" s="148"/>
      <c r="EB65" s="148"/>
      <c r="EC65" s="148"/>
      <c r="ED65" s="148"/>
      <c r="EE65" s="148"/>
      <c r="EF65" s="148"/>
      <c r="EG65" s="148"/>
      <c r="EH65" s="148"/>
      <c r="EI65" s="148"/>
      <c r="EJ65" s="148"/>
      <c r="EK65" s="148"/>
      <c r="EL65" s="148"/>
      <c r="EM65" s="148"/>
      <c r="EN65" s="148"/>
      <c r="EO65" s="148"/>
      <c r="EP65" s="148"/>
      <c r="EQ65" s="148"/>
      <c r="ER65" s="148"/>
      <c r="ES65" s="148"/>
      <c r="ET65" s="148"/>
      <c r="EU65" s="148"/>
      <c r="EV65" s="148"/>
      <c r="EW65" s="148"/>
      <c r="EX65" s="148"/>
      <c r="EY65" s="148"/>
      <c r="EZ65" s="148"/>
      <c r="FA65" s="148"/>
      <c r="FB65" s="148"/>
      <c r="FC65" s="148"/>
      <c r="FD65" s="148"/>
      <c r="FE65" s="148"/>
      <c r="FF65" s="148"/>
      <c r="FG65" s="148"/>
      <c r="FH65" s="148"/>
      <c r="FI65" s="148"/>
      <c r="FJ65" s="148"/>
      <c r="FK65" s="148"/>
      <c r="FL65" s="148"/>
      <c r="FM65" s="148"/>
      <c r="FN65" s="148"/>
      <c r="FO65" s="148"/>
      <c r="FP65" s="148"/>
      <c r="FQ65" s="148"/>
      <c r="FR65" s="148"/>
      <c r="FS65" s="148"/>
      <c r="FT65" s="148"/>
      <c r="FU65" s="148"/>
      <c r="FV65" s="148"/>
      <c r="FW65" s="148"/>
      <c r="FX65" s="148"/>
      <c r="FY65" s="148"/>
      <c r="FZ65" s="148"/>
      <c r="GA65" s="148"/>
      <c r="GB65" s="148"/>
      <c r="GC65" s="148"/>
      <c r="GD65" s="148"/>
      <c r="GE65" s="148"/>
      <c r="GF65" s="148"/>
      <c r="GG65" s="148"/>
      <c r="GH65" s="148"/>
      <c r="GI65" s="148"/>
      <c r="GJ65" s="148"/>
      <c r="GK65" s="148"/>
      <c r="GL65" s="148"/>
      <c r="GM65" s="148"/>
      <c r="GN65" s="148"/>
      <c r="GO65" s="148"/>
      <c r="GP65" s="148"/>
      <c r="GQ65" s="148"/>
      <c r="GR65" s="148"/>
      <c r="GS65" s="148"/>
      <c r="GT65" s="148"/>
      <c r="GU65" s="148"/>
      <c r="GV65" s="148"/>
      <c r="GW65" s="148"/>
      <c r="GX65" s="148"/>
      <c r="GY65" s="148"/>
      <c r="GZ65" s="148"/>
      <c r="HA65" s="148"/>
      <c r="HB65" s="148"/>
      <c r="HC65" s="148"/>
      <c r="HD65" s="148"/>
      <c r="HE65" s="148"/>
      <c r="HF65" s="148"/>
      <c r="HG65" s="148"/>
      <c r="HH65" s="148"/>
      <c r="HI65" s="148"/>
      <c r="HJ65" s="148"/>
      <c r="HK65" s="148"/>
      <c r="HL65" s="148"/>
      <c r="HM65" s="148"/>
      <c r="HN65" s="148"/>
      <c r="HO65" s="148"/>
      <c r="HP65" s="148"/>
    </row>
    <row r="66" s="147" customFormat="1" spans="1:224">
      <c r="A66" s="160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148"/>
      <c r="DQ66" s="148"/>
      <c r="DR66" s="148"/>
      <c r="DS66" s="148"/>
      <c r="DT66" s="148"/>
      <c r="DU66" s="148"/>
      <c r="DV66" s="148"/>
      <c r="DW66" s="148"/>
      <c r="DX66" s="148"/>
      <c r="DY66" s="148"/>
      <c r="DZ66" s="148"/>
      <c r="EA66" s="148"/>
      <c r="EB66" s="148"/>
      <c r="EC66" s="148"/>
      <c r="ED66" s="148"/>
      <c r="EE66" s="148"/>
      <c r="EF66" s="148"/>
      <c r="EG66" s="148"/>
      <c r="EH66" s="148"/>
      <c r="EI66" s="148"/>
      <c r="EJ66" s="148"/>
      <c r="EK66" s="148"/>
      <c r="EL66" s="148"/>
      <c r="EM66" s="148"/>
      <c r="EN66" s="148"/>
      <c r="EO66" s="148"/>
      <c r="EP66" s="148"/>
      <c r="EQ66" s="148"/>
      <c r="ER66" s="148"/>
      <c r="ES66" s="148"/>
      <c r="ET66" s="148"/>
      <c r="EU66" s="148"/>
      <c r="EV66" s="148"/>
      <c r="EW66" s="148"/>
      <c r="EX66" s="148"/>
      <c r="EY66" s="148"/>
      <c r="EZ66" s="148"/>
      <c r="FA66" s="148"/>
      <c r="FB66" s="148"/>
      <c r="FC66" s="148"/>
      <c r="FD66" s="148"/>
      <c r="FE66" s="148"/>
      <c r="FF66" s="148"/>
      <c r="FG66" s="148"/>
      <c r="FH66" s="148"/>
      <c r="FI66" s="148"/>
      <c r="FJ66" s="148"/>
      <c r="FK66" s="148"/>
      <c r="FL66" s="148"/>
      <c r="FM66" s="148"/>
      <c r="FN66" s="148"/>
      <c r="FO66" s="148"/>
      <c r="FP66" s="148"/>
      <c r="FQ66" s="148"/>
      <c r="FR66" s="148"/>
      <c r="FS66" s="148"/>
      <c r="FT66" s="148"/>
      <c r="FU66" s="148"/>
      <c r="FV66" s="148"/>
      <c r="FW66" s="148"/>
      <c r="FX66" s="148"/>
      <c r="FY66" s="148"/>
      <c r="FZ66" s="148"/>
      <c r="GA66" s="148"/>
      <c r="GB66" s="148"/>
      <c r="GC66" s="148"/>
      <c r="GD66" s="148"/>
      <c r="GE66" s="148"/>
      <c r="GF66" s="148"/>
      <c r="GG66" s="148"/>
      <c r="GH66" s="148"/>
      <c r="GI66" s="148"/>
      <c r="GJ66" s="148"/>
      <c r="GK66" s="148"/>
      <c r="GL66" s="148"/>
      <c r="GM66" s="148"/>
      <c r="GN66" s="148"/>
      <c r="GO66" s="148"/>
      <c r="GP66" s="148"/>
      <c r="GQ66" s="148"/>
      <c r="GR66" s="148"/>
      <c r="GS66" s="148"/>
      <c r="GT66" s="148"/>
      <c r="GU66" s="148"/>
      <c r="GV66" s="148"/>
      <c r="GW66" s="148"/>
      <c r="GX66" s="148"/>
      <c r="GY66" s="148"/>
      <c r="GZ66" s="148"/>
      <c r="HA66" s="148"/>
      <c r="HB66" s="148"/>
      <c r="HC66" s="148"/>
      <c r="HD66" s="148"/>
      <c r="HE66" s="148"/>
      <c r="HF66" s="148"/>
      <c r="HG66" s="148"/>
      <c r="HH66" s="148"/>
      <c r="HI66" s="148"/>
      <c r="HJ66" s="148"/>
      <c r="HK66" s="148"/>
      <c r="HL66" s="148"/>
      <c r="HM66" s="148"/>
      <c r="HN66" s="148"/>
      <c r="HO66" s="148"/>
      <c r="HP66" s="148"/>
    </row>
    <row r="67" s="147" customFormat="1" spans="1:224">
      <c r="A67" s="160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  <c r="DD67" s="148"/>
      <c r="DE67" s="148"/>
      <c r="DF67" s="148"/>
      <c r="DG67" s="148"/>
      <c r="DH67" s="148"/>
      <c r="DI67" s="148"/>
      <c r="DJ67" s="148"/>
      <c r="DK67" s="148"/>
      <c r="DL67" s="148"/>
      <c r="DM67" s="148"/>
      <c r="DN67" s="148"/>
      <c r="DO67" s="148"/>
      <c r="DP67" s="148"/>
      <c r="DQ67" s="148"/>
      <c r="DR67" s="148"/>
      <c r="DS67" s="148"/>
      <c r="DT67" s="148"/>
      <c r="DU67" s="148"/>
      <c r="DV67" s="148"/>
      <c r="DW67" s="148"/>
      <c r="DX67" s="148"/>
      <c r="DY67" s="148"/>
      <c r="DZ67" s="148"/>
      <c r="EA67" s="148"/>
      <c r="EB67" s="148"/>
      <c r="EC67" s="148"/>
      <c r="ED67" s="148"/>
      <c r="EE67" s="148"/>
      <c r="EF67" s="148"/>
      <c r="EG67" s="148"/>
      <c r="EH67" s="148"/>
      <c r="EI67" s="148"/>
      <c r="EJ67" s="148"/>
      <c r="EK67" s="148"/>
      <c r="EL67" s="148"/>
      <c r="EM67" s="148"/>
      <c r="EN67" s="148"/>
      <c r="EO67" s="148"/>
      <c r="EP67" s="148"/>
      <c r="EQ67" s="148"/>
      <c r="ER67" s="148"/>
      <c r="ES67" s="148"/>
      <c r="ET67" s="148"/>
      <c r="EU67" s="148"/>
      <c r="EV67" s="148"/>
      <c r="EW67" s="148"/>
      <c r="EX67" s="148"/>
      <c r="EY67" s="148"/>
      <c r="EZ67" s="148"/>
      <c r="FA67" s="148"/>
      <c r="FB67" s="148"/>
      <c r="FC67" s="148"/>
      <c r="FD67" s="148"/>
      <c r="FE67" s="148"/>
      <c r="FF67" s="148"/>
      <c r="FG67" s="148"/>
      <c r="FH67" s="148"/>
      <c r="FI67" s="148"/>
      <c r="FJ67" s="148"/>
      <c r="FK67" s="148"/>
      <c r="FL67" s="148"/>
      <c r="FM67" s="148"/>
      <c r="FN67" s="148"/>
      <c r="FO67" s="148"/>
      <c r="FP67" s="148"/>
      <c r="FQ67" s="148"/>
      <c r="FR67" s="148"/>
      <c r="FS67" s="148"/>
      <c r="FT67" s="148"/>
      <c r="FU67" s="148"/>
      <c r="FV67" s="148"/>
      <c r="FW67" s="148"/>
      <c r="FX67" s="148"/>
      <c r="FY67" s="148"/>
      <c r="FZ67" s="148"/>
      <c r="GA67" s="148"/>
      <c r="GB67" s="148"/>
      <c r="GC67" s="148"/>
      <c r="GD67" s="148"/>
      <c r="GE67" s="148"/>
      <c r="GF67" s="148"/>
      <c r="GG67" s="148"/>
      <c r="GH67" s="148"/>
      <c r="GI67" s="148"/>
      <c r="GJ67" s="148"/>
      <c r="GK67" s="148"/>
      <c r="GL67" s="148"/>
      <c r="GM67" s="148"/>
      <c r="GN67" s="148"/>
      <c r="GO67" s="148"/>
      <c r="GP67" s="148"/>
      <c r="GQ67" s="148"/>
      <c r="GR67" s="148"/>
      <c r="GS67" s="148"/>
      <c r="GT67" s="148"/>
      <c r="GU67" s="148"/>
      <c r="GV67" s="148"/>
      <c r="GW67" s="148"/>
      <c r="GX67" s="148"/>
      <c r="GY67" s="148"/>
      <c r="GZ67" s="148"/>
      <c r="HA67" s="148"/>
      <c r="HB67" s="148"/>
      <c r="HC67" s="148"/>
      <c r="HD67" s="148"/>
      <c r="HE67" s="148"/>
      <c r="HF67" s="148"/>
      <c r="HG67" s="148"/>
      <c r="HH67" s="148"/>
      <c r="HI67" s="148"/>
      <c r="HJ67" s="148"/>
      <c r="HK67" s="148"/>
      <c r="HL67" s="148"/>
      <c r="HM67" s="148"/>
      <c r="HN67" s="148"/>
      <c r="HO67" s="148"/>
      <c r="HP67" s="148"/>
    </row>
    <row r="68" s="147" customFormat="1" spans="1:224">
      <c r="A68" s="160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48"/>
      <c r="DQ68" s="148"/>
      <c r="DR68" s="148"/>
      <c r="DS68" s="148"/>
      <c r="DT68" s="148"/>
      <c r="DU68" s="148"/>
      <c r="DV68" s="148"/>
      <c r="DW68" s="148"/>
      <c r="DX68" s="148"/>
      <c r="DY68" s="148"/>
      <c r="DZ68" s="148"/>
      <c r="EA68" s="148"/>
      <c r="EB68" s="148"/>
      <c r="EC68" s="148"/>
      <c r="ED68" s="148"/>
      <c r="EE68" s="148"/>
      <c r="EF68" s="148"/>
      <c r="EG68" s="148"/>
      <c r="EH68" s="148"/>
      <c r="EI68" s="148"/>
      <c r="EJ68" s="148"/>
      <c r="EK68" s="148"/>
      <c r="EL68" s="148"/>
      <c r="EM68" s="148"/>
      <c r="EN68" s="148"/>
      <c r="EO68" s="148"/>
      <c r="EP68" s="148"/>
      <c r="EQ68" s="148"/>
      <c r="ER68" s="148"/>
      <c r="ES68" s="148"/>
      <c r="ET68" s="148"/>
      <c r="EU68" s="148"/>
      <c r="EV68" s="148"/>
      <c r="EW68" s="148"/>
      <c r="EX68" s="148"/>
      <c r="EY68" s="148"/>
      <c r="EZ68" s="148"/>
      <c r="FA68" s="148"/>
      <c r="FB68" s="148"/>
      <c r="FC68" s="148"/>
      <c r="FD68" s="148"/>
      <c r="FE68" s="148"/>
      <c r="FF68" s="148"/>
      <c r="FG68" s="148"/>
      <c r="FH68" s="148"/>
      <c r="FI68" s="148"/>
      <c r="FJ68" s="148"/>
      <c r="FK68" s="148"/>
      <c r="FL68" s="148"/>
      <c r="FM68" s="148"/>
      <c r="FN68" s="148"/>
      <c r="FO68" s="148"/>
      <c r="FP68" s="148"/>
      <c r="FQ68" s="148"/>
      <c r="FR68" s="148"/>
      <c r="FS68" s="148"/>
      <c r="FT68" s="148"/>
      <c r="FU68" s="148"/>
      <c r="FV68" s="148"/>
      <c r="FW68" s="148"/>
      <c r="FX68" s="148"/>
      <c r="FY68" s="148"/>
      <c r="FZ68" s="148"/>
      <c r="GA68" s="148"/>
      <c r="GB68" s="148"/>
      <c r="GC68" s="148"/>
      <c r="GD68" s="148"/>
      <c r="GE68" s="148"/>
      <c r="GF68" s="148"/>
      <c r="GG68" s="148"/>
      <c r="GH68" s="148"/>
      <c r="GI68" s="148"/>
      <c r="GJ68" s="148"/>
      <c r="GK68" s="148"/>
      <c r="GL68" s="148"/>
      <c r="GM68" s="148"/>
      <c r="GN68" s="148"/>
      <c r="GO68" s="148"/>
      <c r="GP68" s="148"/>
      <c r="GQ68" s="148"/>
      <c r="GR68" s="148"/>
      <c r="GS68" s="148"/>
      <c r="GT68" s="148"/>
      <c r="GU68" s="148"/>
      <c r="GV68" s="148"/>
      <c r="GW68" s="148"/>
      <c r="GX68" s="148"/>
      <c r="GY68" s="148"/>
      <c r="GZ68" s="148"/>
      <c r="HA68" s="148"/>
      <c r="HB68" s="148"/>
      <c r="HC68" s="148"/>
      <c r="HD68" s="148"/>
      <c r="HE68" s="148"/>
      <c r="HF68" s="148"/>
      <c r="HG68" s="148"/>
      <c r="HH68" s="148"/>
      <c r="HI68" s="148"/>
      <c r="HJ68" s="148"/>
      <c r="HK68" s="148"/>
      <c r="HL68" s="148"/>
      <c r="HM68" s="148"/>
      <c r="HN68" s="148"/>
      <c r="HO68" s="148"/>
      <c r="HP68" s="148"/>
    </row>
    <row r="69" s="147" customFormat="1" spans="1:224">
      <c r="A69" s="160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148"/>
      <c r="DR69" s="148"/>
      <c r="DS69" s="148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  <c r="EF69" s="148"/>
      <c r="EG69" s="148"/>
      <c r="EH69" s="148"/>
      <c r="EI69" s="148"/>
      <c r="EJ69" s="148"/>
      <c r="EK69" s="148"/>
      <c r="EL69" s="148"/>
      <c r="EM69" s="148"/>
      <c r="EN69" s="148"/>
      <c r="EO69" s="148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/>
      <c r="FD69" s="148"/>
      <c r="FE69" s="148"/>
      <c r="FF69" s="148"/>
      <c r="FG69" s="148"/>
      <c r="FH69" s="148"/>
      <c r="FI69" s="148"/>
      <c r="FJ69" s="148"/>
      <c r="FK69" s="148"/>
      <c r="FL69" s="148"/>
      <c r="FM69" s="148"/>
      <c r="FN69" s="148"/>
      <c r="FO69" s="148"/>
      <c r="FP69" s="148"/>
      <c r="FQ69" s="148"/>
      <c r="FR69" s="148"/>
      <c r="FS69" s="148"/>
      <c r="FT69" s="148"/>
      <c r="FU69" s="148"/>
      <c r="FV69" s="148"/>
      <c r="FW69" s="148"/>
      <c r="FX69" s="148"/>
      <c r="FY69" s="148"/>
      <c r="FZ69" s="148"/>
      <c r="GA69" s="148"/>
      <c r="GB69" s="148"/>
      <c r="GC69" s="148"/>
      <c r="GD69" s="148"/>
      <c r="GE69" s="148"/>
      <c r="GF69" s="148"/>
      <c r="GG69" s="148"/>
      <c r="GH69" s="148"/>
      <c r="GI69" s="148"/>
      <c r="GJ69" s="148"/>
      <c r="GK69" s="148"/>
      <c r="GL69" s="148"/>
      <c r="GM69" s="148"/>
      <c r="GN69" s="148"/>
      <c r="GO69" s="148"/>
      <c r="GP69" s="148"/>
      <c r="GQ69" s="148"/>
      <c r="GR69" s="148"/>
      <c r="GS69" s="148"/>
      <c r="GT69" s="148"/>
      <c r="GU69" s="148"/>
      <c r="GV69" s="148"/>
      <c r="GW69" s="148"/>
      <c r="GX69" s="148"/>
      <c r="GY69" s="148"/>
      <c r="GZ69" s="148"/>
      <c r="HA69" s="148"/>
      <c r="HB69" s="148"/>
      <c r="HC69" s="148"/>
      <c r="HD69" s="148"/>
      <c r="HE69" s="148"/>
      <c r="HF69" s="148"/>
      <c r="HG69" s="148"/>
      <c r="HH69" s="148"/>
      <c r="HI69" s="148"/>
      <c r="HJ69" s="148"/>
      <c r="HK69" s="148"/>
      <c r="HL69" s="148"/>
      <c r="HM69" s="148"/>
      <c r="HN69" s="148"/>
      <c r="HO69" s="148"/>
      <c r="HP69" s="148"/>
    </row>
    <row r="70" s="147" customFormat="1" spans="1:224">
      <c r="A70" s="160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48"/>
      <c r="DT70" s="148"/>
      <c r="DU70" s="148"/>
      <c r="DV70" s="148"/>
      <c r="DW70" s="148"/>
      <c r="DX70" s="148"/>
      <c r="DY70" s="148"/>
      <c r="DZ70" s="148"/>
      <c r="EA70" s="148"/>
      <c r="EB70" s="148"/>
      <c r="EC70" s="148"/>
      <c r="ED70" s="148"/>
      <c r="EE70" s="148"/>
      <c r="EF70" s="148"/>
      <c r="EG70" s="148"/>
      <c r="EH70" s="148"/>
      <c r="EI70" s="148"/>
      <c r="EJ70" s="148"/>
      <c r="EK70" s="148"/>
      <c r="EL70" s="148"/>
      <c r="EM70" s="148"/>
      <c r="EN70" s="148"/>
      <c r="EO70" s="148"/>
      <c r="EP70" s="148"/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  <c r="FC70" s="148"/>
      <c r="FD70" s="148"/>
      <c r="FE70" s="148"/>
      <c r="FF70" s="148"/>
      <c r="FG70" s="148"/>
      <c r="FH70" s="148"/>
      <c r="FI70" s="148"/>
      <c r="FJ70" s="148"/>
      <c r="FK70" s="148"/>
      <c r="FL70" s="148"/>
      <c r="FM70" s="148"/>
      <c r="FN70" s="148"/>
      <c r="FO70" s="148"/>
      <c r="FP70" s="148"/>
      <c r="FQ70" s="148"/>
      <c r="FR70" s="148"/>
      <c r="FS70" s="148"/>
      <c r="FT70" s="148"/>
      <c r="FU70" s="148"/>
      <c r="FV70" s="148"/>
      <c r="FW70" s="148"/>
      <c r="FX70" s="148"/>
      <c r="FY70" s="148"/>
      <c r="FZ70" s="148"/>
      <c r="GA70" s="148"/>
      <c r="GB70" s="148"/>
      <c r="GC70" s="148"/>
      <c r="GD70" s="148"/>
      <c r="GE70" s="148"/>
      <c r="GF70" s="148"/>
      <c r="GG70" s="148"/>
      <c r="GH70" s="148"/>
      <c r="GI70" s="148"/>
      <c r="GJ70" s="148"/>
      <c r="GK70" s="148"/>
      <c r="GL70" s="148"/>
      <c r="GM70" s="148"/>
      <c r="GN70" s="148"/>
      <c r="GO70" s="148"/>
      <c r="GP70" s="148"/>
      <c r="GQ70" s="148"/>
      <c r="GR70" s="148"/>
      <c r="GS70" s="148"/>
      <c r="GT70" s="148"/>
      <c r="GU70" s="148"/>
      <c r="GV70" s="148"/>
      <c r="GW70" s="148"/>
      <c r="GX70" s="148"/>
      <c r="GY70" s="148"/>
      <c r="GZ70" s="148"/>
      <c r="HA70" s="148"/>
      <c r="HB70" s="148"/>
      <c r="HC70" s="148"/>
      <c r="HD70" s="148"/>
      <c r="HE70" s="148"/>
      <c r="HF70" s="148"/>
      <c r="HG70" s="148"/>
      <c r="HH70" s="148"/>
      <c r="HI70" s="148"/>
      <c r="HJ70" s="148"/>
      <c r="HK70" s="148"/>
      <c r="HL70" s="148"/>
      <c r="HM70" s="148"/>
      <c r="HN70" s="148"/>
      <c r="HO70" s="148"/>
      <c r="HP70" s="148"/>
    </row>
    <row r="71" s="147" customFormat="1" spans="1:224">
      <c r="A71" s="160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8"/>
      <c r="DE71" s="148"/>
      <c r="DF71" s="148"/>
      <c r="DG71" s="148"/>
      <c r="DH71" s="148"/>
      <c r="DI71" s="148"/>
      <c r="DJ71" s="148"/>
      <c r="DK71" s="148"/>
      <c r="DL71" s="148"/>
      <c r="DM71" s="148"/>
      <c r="DN71" s="148"/>
      <c r="DO71" s="148"/>
      <c r="DP71" s="148"/>
      <c r="DQ71" s="148"/>
      <c r="DR71" s="148"/>
      <c r="DS71" s="148"/>
      <c r="DT71" s="148"/>
      <c r="DU71" s="148"/>
      <c r="DV71" s="148"/>
      <c r="DW71" s="148"/>
      <c r="DX71" s="148"/>
      <c r="DY71" s="148"/>
      <c r="DZ71" s="148"/>
      <c r="EA71" s="148"/>
      <c r="EB71" s="148"/>
      <c r="EC71" s="148"/>
      <c r="ED71" s="148"/>
      <c r="EE71" s="148"/>
      <c r="EF71" s="148"/>
      <c r="EG71" s="148"/>
      <c r="EH71" s="148"/>
      <c r="EI71" s="148"/>
      <c r="EJ71" s="148"/>
      <c r="EK71" s="148"/>
      <c r="EL71" s="148"/>
      <c r="EM71" s="148"/>
      <c r="EN71" s="148"/>
      <c r="EO71" s="148"/>
      <c r="EP71" s="148"/>
      <c r="EQ71" s="148"/>
      <c r="ER71" s="148"/>
      <c r="ES71" s="148"/>
      <c r="ET71" s="148"/>
      <c r="EU71" s="148"/>
      <c r="EV71" s="148"/>
      <c r="EW71" s="148"/>
      <c r="EX71" s="148"/>
      <c r="EY71" s="148"/>
      <c r="EZ71" s="148"/>
      <c r="FA71" s="148"/>
      <c r="FB71" s="148"/>
      <c r="FC71" s="148"/>
      <c r="FD71" s="148"/>
      <c r="FE71" s="148"/>
      <c r="FF71" s="148"/>
      <c r="FG71" s="148"/>
      <c r="FH71" s="148"/>
      <c r="FI71" s="148"/>
      <c r="FJ71" s="148"/>
      <c r="FK71" s="148"/>
      <c r="FL71" s="148"/>
      <c r="FM71" s="148"/>
      <c r="FN71" s="148"/>
      <c r="FO71" s="148"/>
      <c r="FP71" s="148"/>
      <c r="FQ71" s="148"/>
      <c r="FR71" s="148"/>
      <c r="FS71" s="148"/>
      <c r="FT71" s="148"/>
      <c r="FU71" s="148"/>
      <c r="FV71" s="148"/>
      <c r="FW71" s="148"/>
      <c r="FX71" s="148"/>
      <c r="FY71" s="148"/>
      <c r="FZ71" s="148"/>
      <c r="GA71" s="148"/>
      <c r="GB71" s="148"/>
      <c r="GC71" s="148"/>
      <c r="GD71" s="148"/>
      <c r="GE71" s="148"/>
      <c r="GF71" s="148"/>
      <c r="GG71" s="148"/>
      <c r="GH71" s="148"/>
      <c r="GI71" s="148"/>
      <c r="GJ71" s="148"/>
      <c r="GK71" s="148"/>
      <c r="GL71" s="148"/>
      <c r="GM71" s="148"/>
      <c r="GN71" s="148"/>
      <c r="GO71" s="148"/>
      <c r="GP71" s="148"/>
      <c r="GQ71" s="148"/>
      <c r="GR71" s="148"/>
      <c r="GS71" s="148"/>
      <c r="GT71" s="148"/>
      <c r="GU71" s="148"/>
      <c r="GV71" s="148"/>
      <c r="GW71" s="148"/>
      <c r="GX71" s="148"/>
      <c r="GY71" s="148"/>
      <c r="GZ71" s="148"/>
      <c r="HA71" s="148"/>
      <c r="HB71" s="148"/>
      <c r="HC71" s="148"/>
      <c r="HD71" s="148"/>
      <c r="HE71" s="148"/>
      <c r="HF71" s="148"/>
      <c r="HG71" s="148"/>
      <c r="HH71" s="148"/>
      <c r="HI71" s="148"/>
      <c r="HJ71" s="148"/>
      <c r="HK71" s="148"/>
      <c r="HL71" s="148"/>
      <c r="HM71" s="148"/>
      <c r="HN71" s="148"/>
      <c r="HO71" s="148"/>
      <c r="HP71" s="148"/>
    </row>
    <row r="72" s="147" customFormat="1" spans="1:224">
      <c r="A72" s="160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  <c r="DW72" s="148"/>
      <c r="DX72" s="148"/>
      <c r="DY72" s="148"/>
      <c r="DZ72" s="148"/>
      <c r="EA72" s="148"/>
      <c r="EB72" s="148"/>
      <c r="EC72" s="148"/>
      <c r="ED72" s="148"/>
      <c r="EE72" s="148"/>
      <c r="EF72" s="148"/>
      <c r="EG72" s="148"/>
      <c r="EH72" s="148"/>
      <c r="EI72" s="148"/>
      <c r="EJ72" s="148"/>
      <c r="EK72" s="148"/>
      <c r="EL72" s="148"/>
      <c r="EM72" s="148"/>
      <c r="EN72" s="148"/>
      <c r="EO72" s="148"/>
      <c r="EP72" s="148"/>
      <c r="EQ72" s="148"/>
      <c r="ER72" s="148"/>
      <c r="ES72" s="148"/>
      <c r="ET72" s="148"/>
      <c r="EU72" s="148"/>
      <c r="EV72" s="148"/>
      <c r="EW72" s="148"/>
      <c r="EX72" s="148"/>
      <c r="EY72" s="148"/>
      <c r="EZ72" s="148"/>
      <c r="FA72" s="148"/>
      <c r="FB72" s="148"/>
      <c r="FC72" s="148"/>
      <c r="FD72" s="148"/>
      <c r="FE72" s="148"/>
      <c r="FF72" s="148"/>
      <c r="FG72" s="148"/>
      <c r="FH72" s="148"/>
      <c r="FI72" s="148"/>
      <c r="FJ72" s="148"/>
      <c r="FK72" s="148"/>
      <c r="FL72" s="148"/>
      <c r="FM72" s="148"/>
      <c r="FN72" s="148"/>
      <c r="FO72" s="148"/>
      <c r="FP72" s="148"/>
      <c r="FQ72" s="148"/>
      <c r="FR72" s="148"/>
      <c r="FS72" s="148"/>
      <c r="FT72" s="148"/>
      <c r="FU72" s="148"/>
      <c r="FV72" s="148"/>
      <c r="FW72" s="148"/>
      <c r="FX72" s="148"/>
      <c r="FY72" s="148"/>
      <c r="FZ72" s="148"/>
      <c r="GA72" s="148"/>
      <c r="GB72" s="148"/>
      <c r="GC72" s="148"/>
      <c r="GD72" s="148"/>
      <c r="GE72" s="148"/>
      <c r="GF72" s="148"/>
      <c r="GG72" s="148"/>
      <c r="GH72" s="148"/>
      <c r="GI72" s="148"/>
      <c r="GJ72" s="148"/>
      <c r="GK72" s="148"/>
      <c r="GL72" s="148"/>
      <c r="GM72" s="148"/>
      <c r="GN72" s="148"/>
      <c r="GO72" s="148"/>
      <c r="GP72" s="148"/>
      <c r="GQ72" s="148"/>
      <c r="GR72" s="148"/>
      <c r="GS72" s="148"/>
      <c r="GT72" s="148"/>
      <c r="GU72" s="148"/>
      <c r="GV72" s="148"/>
      <c r="GW72" s="148"/>
      <c r="GX72" s="148"/>
      <c r="GY72" s="148"/>
      <c r="GZ72" s="148"/>
      <c r="HA72" s="148"/>
      <c r="HB72" s="148"/>
      <c r="HC72" s="148"/>
      <c r="HD72" s="148"/>
      <c r="HE72" s="148"/>
      <c r="HF72" s="148"/>
      <c r="HG72" s="148"/>
      <c r="HH72" s="148"/>
      <c r="HI72" s="148"/>
      <c r="HJ72" s="148"/>
      <c r="HK72" s="148"/>
      <c r="HL72" s="148"/>
      <c r="HM72" s="148"/>
      <c r="HN72" s="148"/>
      <c r="HO72" s="148"/>
      <c r="HP72" s="148"/>
    </row>
    <row r="73" s="147" customFormat="1" spans="1:224">
      <c r="A73" s="160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48"/>
      <c r="DT73" s="148"/>
      <c r="DU73" s="148"/>
      <c r="DV73" s="148"/>
      <c r="DW73" s="148"/>
      <c r="DX73" s="148"/>
      <c r="DY73" s="148"/>
      <c r="DZ73" s="148"/>
      <c r="EA73" s="148"/>
      <c r="EB73" s="148"/>
      <c r="EC73" s="148"/>
      <c r="ED73" s="148"/>
      <c r="EE73" s="148"/>
      <c r="EF73" s="148"/>
      <c r="EG73" s="148"/>
      <c r="EH73" s="148"/>
      <c r="EI73" s="148"/>
      <c r="EJ73" s="148"/>
      <c r="EK73" s="148"/>
      <c r="EL73" s="148"/>
      <c r="EM73" s="148"/>
      <c r="EN73" s="148"/>
      <c r="EO73" s="148"/>
      <c r="EP73" s="148"/>
      <c r="EQ73" s="148"/>
      <c r="ER73" s="148"/>
      <c r="ES73" s="148"/>
      <c r="ET73" s="148"/>
      <c r="EU73" s="148"/>
      <c r="EV73" s="148"/>
      <c r="EW73" s="148"/>
      <c r="EX73" s="148"/>
      <c r="EY73" s="148"/>
      <c r="EZ73" s="148"/>
      <c r="FA73" s="148"/>
      <c r="FB73" s="148"/>
      <c r="FC73" s="148"/>
      <c r="FD73" s="148"/>
      <c r="FE73" s="148"/>
      <c r="FF73" s="148"/>
      <c r="FG73" s="148"/>
      <c r="FH73" s="148"/>
      <c r="FI73" s="148"/>
      <c r="FJ73" s="148"/>
      <c r="FK73" s="148"/>
      <c r="FL73" s="148"/>
      <c r="FM73" s="148"/>
      <c r="FN73" s="148"/>
      <c r="FO73" s="148"/>
      <c r="FP73" s="148"/>
      <c r="FQ73" s="148"/>
      <c r="FR73" s="148"/>
      <c r="FS73" s="148"/>
      <c r="FT73" s="148"/>
      <c r="FU73" s="148"/>
      <c r="FV73" s="148"/>
      <c r="FW73" s="148"/>
      <c r="FX73" s="148"/>
      <c r="FY73" s="148"/>
      <c r="FZ73" s="148"/>
      <c r="GA73" s="148"/>
      <c r="GB73" s="148"/>
      <c r="GC73" s="148"/>
      <c r="GD73" s="148"/>
      <c r="GE73" s="148"/>
      <c r="GF73" s="148"/>
      <c r="GG73" s="148"/>
      <c r="GH73" s="148"/>
      <c r="GI73" s="148"/>
      <c r="GJ73" s="148"/>
      <c r="GK73" s="148"/>
      <c r="GL73" s="148"/>
      <c r="GM73" s="148"/>
      <c r="GN73" s="148"/>
      <c r="GO73" s="148"/>
      <c r="GP73" s="148"/>
      <c r="GQ73" s="148"/>
      <c r="GR73" s="148"/>
      <c r="GS73" s="148"/>
      <c r="GT73" s="148"/>
      <c r="GU73" s="148"/>
      <c r="GV73" s="148"/>
      <c r="GW73" s="148"/>
      <c r="GX73" s="148"/>
      <c r="GY73" s="148"/>
      <c r="GZ73" s="148"/>
      <c r="HA73" s="148"/>
      <c r="HB73" s="148"/>
      <c r="HC73" s="148"/>
      <c r="HD73" s="148"/>
      <c r="HE73" s="148"/>
      <c r="HF73" s="148"/>
      <c r="HG73" s="148"/>
      <c r="HH73" s="148"/>
      <c r="HI73" s="148"/>
      <c r="HJ73" s="148"/>
      <c r="HK73" s="148"/>
      <c r="HL73" s="148"/>
      <c r="HM73" s="148"/>
      <c r="HN73" s="148"/>
      <c r="HO73" s="148"/>
      <c r="HP73" s="148"/>
    </row>
    <row r="74" s="147" customFormat="1" spans="1:224">
      <c r="A74" s="160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  <c r="EF74" s="148"/>
      <c r="EG74" s="148"/>
      <c r="EH74" s="148"/>
      <c r="EI74" s="148"/>
      <c r="EJ74" s="148"/>
      <c r="EK74" s="148"/>
      <c r="EL74" s="148"/>
      <c r="EM74" s="148"/>
      <c r="EN74" s="148"/>
      <c r="EO74" s="148"/>
      <c r="EP74" s="148"/>
      <c r="EQ74" s="148"/>
      <c r="ER74" s="148"/>
      <c r="ES74" s="148"/>
      <c r="ET74" s="148"/>
      <c r="EU74" s="148"/>
      <c r="EV74" s="148"/>
      <c r="EW74" s="148"/>
      <c r="EX74" s="148"/>
      <c r="EY74" s="148"/>
      <c r="EZ74" s="148"/>
      <c r="FA74" s="148"/>
      <c r="FB74" s="148"/>
      <c r="FC74" s="148"/>
      <c r="FD74" s="148"/>
      <c r="FE74" s="148"/>
      <c r="FF74" s="148"/>
      <c r="FG74" s="148"/>
      <c r="FH74" s="148"/>
      <c r="FI74" s="148"/>
      <c r="FJ74" s="148"/>
      <c r="FK74" s="148"/>
      <c r="FL74" s="148"/>
      <c r="FM74" s="148"/>
      <c r="FN74" s="148"/>
      <c r="FO74" s="148"/>
      <c r="FP74" s="148"/>
      <c r="FQ74" s="148"/>
      <c r="FR74" s="148"/>
      <c r="FS74" s="148"/>
      <c r="FT74" s="148"/>
      <c r="FU74" s="148"/>
      <c r="FV74" s="148"/>
      <c r="FW74" s="148"/>
      <c r="FX74" s="148"/>
      <c r="FY74" s="148"/>
      <c r="FZ74" s="148"/>
      <c r="GA74" s="148"/>
      <c r="GB74" s="148"/>
      <c r="GC74" s="148"/>
      <c r="GD74" s="148"/>
      <c r="GE74" s="148"/>
      <c r="GF74" s="148"/>
      <c r="GG74" s="148"/>
      <c r="GH74" s="148"/>
      <c r="GI74" s="148"/>
      <c r="GJ74" s="148"/>
      <c r="GK74" s="148"/>
      <c r="GL74" s="148"/>
      <c r="GM74" s="148"/>
      <c r="GN74" s="148"/>
      <c r="GO74" s="148"/>
      <c r="GP74" s="148"/>
      <c r="GQ74" s="148"/>
      <c r="GR74" s="148"/>
      <c r="GS74" s="148"/>
      <c r="GT74" s="148"/>
      <c r="GU74" s="148"/>
      <c r="GV74" s="148"/>
      <c r="GW74" s="148"/>
      <c r="GX74" s="148"/>
      <c r="GY74" s="148"/>
      <c r="GZ74" s="148"/>
      <c r="HA74" s="148"/>
      <c r="HB74" s="148"/>
      <c r="HC74" s="148"/>
      <c r="HD74" s="148"/>
      <c r="HE74" s="148"/>
      <c r="HF74" s="148"/>
      <c r="HG74" s="148"/>
      <c r="HH74" s="148"/>
      <c r="HI74" s="148"/>
      <c r="HJ74" s="148"/>
      <c r="HK74" s="148"/>
      <c r="HL74" s="148"/>
      <c r="HM74" s="148"/>
      <c r="HN74" s="148"/>
      <c r="HO74" s="148"/>
      <c r="HP74" s="148"/>
    </row>
    <row r="75" s="147" customFormat="1" spans="1:224">
      <c r="A75" s="160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8"/>
      <c r="DE75" s="148"/>
      <c r="DF75" s="148"/>
      <c r="DG75" s="148"/>
      <c r="DH75" s="148"/>
      <c r="DI75" s="148"/>
      <c r="DJ75" s="148"/>
      <c r="DK75" s="148"/>
      <c r="DL75" s="148"/>
      <c r="DM75" s="148"/>
      <c r="DN75" s="148"/>
      <c r="DO75" s="148"/>
      <c r="DP75" s="148"/>
      <c r="DQ75" s="148"/>
      <c r="DR75" s="148"/>
      <c r="DS75" s="148"/>
      <c r="DT75" s="148"/>
      <c r="DU75" s="148"/>
      <c r="DV75" s="148"/>
      <c r="DW75" s="148"/>
      <c r="DX75" s="148"/>
      <c r="DY75" s="148"/>
      <c r="DZ75" s="148"/>
      <c r="EA75" s="148"/>
      <c r="EB75" s="148"/>
      <c r="EC75" s="148"/>
      <c r="ED75" s="148"/>
      <c r="EE75" s="148"/>
      <c r="EF75" s="148"/>
      <c r="EG75" s="148"/>
      <c r="EH75" s="148"/>
      <c r="EI75" s="148"/>
      <c r="EJ75" s="148"/>
      <c r="EK75" s="148"/>
      <c r="EL75" s="148"/>
      <c r="EM75" s="148"/>
      <c r="EN75" s="148"/>
      <c r="EO75" s="148"/>
      <c r="EP75" s="148"/>
      <c r="EQ75" s="148"/>
      <c r="ER75" s="148"/>
      <c r="ES75" s="148"/>
      <c r="ET75" s="148"/>
      <c r="EU75" s="148"/>
      <c r="EV75" s="148"/>
      <c r="EW75" s="148"/>
      <c r="EX75" s="148"/>
      <c r="EY75" s="148"/>
      <c r="EZ75" s="148"/>
      <c r="FA75" s="148"/>
      <c r="FB75" s="148"/>
      <c r="FC75" s="148"/>
      <c r="FD75" s="148"/>
      <c r="FE75" s="148"/>
      <c r="FF75" s="148"/>
      <c r="FG75" s="148"/>
      <c r="FH75" s="148"/>
      <c r="FI75" s="148"/>
      <c r="FJ75" s="148"/>
      <c r="FK75" s="148"/>
      <c r="FL75" s="148"/>
      <c r="FM75" s="148"/>
      <c r="FN75" s="148"/>
      <c r="FO75" s="148"/>
      <c r="FP75" s="148"/>
      <c r="FQ75" s="148"/>
      <c r="FR75" s="148"/>
      <c r="FS75" s="148"/>
      <c r="FT75" s="148"/>
      <c r="FU75" s="148"/>
      <c r="FV75" s="148"/>
      <c r="FW75" s="148"/>
      <c r="FX75" s="148"/>
      <c r="FY75" s="148"/>
      <c r="FZ75" s="148"/>
      <c r="GA75" s="148"/>
      <c r="GB75" s="148"/>
      <c r="GC75" s="148"/>
      <c r="GD75" s="148"/>
      <c r="GE75" s="148"/>
      <c r="GF75" s="148"/>
      <c r="GG75" s="148"/>
      <c r="GH75" s="148"/>
      <c r="GI75" s="148"/>
      <c r="GJ75" s="148"/>
      <c r="GK75" s="148"/>
      <c r="GL75" s="148"/>
      <c r="GM75" s="148"/>
      <c r="GN75" s="148"/>
      <c r="GO75" s="148"/>
      <c r="GP75" s="148"/>
      <c r="GQ75" s="148"/>
      <c r="GR75" s="148"/>
      <c r="GS75" s="148"/>
      <c r="GT75" s="148"/>
      <c r="GU75" s="148"/>
      <c r="GV75" s="148"/>
      <c r="GW75" s="148"/>
      <c r="GX75" s="148"/>
      <c r="GY75" s="148"/>
      <c r="GZ75" s="148"/>
      <c r="HA75" s="148"/>
      <c r="HB75" s="148"/>
      <c r="HC75" s="148"/>
      <c r="HD75" s="148"/>
      <c r="HE75" s="148"/>
      <c r="HF75" s="148"/>
      <c r="HG75" s="148"/>
      <c r="HH75" s="148"/>
      <c r="HI75" s="148"/>
      <c r="HJ75" s="148"/>
      <c r="HK75" s="148"/>
      <c r="HL75" s="148"/>
      <c r="HM75" s="148"/>
      <c r="HN75" s="148"/>
      <c r="HO75" s="148"/>
      <c r="HP75" s="148"/>
    </row>
    <row r="76" s="147" customFormat="1" spans="1:224">
      <c r="A76" s="160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8"/>
      <c r="DE76" s="148"/>
      <c r="DF76" s="148"/>
      <c r="DG76" s="148"/>
      <c r="DH76" s="148"/>
      <c r="DI76" s="148"/>
      <c r="DJ76" s="148"/>
      <c r="DK76" s="148"/>
      <c r="DL76" s="148"/>
      <c r="DM76" s="148"/>
      <c r="DN76" s="148"/>
      <c r="DO76" s="148"/>
      <c r="DP76" s="148"/>
      <c r="DQ76" s="148"/>
      <c r="DR76" s="148"/>
      <c r="DS76" s="148"/>
      <c r="DT76" s="148"/>
      <c r="DU76" s="148"/>
      <c r="DV76" s="148"/>
      <c r="DW76" s="148"/>
      <c r="DX76" s="148"/>
      <c r="DY76" s="148"/>
      <c r="DZ76" s="148"/>
      <c r="EA76" s="148"/>
      <c r="EB76" s="148"/>
      <c r="EC76" s="148"/>
      <c r="ED76" s="148"/>
      <c r="EE76" s="148"/>
      <c r="EF76" s="148"/>
      <c r="EG76" s="148"/>
      <c r="EH76" s="148"/>
      <c r="EI76" s="148"/>
      <c r="EJ76" s="148"/>
      <c r="EK76" s="148"/>
      <c r="EL76" s="148"/>
      <c r="EM76" s="148"/>
      <c r="EN76" s="148"/>
      <c r="EO76" s="148"/>
      <c r="EP76" s="148"/>
      <c r="EQ76" s="148"/>
      <c r="ER76" s="148"/>
      <c r="ES76" s="148"/>
      <c r="ET76" s="148"/>
      <c r="EU76" s="148"/>
      <c r="EV76" s="148"/>
      <c r="EW76" s="148"/>
      <c r="EX76" s="148"/>
      <c r="EY76" s="148"/>
      <c r="EZ76" s="148"/>
      <c r="FA76" s="148"/>
      <c r="FB76" s="148"/>
      <c r="FC76" s="148"/>
      <c r="FD76" s="148"/>
      <c r="FE76" s="148"/>
      <c r="FF76" s="148"/>
      <c r="FG76" s="148"/>
      <c r="FH76" s="148"/>
      <c r="FI76" s="148"/>
      <c r="FJ76" s="148"/>
      <c r="FK76" s="148"/>
      <c r="FL76" s="148"/>
      <c r="FM76" s="148"/>
      <c r="FN76" s="148"/>
      <c r="FO76" s="148"/>
      <c r="FP76" s="148"/>
      <c r="FQ76" s="148"/>
      <c r="FR76" s="148"/>
      <c r="FS76" s="148"/>
      <c r="FT76" s="148"/>
      <c r="FU76" s="148"/>
      <c r="FV76" s="148"/>
      <c r="FW76" s="148"/>
      <c r="FX76" s="148"/>
      <c r="FY76" s="148"/>
      <c r="FZ76" s="148"/>
      <c r="GA76" s="148"/>
      <c r="GB76" s="148"/>
      <c r="GC76" s="148"/>
      <c r="GD76" s="148"/>
      <c r="GE76" s="148"/>
      <c r="GF76" s="148"/>
      <c r="GG76" s="148"/>
      <c r="GH76" s="148"/>
      <c r="GI76" s="148"/>
      <c r="GJ76" s="148"/>
      <c r="GK76" s="148"/>
      <c r="GL76" s="148"/>
      <c r="GM76" s="148"/>
      <c r="GN76" s="148"/>
      <c r="GO76" s="148"/>
      <c r="GP76" s="148"/>
      <c r="GQ76" s="148"/>
      <c r="GR76" s="148"/>
      <c r="GS76" s="148"/>
      <c r="GT76" s="148"/>
      <c r="GU76" s="148"/>
      <c r="GV76" s="148"/>
      <c r="GW76" s="148"/>
      <c r="GX76" s="148"/>
      <c r="GY76" s="148"/>
      <c r="GZ76" s="148"/>
      <c r="HA76" s="148"/>
      <c r="HB76" s="148"/>
      <c r="HC76" s="148"/>
      <c r="HD76" s="148"/>
      <c r="HE76" s="148"/>
      <c r="HF76" s="148"/>
      <c r="HG76" s="148"/>
      <c r="HH76" s="148"/>
      <c r="HI76" s="148"/>
      <c r="HJ76" s="148"/>
      <c r="HK76" s="148"/>
      <c r="HL76" s="148"/>
      <c r="HM76" s="148"/>
      <c r="HN76" s="148"/>
      <c r="HO76" s="148"/>
      <c r="HP76" s="148"/>
    </row>
    <row r="77" s="147" customFormat="1" spans="1:224">
      <c r="A77" s="160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8"/>
      <c r="DE77" s="148"/>
      <c r="DF77" s="148"/>
      <c r="DG77" s="148"/>
      <c r="DH77" s="148"/>
      <c r="DI77" s="148"/>
      <c r="DJ77" s="148"/>
      <c r="DK77" s="148"/>
      <c r="DL77" s="148"/>
      <c r="DM77" s="148"/>
      <c r="DN77" s="148"/>
      <c r="DO77" s="148"/>
      <c r="DP77" s="148"/>
      <c r="DQ77" s="148"/>
      <c r="DR77" s="148"/>
      <c r="DS77" s="148"/>
      <c r="DT77" s="148"/>
      <c r="DU77" s="148"/>
      <c r="DV77" s="148"/>
      <c r="DW77" s="148"/>
      <c r="DX77" s="148"/>
      <c r="DY77" s="148"/>
      <c r="DZ77" s="148"/>
      <c r="EA77" s="148"/>
      <c r="EB77" s="148"/>
      <c r="EC77" s="148"/>
      <c r="ED77" s="148"/>
      <c r="EE77" s="148"/>
      <c r="EF77" s="148"/>
      <c r="EG77" s="148"/>
      <c r="EH77" s="148"/>
      <c r="EI77" s="148"/>
      <c r="EJ77" s="148"/>
      <c r="EK77" s="148"/>
      <c r="EL77" s="148"/>
      <c r="EM77" s="148"/>
      <c r="EN77" s="148"/>
      <c r="EO77" s="148"/>
      <c r="EP77" s="148"/>
      <c r="EQ77" s="148"/>
      <c r="ER77" s="148"/>
      <c r="ES77" s="148"/>
      <c r="ET77" s="148"/>
      <c r="EU77" s="148"/>
      <c r="EV77" s="148"/>
      <c r="EW77" s="148"/>
      <c r="EX77" s="148"/>
      <c r="EY77" s="148"/>
      <c r="EZ77" s="148"/>
      <c r="FA77" s="148"/>
      <c r="FB77" s="148"/>
      <c r="FC77" s="148"/>
      <c r="FD77" s="148"/>
      <c r="FE77" s="148"/>
      <c r="FF77" s="148"/>
      <c r="FG77" s="148"/>
      <c r="FH77" s="148"/>
      <c r="FI77" s="148"/>
      <c r="FJ77" s="148"/>
      <c r="FK77" s="148"/>
      <c r="FL77" s="148"/>
      <c r="FM77" s="148"/>
      <c r="FN77" s="148"/>
      <c r="FO77" s="148"/>
      <c r="FP77" s="148"/>
      <c r="FQ77" s="148"/>
      <c r="FR77" s="148"/>
      <c r="FS77" s="148"/>
      <c r="FT77" s="148"/>
      <c r="FU77" s="148"/>
      <c r="FV77" s="148"/>
      <c r="FW77" s="148"/>
      <c r="FX77" s="148"/>
      <c r="FY77" s="148"/>
      <c r="FZ77" s="148"/>
      <c r="GA77" s="148"/>
      <c r="GB77" s="148"/>
      <c r="GC77" s="148"/>
      <c r="GD77" s="148"/>
      <c r="GE77" s="148"/>
      <c r="GF77" s="148"/>
      <c r="GG77" s="148"/>
      <c r="GH77" s="148"/>
      <c r="GI77" s="148"/>
      <c r="GJ77" s="148"/>
      <c r="GK77" s="148"/>
      <c r="GL77" s="148"/>
      <c r="GM77" s="148"/>
      <c r="GN77" s="148"/>
      <c r="GO77" s="148"/>
      <c r="GP77" s="148"/>
      <c r="GQ77" s="148"/>
      <c r="GR77" s="148"/>
      <c r="GS77" s="148"/>
      <c r="GT77" s="148"/>
      <c r="GU77" s="148"/>
      <c r="GV77" s="148"/>
      <c r="GW77" s="148"/>
      <c r="GX77" s="148"/>
      <c r="GY77" s="148"/>
      <c r="GZ77" s="148"/>
      <c r="HA77" s="148"/>
      <c r="HB77" s="148"/>
      <c r="HC77" s="148"/>
      <c r="HD77" s="148"/>
      <c r="HE77" s="148"/>
      <c r="HF77" s="148"/>
      <c r="HG77" s="148"/>
      <c r="HH77" s="148"/>
      <c r="HI77" s="148"/>
      <c r="HJ77" s="148"/>
      <c r="HK77" s="148"/>
      <c r="HL77" s="148"/>
      <c r="HM77" s="148"/>
      <c r="HN77" s="148"/>
      <c r="HO77" s="148"/>
      <c r="HP77" s="148"/>
    </row>
    <row r="78" s="147" customFormat="1" spans="1:224">
      <c r="A78" s="160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8"/>
      <c r="DE78" s="148"/>
      <c r="DF78" s="148"/>
      <c r="DG78" s="148"/>
      <c r="DH78" s="148"/>
      <c r="DI78" s="148"/>
      <c r="DJ78" s="148"/>
      <c r="DK78" s="148"/>
      <c r="DL78" s="148"/>
      <c r="DM78" s="148"/>
      <c r="DN78" s="148"/>
      <c r="DO78" s="148"/>
      <c r="DP78" s="148"/>
      <c r="DQ78" s="148"/>
      <c r="DR78" s="148"/>
      <c r="DS78" s="148"/>
      <c r="DT78" s="148"/>
      <c r="DU78" s="148"/>
      <c r="DV78" s="148"/>
      <c r="DW78" s="148"/>
      <c r="DX78" s="148"/>
      <c r="DY78" s="148"/>
      <c r="DZ78" s="148"/>
      <c r="EA78" s="148"/>
      <c r="EB78" s="148"/>
      <c r="EC78" s="148"/>
      <c r="ED78" s="148"/>
      <c r="EE78" s="148"/>
      <c r="EF78" s="148"/>
      <c r="EG78" s="148"/>
      <c r="EH78" s="148"/>
      <c r="EI78" s="148"/>
      <c r="EJ78" s="148"/>
      <c r="EK78" s="148"/>
      <c r="EL78" s="148"/>
      <c r="EM78" s="148"/>
      <c r="EN78" s="148"/>
      <c r="EO78" s="148"/>
      <c r="EP78" s="148"/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  <c r="FC78" s="148"/>
      <c r="FD78" s="148"/>
      <c r="FE78" s="148"/>
      <c r="FF78" s="148"/>
      <c r="FG78" s="148"/>
      <c r="FH78" s="148"/>
      <c r="FI78" s="148"/>
      <c r="FJ78" s="148"/>
      <c r="FK78" s="148"/>
      <c r="FL78" s="148"/>
      <c r="FM78" s="148"/>
      <c r="FN78" s="148"/>
      <c r="FO78" s="148"/>
      <c r="FP78" s="148"/>
      <c r="FQ78" s="148"/>
      <c r="FR78" s="148"/>
      <c r="FS78" s="148"/>
      <c r="FT78" s="148"/>
      <c r="FU78" s="148"/>
      <c r="FV78" s="148"/>
      <c r="FW78" s="148"/>
      <c r="FX78" s="148"/>
      <c r="FY78" s="148"/>
      <c r="FZ78" s="148"/>
      <c r="GA78" s="148"/>
      <c r="GB78" s="148"/>
      <c r="GC78" s="148"/>
      <c r="GD78" s="148"/>
      <c r="GE78" s="148"/>
      <c r="GF78" s="148"/>
      <c r="GG78" s="148"/>
      <c r="GH78" s="148"/>
      <c r="GI78" s="148"/>
      <c r="GJ78" s="148"/>
      <c r="GK78" s="148"/>
      <c r="GL78" s="148"/>
      <c r="GM78" s="148"/>
      <c r="GN78" s="148"/>
      <c r="GO78" s="148"/>
      <c r="GP78" s="148"/>
      <c r="GQ78" s="148"/>
      <c r="GR78" s="148"/>
      <c r="GS78" s="148"/>
      <c r="GT78" s="148"/>
      <c r="GU78" s="148"/>
      <c r="GV78" s="148"/>
      <c r="GW78" s="148"/>
      <c r="GX78" s="148"/>
      <c r="GY78" s="148"/>
      <c r="GZ78" s="148"/>
      <c r="HA78" s="148"/>
      <c r="HB78" s="148"/>
      <c r="HC78" s="148"/>
      <c r="HD78" s="148"/>
      <c r="HE78" s="148"/>
      <c r="HF78" s="148"/>
      <c r="HG78" s="148"/>
      <c r="HH78" s="148"/>
      <c r="HI78" s="148"/>
      <c r="HJ78" s="148"/>
      <c r="HK78" s="148"/>
      <c r="HL78" s="148"/>
      <c r="HM78" s="148"/>
      <c r="HN78" s="148"/>
      <c r="HO78" s="148"/>
      <c r="HP78" s="148"/>
    </row>
    <row r="79" s="147" customFormat="1" spans="1:224">
      <c r="A79" s="160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/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  <c r="DD79" s="148"/>
      <c r="DE79" s="148"/>
      <c r="DF79" s="148"/>
      <c r="DG79" s="148"/>
      <c r="DH79" s="148"/>
      <c r="DI79" s="148"/>
      <c r="DJ79" s="148"/>
      <c r="DK79" s="148"/>
      <c r="DL79" s="148"/>
      <c r="DM79" s="148"/>
      <c r="DN79" s="148"/>
      <c r="DO79" s="148"/>
      <c r="DP79" s="148"/>
      <c r="DQ79" s="148"/>
      <c r="DR79" s="148"/>
      <c r="DS79" s="148"/>
      <c r="DT79" s="148"/>
      <c r="DU79" s="148"/>
      <c r="DV79" s="148"/>
      <c r="DW79" s="148"/>
      <c r="DX79" s="148"/>
      <c r="DY79" s="148"/>
      <c r="DZ79" s="148"/>
      <c r="EA79" s="148"/>
      <c r="EB79" s="148"/>
      <c r="EC79" s="148"/>
      <c r="ED79" s="148"/>
      <c r="EE79" s="148"/>
      <c r="EF79" s="148"/>
      <c r="EG79" s="148"/>
      <c r="EH79" s="148"/>
      <c r="EI79" s="148"/>
      <c r="EJ79" s="148"/>
      <c r="EK79" s="148"/>
      <c r="EL79" s="148"/>
      <c r="EM79" s="148"/>
      <c r="EN79" s="148"/>
      <c r="EO79" s="148"/>
      <c r="EP79" s="148"/>
      <c r="EQ79" s="148"/>
      <c r="ER79" s="148"/>
      <c r="ES79" s="148"/>
      <c r="ET79" s="148"/>
      <c r="EU79" s="148"/>
      <c r="EV79" s="148"/>
      <c r="EW79" s="148"/>
      <c r="EX79" s="148"/>
      <c r="EY79" s="148"/>
      <c r="EZ79" s="148"/>
      <c r="FA79" s="148"/>
      <c r="FB79" s="148"/>
      <c r="FC79" s="148"/>
      <c r="FD79" s="148"/>
      <c r="FE79" s="148"/>
      <c r="FF79" s="148"/>
      <c r="FG79" s="148"/>
      <c r="FH79" s="148"/>
      <c r="FI79" s="148"/>
      <c r="FJ79" s="148"/>
      <c r="FK79" s="148"/>
      <c r="FL79" s="148"/>
      <c r="FM79" s="148"/>
      <c r="FN79" s="148"/>
      <c r="FO79" s="148"/>
      <c r="FP79" s="148"/>
      <c r="FQ79" s="148"/>
      <c r="FR79" s="148"/>
      <c r="FS79" s="148"/>
      <c r="FT79" s="148"/>
      <c r="FU79" s="148"/>
      <c r="FV79" s="148"/>
      <c r="FW79" s="148"/>
      <c r="FX79" s="148"/>
      <c r="FY79" s="148"/>
      <c r="FZ79" s="148"/>
      <c r="GA79" s="148"/>
      <c r="GB79" s="148"/>
      <c r="GC79" s="148"/>
      <c r="GD79" s="148"/>
      <c r="GE79" s="148"/>
      <c r="GF79" s="148"/>
      <c r="GG79" s="148"/>
      <c r="GH79" s="148"/>
      <c r="GI79" s="148"/>
      <c r="GJ79" s="148"/>
      <c r="GK79" s="148"/>
      <c r="GL79" s="148"/>
      <c r="GM79" s="148"/>
      <c r="GN79" s="148"/>
      <c r="GO79" s="148"/>
      <c r="GP79" s="148"/>
      <c r="GQ79" s="148"/>
      <c r="GR79" s="148"/>
      <c r="GS79" s="148"/>
      <c r="GT79" s="148"/>
      <c r="GU79" s="148"/>
      <c r="GV79" s="148"/>
      <c r="GW79" s="148"/>
      <c r="GX79" s="148"/>
      <c r="GY79" s="148"/>
      <c r="GZ79" s="148"/>
      <c r="HA79" s="148"/>
      <c r="HB79" s="148"/>
      <c r="HC79" s="148"/>
      <c r="HD79" s="148"/>
      <c r="HE79" s="148"/>
      <c r="HF79" s="148"/>
      <c r="HG79" s="148"/>
      <c r="HH79" s="148"/>
      <c r="HI79" s="148"/>
      <c r="HJ79" s="148"/>
      <c r="HK79" s="148"/>
      <c r="HL79" s="148"/>
      <c r="HM79" s="148"/>
      <c r="HN79" s="148"/>
      <c r="HO79" s="148"/>
      <c r="HP79" s="148"/>
    </row>
    <row r="80" s="147" customFormat="1" spans="1:224">
      <c r="A80" s="160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48"/>
      <c r="DK80" s="148"/>
      <c r="DL80" s="148"/>
      <c r="DM80" s="148"/>
      <c r="DN80" s="148"/>
      <c r="DO80" s="148"/>
      <c r="DP80" s="148"/>
      <c r="DQ80" s="148"/>
      <c r="DR80" s="148"/>
      <c r="DS80" s="148"/>
      <c r="DT80" s="148"/>
      <c r="DU80" s="148"/>
      <c r="DV80" s="148"/>
      <c r="DW80" s="148"/>
      <c r="DX80" s="148"/>
      <c r="DY80" s="148"/>
      <c r="DZ80" s="148"/>
      <c r="EA80" s="148"/>
      <c r="EB80" s="148"/>
      <c r="EC80" s="148"/>
      <c r="ED80" s="148"/>
      <c r="EE80" s="148"/>
      <c r="EF80" s="148"/>
      <c r="EG80" s="148"/>
      <c r="EH80" s="148"/>
      <c r="EI80" s="148"/>
      <c r="EJ80" s="148"/>
      <c r="EK80" s="148"/>
      <c r="EL80" s="148"/>
      <c r="EM80" s="148"/>
      <c r="EN80" s="148"/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/>
      <c r="FD80" s="148"/>
      <c r="FE80" s="148"/>
      <c r="FF80" s="148"/>
      <c r="FG80" s="148"/>
      <c r="FH80" s="148"/>
      <c r="FI80" s="148"/>
      <c r="FJ80" s="148"/>
      <c r="FK80" s="148"/>
      <c r="FL80" s="148"/>
      <c r="FM80" s="148"/>
      <c r="FN80" s="148"/>
      <c r="FO80" s="148"/>
      <c r="FP80" s="148"/>
      <c r="FQ80" s="148"/>
      <c r="FR80" s="148"/>
      <c r="FS80" s="148"/>
      <c r="FT80" s="148"/>
      <c r="FU80" s="148"/>
      <c r="FV80" s="148"/>
      <c r="FW80" s="148"/>
      <c r="FX80" s="148"/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8"/>
      <c r="GL80" s="148"/>
      <c r="GM80" s="148"/>
      <c r="GN80" s="148"/>
      <c r="GO80" s="148"/>
      <c r="GP80" s="148"/>
      <c r="GQ80" s="148"/>
      <c r="GR80" s="148"/>
      <c r="GS80" s="148"/>
      <c r="GT80" s="148"/>
      <c r="GU80" s="148"/>
      <c r="GV80" s="148"/>
      <c r="GW80" s="148"/>
      <c r="GX80" s="148"/>
      <c r="GY80" s="148"/>
      <c r="GZ80" s="148"/>
      <c r="HA80" s="148"/>
      <c r="HB80" s="148"/>
      <c r="HC80" s="148"/>
      <c r="HD80" s="148"/>
      <c r="HE80" s="148"/>
      <c r="HF80" s="148"/>
      <c r="HG80" s="148"/>
      <c r="HH80" s="148"/>
      <c r="HI80" s="148"/>
      <c r="HJ80" s="148"/>
      <c r="HK80" s="148"/>
      <c r="HL80" s="148"/>
      <c r="HM80" s="148"/>
      <c r="HN80" s="148"/>
      <c r="HO80" s="148"/>
      <c r="HP80" s="148"/>
    </row>
    <row r="81" s="147" customFormat="1" spans="1:224">
      <c r="A81" s="160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  <c r="EC81" s="148"/>
      <c r="ED81" s="148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/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148"/>
      <c r="FE81" s="148"/>
      <c r="FF81" s="148"/>
      <c r="FG81" s="148"/>
      <c r="FH81" s="148"/>
      <c r="FI81" s="148"/>
      <c r="FJ81" s="148"/>
      <c r="FK81" s="148"/>
      <c r="FL81" s="148"/>
      <c r="FM81" s="148"/>
      <c r="FN81" s="148"/>
      <c r="FO81" s="148"/>
      <c r="FP81" s="148"/>
      <c r="FQ81" s="148"/>
      <c r="FR81" s="148"/>
      <c r="FS81" s="148"/>
      <c r="FT81" s="148"/>
      <c r="FU81" s="148"/>
      <c r="FV81" s="148"/>
      <c r="FW81" s="148"/>
      <c r="FX81" s="148"/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8"/>
      <c r="GL81" s="148"/>
      <c r="GM81" s="148"/>
      <c r="GN81" s="148"/>
      <c r="GO81" s="148"/>
      <c r="GP81" s="148"/>
      <c r="GQ81" s="148"/>
      <c r="GR81" s="148"/>
      <c r="GS81" s="148"/>
      <c r="GT81" s="148"/>
      <c r="GU81" s="148"/>
      <c r="GV81" s="148"/>
      <c r="GW81" s="148"/>
      <c r="GX81" s="148"/>
      <c r="GY81" s="148"/>
      <c r="GZ81" s="148"/>
      <c r="HA81" s="148"/>
      <c r="HB81" s="148"/>
      <c r="HC81" s="148"/>
      <c r="HD81" s="148"/>
      <c r="HE81" s="148"/>
      <c r="HF81" s="148"/>
      <c r="HG81" s="148"/>
      <c r="HH81" s="148"/>
      <c r="HI81" s="148"/>
      <c r="HJ81" s="148"/>
      <c r="HK81" s="148"/>
      <c r="HL81" s="148"/>
      <c r="HM81" s="148"/>
      <c r="HN81" s="148"/>
      <c r="HO81" s="148"/>
      <c r="HP81" s="148"/>
    </row>
    <row r="82" s="147" customFormat="1" spans="1:224">
      <c r="A82" s="160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  <c r="EC82" s="148"/>
      <c r="ED82" s="148"/>
      <c r="EE82" s="148"/>
      <c r="EF82" s="148"/>
      <c r="EG82" s="148"/>
      <c r="EH82" s="148"/>
      <c r="EI82" s="148"/>
      <c r="EJ82" s="148"/>
      <c r="EK82" s="148"/>
      <c r="EL82" s="148"/>
      <c r="EM82" s="148"/>
      <c r="EN82" s="148"/>
      <c r="EO82" s="148"/>
      <c r="EP82" s="148"/>
      <c r="EQ82" s="148"/>
      <c r="ER82" s="148"/>
      <c r="ES82" s="148"/>
      <c r="ET82" s="148"/>
      <c r="EU82" s="148"/>
      <c r="EV82" s="148"/>
      <c r="EW82" s="148"/>
      <c r="EX82" s="148"/>
      <c r="EY82" s="148"/>
      <c r="EZ82" s="148"/>
      <c r="FA82" s="148"/>
      <c r="FB82" s="148"/>
      <c r="FC82" s="148"/>
      <c r="FD82" s="148"/>
      <c r="FE82" s="148"/>
      <c r="FF82" s="148"/>
      <c r="FG82" s="148"/>
      <c r="FH82" s="148"/>
      <c r="FI82" s="148"/>
      <c r="FJ82" s="148"/>
      <c r="FK82" s="148"/>
      <c r="FL82" s="148"/>
      <c r="FM82" s="148"/>
      <c r="FN82" s="148"/>
      <c r="FO82" s="148"/>
      <c r="FP82" s="148"/>
      <c r="FQ82" s="148"/>
      <c r="FR82" s="148"/>
      <c r="FS82" s="148"/>
      <c r="FT82" s="148"/>
      <c r="FU82" s="148"/>
      <c r="FV82" s="148"/>
      <c r="FW82" s="148"/>
      <c r="FX82" s="148"/>
      <c r="FY82" s="148"/>
      <c r="FZ82" s="148"/>
      <c r="GA82" s="148"/>
      <c r="GB82" s="148"/>
      <c r="GC82" s="148"/>
      <c r="GD82" s="148"/>
      <c r="GE82" s="148"/>
      <c r="GF82" s="148"/>
      <c r="GG82" s="148"/>
      <c r="GH82" s="148"/>
      <c r="GI82" s="148"/>
      <c r="GJ82" s="148"/>
      <c r="GK82" s="148"/>
      <c r="GL82" s="148"/>
      <c r="GM82" s="148"/>
      <c r="GN82" s="148"/>
      <c r="GO82" s="148"/>
      <c r="GP82" s="148"/>
      <c r="GQ82" s="148"/>
      <c r="GR82" s="148"/>
      <c r="GS82" s="148"/>
      <c r="GT82" s="148"/>
      <c r="GU82" s="148"/>
      <c r="GV82" s="148"/>
      <c r="GW82" s="148"/>
      <c r="GX82" s="148"/>
      <c r="GY82" s="148"/>
      <c r="GZ82" s="148"/>
      <c r="HA82" s="148"/>
      <c r="HB82" s="148"/>
      <c r="HC82" s="148"/>
      <c r="HD82" s="148"/>
      <c r="HE82" s="148"/>
      <c r="HF82" s="148"/>
      <c r="HG82" s="148"/>
      <c r="HH82" s="148"/>
      <c r="HI82" s="148"/>
      <c r="HJ82" s="148"/>
      <c r="HK82" s="148"/>
      <c r="HL82" s="148"/>
      <c r="HM82" s="148"/>
      <c r="HN82" s="148"/>
      <c r="HO82" s="148"/>
      <c r="HP82" s="148"/>
    </row>
    <row r="83" s="147" customFormat="1" spans="1:224">
      <c r="A83" s="160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  <c r="DW83" s="148"/>
      <c r="DX83" s="148"/>
      <c r="DY83" s="148"/>
      <c r="DZ83" s="148"/>
      <c r="EA83" s="148"/>
      <c r="EB83" s="148"/>
      <c r="EC83" s="148"/>
      <c r="ED83" s="148"/>
      <c r="EE83" s="148"/>
      <c r="EF83" s="148"/>
      <c r="EG83" s="148"/>
      <c r="EH83" s="148"/>
      <c r="EI83" s="148"/>
      <c r="EJ83" s="148"/>
      <c r="EK83" s="148"/>
      <c r="EL83" s="148"/>
      <c r="EM83" s="148"/>
      <c r="EN83" s="148"/>
      <c r="EO83" s="148"/>
      <c r="EP83" s="148"/>
      <c r="EQ83" s="148"/>
      <c r="ER83" s="148"/>
      <c r="ES83" s="148"/>
      <c r="ET83" s="148"/>
      <c r="EU83" s="148"/>
      <c r="EV83" s="148"/>
      <c r="EW83" s="148"/>
      <c r="EX83" s="148"/>
      <c r="EY83" s="148"/>
      <c r="EZ83" s="148"/>
      <c r="FA83" s="148"/>
      <c r="FB83" s="148"/>
      <c r="FC83" s="148"/>
      <c r="FD83" s="148"/>
      <c r="FE83" s="148"/>
      <c r="FF83" s="148"/>
      <c r="FG83" s="148"/>
      <c r="FH83" s="148"/>
      <c r="FI83" s="148"/>
      <c r="FJ83" s="148"/>
      <c r="FK83" s="148"/>
      <c r="FL83" s="148"/>
      <c r="FM83" s="148"/>
      <c r="FN83" s="148"/>
      <c r="FO83" s="148"/>
      <c r="FP83" s="148"/>
      <c r="FQ83" s="148"/>
      <c r="FR83" s="148"/>
      <c r="FS83" s="148"/>
      <c r="FT83" s="148"/>
      <c r="FU83" s="148"/>
      <c r="FV83" s="148"/>
      <c r="FW83" s="148"/>
      <c r="FX83" s="148"/>
      <c r="FY83" s="148"/>
      <c r="FZ83" s="148"/>
      <c r="GA83" s="148"/>
      <c r="GB83" s="148"/>
      <c r="GC83" s="148"/>
      <c r="GD83" s="148"/>
      <c r="GE83" s="148"/>
      <c r="GF83" s="148"/>
      <c r="GG83" s="148"/>
      <c r="GH83" s="148"/>
      <c r="GI83" s="148"/>
      <c r="GJ83" s="148"/>
      <c r="GK83" s="148"/>
      <c r="GL83" s="148"/>
      <c r="GM83" s="148"/>
      <c r="GN83" s="148"/>
      <c r="GO83" s="148"/>
      <c r="GP83" s="148"/>
      <c r="GQ83" s="148"/>
      <c r="GR83" s="148"/>
      <c r="GS83" s="148"/>
      <c r="GT83" s="148"/>
      <c r="GU83" s="148"/>
      <c r="GV83" s="148"/>
      <c r="GW83" s="148"/>
      <c r="GX83" s="148"/>
      <c r="GY83" s="148"/>
      <c r="GZ83" s="148"/>
      <c r="HA83" s="148"/>
      <c r="HB83" s="148"/>
      <c r="HC83" s="148"/>
      <c r="HD83" s="148"/>
      <c r="HE83" s="148"/>
      <c r="HF83" s="148"/>
      <c r="HG83" s="148"/>
      <c r="HH83" s="148"/>
      <c r="HI83" s="148"/>
      <c r="HJ83" s="148"/>
      <c r="HK83" s="148"/>
      <c r="HL83" s="148"/>
      <c r="HM83" s="148"/>
      <c r="HN83" s="148"/>
      <c r="HO83" s="148"/>
      <c r="HP83" s="148"/>
    </row>
    <row r="84" s="147" customFormat="1" spans="1:224">
      <c r="A84" s="160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  <c r="EC84" s="148"/>
      <c r="ED84" s="148"/>
      <c r="EE84" s="148"/>
      <c r="EF84" s="148"/>
      <c r="EG84" s="148"/>
      <c r="EH84" s="148"/>
      <c r="EI84" s="148"/>
      <c r="EJ84" s="148"/>
      <c r="EK84" s="148"/>
      <c r="EL84" s="148"/>
      <c r="EM84" s="148"/>
      <c r="EN84" s="148"/>
      <c r="EO84" s="148"/>
      <c r="EP84" s="148"/>
      <c r="EQ84" s="148"/>
      <c r="ER84" s="148"/>
      <c r="ES84" s="148"/>
      <c r="ET84" s="148"/>
      <c r="EU84" s="148"/>
      <c r="EV84" s="148"/>
      <c r="EW84" s="148"/>
      <c r="EX84" s="148"/>
      <c r="EY84" s="148"/>
      <c r="EZ84" s="148"/>
      <c r="FA84" s="148"/>
      <c r="FB84" s="148"/>
      <c r="FC84" s="148"/>
      <c r="FD84" s="148"/>
      <c r="FE84" s="148"/>
      <c r="FF84" s="148"/>
      <c r="FG84" s="148"/>
      <c r="FH84" s="148"/>
      <c r="FI84" s="148"/>
      <c r="FJ84" s="148"/>
      <c r="FK84" s="148"/>
      <c r="FL84" s="148"/>
      <c r="FM84" s="148"/>
      <c r="FN84" s="148"/>
      <c r="FO84" s="148"/>
      <c r="FP84" s="148"/>
      <c r="FQ84" s="148"/>
      <c r="FR84" s="148"/>
      <c r="FS84" s="148"/>
      <c r="FT84" s="148"/>
      <c r="FU84" s="148"/>
      <c r="FV84" s="148"/>
      <c r="FW84" s="148"/>
      <c r="FX84" s="148"/>
      <c r="FY84" s="148"/>
      <c r="FZ84" s="148"/>
      <c r="GA84" s="148"/>
      <c r="GB84" s="148"/>
      <c r="GC84" s="148"/>
      <c r="GD84" s="148"/>
      <c r="GE84" s="148"/>
      <c r="GF84" s="148"/>
      <c r="GG84" s="148"/>
      <c r="GH84" s="148"/>
      <c r="GI84" s="148"/>
      <c r="GJ84" s="148"/>
      <c r="GK84" s="148"/>
      <c r="GL84" s="148"/>
      <c r="GM84" s="148"/>
      <c r="GN84" s="148"/>
      <c r="GO84" s="148"/>
      <c r="GP84" s="148"/>
      <c r="GQ84" s="148"/>
      <c r="GR84" s="148"/>
      <c r="GS84" s="148"/>
      <c r="GT84" s="148"/>
      <c r="GU84" s="148"/>
      <c r="GV84" s="148"/>
      <c r="GW84" s="148"/>
      <c r="GX84" s="148"/>
      <c r="GY84" s="148"/>
      <c r="GZ84" s="148"/>
      <c r="HA84" s="148"/>
      <c r="HB84" s="148"/>
      <c r="HC84" s="148"/>
      <c r="HD84" s="148"/>
      <c r="HE84" s="148"/>
      <c r="HF84" s="148"/>
      <c r="HG84" s="148"/>
      <c r="HH84" s="148"/>
      <c r="HI84" s="148"/>
      <c r="HJ84" s="148"/>
      <c r="HK84" s="148"/>
      <c r="HL84" s="148"/>
      <c r="HM84" s="148"/>
      <c r="HN84" s="148"/>
      <c r="HO84" s="148"/>
      <c r="HP84" s="148"/>
    </row>
    <row r="85" s="147" customFormat="1" spans="1:224">
      <c r="A85" s="160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  <c r="FB85" s="148"/>
      <c r="FC85" s="148"/>
      <c r="FD85" s="148"/>
      <c r="FE85" s="148"/>
      <c r="FF85" s="148"/>
      <c r="FG85" s="148"/>
      <c r="FH85" s="148"/>
      <c r="FI85" s="148"/>
      <c r="FJ85" s="148"/>
      <c r="FK85" s="148"/>
      <c r="FL85" s="148"/>
      <c r="FM85" s="148"/>
      <c r="FN85" s="148"/>
      <c r="FO85" s="148"/>
      <c r="FP85" s="148"/>
      <c r="FQ85" s="148"/>
      <c r="FR85" s="148"/>
      <c r="FS85" s="148"/>
      <c r="FT85" s="148"/>
      <c r="FU85" s="148"/>
      <c r="FV85" s="148"/>
      <c r="FW85" s="148"/>
      <c r="FX85" s="148"/>
      <c r="FY85" s="148"/>
      <c r="FZ85" s="148"/>
      <c r="GA85" s="148"/>
      <c r="GB85" s="148"/>
      <c r="GC85" s="148"/>
      <c r="GD85" s="148"/>
      <c r="GE85" s="148"/>
      <c r="GF85" s="148"/>
      <c r="GG85" s="148"/>
      <c r="GH85" s="148"/>
      <c r="GI85" s="148"/>
      <c r="GJ85" s="148"/>
      <c r="GK85" s="148"/>
      <c r="GL85" s="148"/>
      <c r="GM85" s="148"/>
      <c r="GN85" s="148"/>
      <c r="GO85" s="148"/>
      <c r="GP85" s="148"/>
      <c r="GQ85" s="148"/>
      <c r="GR85" s="148"/>
      <c r="GS85" s="148"/>
      <c r="GT85" s="148"/>
      <c r="GU85" s="148"/>
      <c r="GV85" s="148"/>
      <c r="GW85" s="148"/>
      <c r="GX85" s="148"/>
      <c r="GY85" s="148"/>
      <c r="GZ85" s="148"/>
      <c r="HA85" s="148"/>
      <c r="HB85" s="148"/>
      <c r="HC85" s="148"/>
      <c r="HD85" s="148"/>
      <c r="HE85" s="148"/>
      <c r="HF85" s="148"/>
      <c r="HG85" s="148"/>
      <c r="HH85" s="148"/>
      <c r="HI85" s="148"/>
      <c r="HJ85" s="148"/>
      <c r="HK85" s="148"/>
      <c r="HL85" s="148"/>
      <c r="HM85" s="148"/>
      <c r="HN85" s="148"/>
      <c r="HO85" s="148"/>
      <c r="HP85" s="148"/>
    </row>
    <row r="86" s="147" customFormat="1" spans="1:224">
      <c r="A86" s="160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  <c r="EC86" s="148"/>
      <c r="ED86" s="148"/>
      <c r="EE86" s="148"/>
      <c r="EF86" s="148"/>
      <c r="EG86" s="148"/>
      <c r="EH86" s="148"/>
      <c r="EI86" s="148"/>
      <c r="EJ86" s="148"/>
      <c r="EK86" s="148"/>
      <c r="EL86" s="148"/>
      <c r="EM86" s="148"/>
      <c r="EN86" s="148"/>
      <c r="EO86" s="148"/>
      <c r="EP86" s="148"/>
      <c r="EQ86" s="148"/>
      <c r="ER86" s="148"/>
      <c r="ES86" s="148"/>
      <c r="ET86" s="148"/>
      <c r="EU86" s="148"/>
      <c r="EV86" s="148"/>
      <c r="EW86" s="148"/>
      <c r="EX86" s="148"/>
      <c r="EY86" s="148"/>
      <c r="EZ86" s="148"/>
      <c r="FA86" s="148"/>
      <c r="FB86" s="148"/>
      <c r="FC86" s="148"/>
      <c r="FD86" s="148"/>
      <c r="FE86" s="148"/>
      <c r="FF86" s="148"/>
      <c r="FG86" s="148"/>
      <c r="FH86" s="148"/>
      <c r="FI86" s="148"/>
      <c r="FJ86" s="148"/>
      <c r="FK86" s="148"/>
      <c r="FL86" s="148"/>
      <c r="FM86" s="148"/>
      <c r="FN86" s="148"/>
      <c r="FO86" s="148"/>
      <c r="FP86" s="148"/>
      <c r="FQ86" s="148"/>
      <c r="FR86" s="148"/>
      <c r="FS86" s="148"/>
      <c r="FT86" s="148"/>
      <c r="FU86" s="148"/>
      <c r="FV86" s="148"/>
      <c r="FW86" s="148"/>
      <c r="FX86" s="148"/>
      <c r="FY86" s="148"/>
      <c r="FZ86" s="148"/>
      <c r="GA86" s="148"/>
      <c r="GB86" s="148"/>
      <c r="GC86" s="148"/>
      <c r="GD86" s="148"/>
      <c r="GE86" s="148"/>
      <c r="GF86" s="148"/>
      <c r="GG86" s="148"/>
      <c r="GH86" s="148"/>
      <c r="GI86" s="148"/>
      <c r="GJ86" s="148"/>
      <c r="GK86" s="148"/>
      <c r="GL86" s="148"/>
      <c r="GM86" s="148"/>
      <c r="GN86" s="148"/>
      <c r="GO86" s="148"/>
      <c r="GP86" s="148"/>
      <c r="GQ86" s="148"/>
      <c r="GR86" s="148"/>
      <c r="GS86" s="148"/>
      <c r="GT86" s="148"/>
      <c r="GU86" s="148"/>
      <c r="GV86" s="148"/>
      <c r="GW86" s="148"/>
      <c r="GX86" s="148"/>
      <c r="GY86" s="148"/>
      <c r="GZ86" s="148"/>
      <c r="HA86" s="148"/>
      <c r="HB86" s="148"/>
      <c r="HC86" s="148"/>
      <c r="HD86" s="148"/>
      <c r="HE86" s="148"/>
      <c r="HF86" s="148"/>
      <c r="HG86" s="148"/>
      <c r="HH86" s="148"/>
      <c r="HI86" s="148"/>
      <c r="HJ86" s="148"/>
      <c r="HK86" s="148"/>
      <c r="HL86" s="148"/>
      <c r="HM86" s="148"/>
      <c r="HN86" s="148"/>
      <c r="HO86" s="148"/>
      <c r="HP86" s="148"/>
    </row>
    <row r="87" s="147" customFormat="1" spans="1:224">
      <c r="A87" s="160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8"/>
      <c r="EZ87" s="148"/>
      <c r="FA87" s="148"/>
      <c r="FB87" s="148"/>
      <c r="FC87" s="148"/>
      <c r="FD87" s="148"/>
      <c r="FE87" s="148"/>
      <c r="FF87" s="148"/>
      <c r="FG87" s="148"/>
      <c r="FH87" s="148"/>
      <c r="FI87" s="148"/>
      <c r="FJ87" s="148"/>
      <c r="FK87" s="148"/>
      <c r="FL87" s="148"/>
      <c r="FM87" s="148"/>
      <c r="FN87" s="148"/>
      <c r="FO87" s="148"/>
      <c r="FP87" s="148"/>
      <c r="FQ87" s="148"/>
      <c r="FR87" s="148"/>
      <c r="FS87" s="148"/>
      <c r="FT87" s="148"/>
      <c r="FU87" s="148"/>
      <c r="FV87" s="148"/>
      <c r="FW87" s="148"/>
      <c r="FX87" s="148"/>
      <c r="FY87" s="148"/>
      <c r="FZ87" s="148"/>
      <c r="GA87" s="148"/>
      <c r="GB87" s="148"/>
      <c r="GC87" s="148"/>
      <c r="GD87" s="148"/>
      <c r="GE87" s="148"/>
      <c r="GF87" s="148"/>
      <c r="GG87" s="148"/>
      <c r="GH87" s="148"/>
      <c r="GI87" s="148"/>
      <c r="GJ87" s="148"/>
      <c r="GK87" s="148"/>
      <c r="GL87" s="148"/>
      <c r="GM87" s="148"/>
      <c r="GN87" s="148"/>
      <c r="GO87" s="148"/>
      <c r="GP87" s="148"/>
      <c r="GQ87" s="148"/>
      <c r="GR87" s="148"/>
      <c r="GS87" s="148"/>
      <c r="GT87" s="148"/>
      <c r="GU87" s="148"/>
      <c r="GV87" s="148"/>
      <c r="GW87" s="148"/>
      <c r="GX87" s="148"/>
      <c r="GY87" s="148"/>
      <c r="GZ87" s="148"/>
      <c r="HA87" s="148"/>
      <c r="HB87" s="148"/>
      <c r="HC87" s="148"/>
      <c r="HD87" s="148"/>
      <c r="HE87" s="148"/>
      <c r="HF87" s="148"/>
      <c r="HG87" s="148"/>
      <c r="HH87" s="148"/>
      <c r="HI87" s="148"/>
      <c r="HJ87" s="148"/>
      <c r="HK87" s="148"/>
      <c r="HL87" s="148"/>
      <c r="HM87" s="148"/>
      <c r="HN87" s="148"/>
      <c r="HO87" s="148"/>
      <c r="HP87" s="148"/>
    </row>
    <row r="88" s="147" customFormat="1" spans="1:224">
      <c r="A88" s="160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  <c r="EC88" s="148"/>
      <c r="ED88" s="148"/>
      <c r="EE88" s="148"/>
      <c r="EF88" s="148"/>
      <c r="EG88" s="148"/>
      <c r="EH88" s="148"/>
      <c r="EI88" s="148"/>
      <c r="EJ88" s="148"/>
      <c r="EK88" s="148"/>
      <c r="EL88" s="148"/>
      <c r="EM88" s="148"/>
      <c r="EN88" s="148"/>
      <c r="EO88" s="148"/>
      <c r="EP88" s="148"/>
      <c r="EQ88" s="148"/>
      <c r="ER88" s="148"/>
      <c r="ES88" s="148"/>
      <c r="ET88" s="148"/>
      <c r="EU88" s="148"/>
      <c r="EV88" s="148"/>
      <c r="EW88" s="148"/>
      <c r="EX88" s="148"/>
      <c r="EY88" s="148"/>
      <c r="EZ88" s="148"/>
      <c r="FA88" s="148"/>
      <c r="FB88" s="148"/>
      <c r="FC88" s="148"/>
      <c r="FD88" s="148"/>
      <c r="FE88" s="148"/>
      <c r="FF88" s="148"/>
      <c r="FG88" s="148"/>
      <c r="FH88" s="148"/>
      <c r="FI88" s="148"/>
      <c r="FJ88" s="148"/>
      <c r="FK88" s="148"/>
      <c r="FL88" s="148"/>
      <c r="FM88" s="148"/>
      <c r="FN88" s="148"/>
      <c r="FO88" s="148"/>
      <c r="FP88" s="148"/>
      <c r="FQ88" s="148"/>
      <c r="FR88" s="148"/>
      <c r="FS88" s="148"/>
      <c r="FT88" s="148"/>
      <c r="FU88" s="148"/>
      <c r="FV88" s="148"/>
      <c r="FW88" s="148"/>
      <c r="FX88" s="148"/>
      <c r="FY88" s="148"/>
      <c r="FZ88" s="148"/>
      <c r="GA88" s="148"/>
      <c r="GB88" s="148"/>
      <c r="GC88" s="148"/>
      <c r="GD88" s="148"/>
      <c r="GE88" s="148"/>
      <c r="GF88" s="148"/>
      <c r="GG88" s="148"/>
      <c r="GH88" s="148"/>
      <c r="GI88" s="148"/>
      <c r="GJ88" s="148"/>
      <c r="GK88" s="148"/>
      <c r="GL88" s="148"/>
      <c r="GM88" s="148"/>
      <c r="GN88" s="148"/>
      <c r="GO88" s="148"/>
      <c r="GP88" s="148"/>
      <c r="GQ88" s="148"/>
      <c r="GR88" s="148"/>
      <c r="GS88" s="148"/>
      <c r="GT88" s="148"/>
      <c r="GU88" s="148"/>
      <c r="GV88" s="148"/>
      <c r="GW88" s="148"/>
      <c r="GX88" s="148"/>
      <c r="GY88" s="148"/>
      <c r="GZ88" s="148"/>
      <c r="HA88" s="148"/>
      <c r="HB88" s="148"/>
      <c r="HC88" s="148"/>
      <c r="HD88" s="148"/>
      <c r="HE88" s="148"/>
      <c r="HF88" s="148"/>
      <c r="HG88" s="148"/>
      <c r="HH88" s="148"/>
      <c r="HI88" s="148"/>
      <c r="HJ88" s="148"/>
      <c r="HK88" s="148"/>
      <c r="HL88" s="148"/>
      <c r="HM88" s="148"/>
      <c r="HN88" s="148"/>
      <c r="HO88" s="148"/>
      <c r="HP88" s="148"/>
    </row>
    <row r="89" s="147" customFormat="1" spans="1:224">
      <c r="A89" s="160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  <c r="FB89" s="148"/>
      <c r="FC89" s="148"/>
      <c r="FD89" s="148"/>
      <c r="FE89" s="148"/>
      <c r="FF89" s="148"/>
      <c r="FG89" s="148"/>
      <c r="FH89" s="148"/>
      <c r="FI89" s="148"/>
      <c r="FJ89" s="148"/>
      <c r="FK89" s="148"/>
      <c r="FL89" s="148"/>
      <c r="FM89" s="148"/>
      <c r="FN89" s="148"/>
      <c r="FO89" s="148"/>
      <c r="FP89" s="148"/>
      <c r="FQ89" s="148"/>
      <c r="FR89" s="148"/>
      <c r="FS89" s="148"/>
      <c r="FT89" s="148"/>
      <c r="FU89" s="148"/>
      <c r="FV89" s="148"/>
      <c r="FW89" s="148"/>
      <c r="FX89" s="148"/>
      <c r="FY89" s="148"/>
      <c r="FZ89" s="148"/>
      <c r="GA89" s="148"/>
      <c r="GB89" s="148"/>
      <c r="GC89" s="148"/>
      <c r="GD89" s="148"/>
      <c r="GE89" s="148"/>
      <c r="GF89" s="148"/>
      <c r="GG89" s="148"/>
      <c r="GH89" s="148"/>
      <c r="GI89" s="148"/>
      <c r="GJ89" s="148"/>
      <c r="GK89" s="148"/>
      <c r="GL89" s="148"/>
      <c r="GM89" s="148"/>
      <c r="GN89" s="148"/>
      <c r="GO89" s="148"/>
      <c r="GP89" s="148"/>
      <c r="GQ89" s="148"/>
      <c r="GR89" s="148"/>
      <c r="GS89" s="148"/>
      <c r="GT89" s="148"/>
      <c r="GU89" s="148"/>
      <c r="GV89" s="148"/>
      <c r="GW89" s="148"/>
      <c r="GX89" s="148"/>
      <c r="GY89" s="148"/>
      <c r="GZ89" s="148"/>
      <c r="HA89" s="148"/>
      <c r="HB89" s="148"/>
      <c r="HC89" s="148"/>
      <c r="HD89" s="148"/>
      <c r="HE89" s="148"/>
      <c r="HF89" s="148"/>
      <c r="HG89" s="148"/>
      <c r="HH89" s="148"/>
      <c r="HI89" s="148"/>
      <c r="HJ89" s="148"/>
      <c r="HK89" s="148"/>
      <c r="HL89" s="148"/>
      <c r="HM89" s="148"/>
      <c r="HN89" s="148"/>
      <c r="HO89" s="148"/>
      <c r="HP89" s="148"/>
    </row>
    <row r="90" s="147" customFormat="1" spans="1:224">
      <c r="A90" s="160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148"/>
      <c r="DN90" s="148"/>
      <c r="DO90" s="148"/>
      <c r="DP90" s="148"/>
      <c r="DQ90" s="148"/>
      <c r="DR90" s="148"/>
      <c r="DS90" s="148"/>
      <c r="DT90" s="148"/>
      <c r="DU90" s="148"/>
      <c r="DV90" s="148"/>
      <c r="DW90" s="148"/>
      <c r="DX90" s="148"/>
      <c r="DY90" s="148"/>
      <c r="DZ90" s="148"/>
      <c r="EA90" s="148"/>
      <c r="EB90" s="148"/>
      <c r="EC90" s="148"/>
      <c r="ED90" s="148"/>
      <c r="EE90" s="148"/>
      <c r="EF90" s="148"/>
      <c r="EG90" s="148"/>
      <c r="EH90" s="148"/>
      <c r="EI90" s="148"/>
      <c r="EJ90" s="148"/>
      <c r="EK90" s="148"/>
      <c r="EL90" s="148"/>
      <c r="EM90" s="148"/>
      <c r="EN90" s="148"/>
      <c r="EO90" s="148"/>
      <c r="EP90" s="148"/>
      <c r="EQ90" s="148"/>
      <c r="ER90" s="148"/>
      <c r="ES90" s="148"/>
      <c r="ET90" s="148"/>
      <c r="EU90" s="148"/>
      <c r="EV90" s="148"/>
      <c r="EW90" s="148"/>
      <c r="EX90" s="148"/>
      <c r="EY90" s="148"/>
      <c r="EZ90" s="148"/>
      <c r="FA90" s="148"/>
      <c r="FB90" s="148"/>
      <c r="FC90" s="148"/>
      <c r="FD90" s="148"/>
      <c r="FE90" s="148"/>
      <c r="FF90" s="148"/>
      <c r="FG90" s="148"/>
      <c r="FH90" s="148"/>
      <c r="FI90" s="148"/>
      <c r="FJ90" s="148"/>
      <c r="FK90" s="148"/>
      <c r="FL90" s="148"/>
      <c r="FM90" s="148"/>
      <c r="FN90" s="148"/>
      <c r="FO90" s="148"/>
      <c r="FP90" s="148"/>
      <c r="FQ90" s="148"/>
      <c r="FR90" s="148"/>
      <c r="FS90" s="148"/>
      <c r="FT90" s="148"/>
      <c r="FU90" s="148"/>
      <c r="FV90" s="148"/>
      <c r="FW90" s="148"/>
      <c r="FX90" s="148"/>
      <c r="FY90" s="148"/>
      <c r="FZ90" s="148"/>
      <c r="GA90" s="148"/>
      <c r="GB90" s="148"/>
      <c r="GC90" s="148"/>
      <c r="GD90" s="148"/>
      <c r="GE90" s="148"/>
      <c r="GF90" s="148"/>
      <c r="GG90" s="148"/>
      <c r="GH90" s="148"/>
      <c r="GI90" s="148"/>
      <c r="GJ90" s="148"/>
      <c r="GK90" s="148"/>
      <c r="GL90" s="148"/>
      <c r="GM90" s="148"/>
      <c r="GN90" s="148"/>
      <c r="GO90" s="148"/>
      <c r="GP90" s="148"/>
      <c r="GQ90" s="148"/>
      <c r="GR90" s="148"/>
      <c r="GS90" s="148"/>
      <c r="GT90" s="148"/>
      <c r="GU90" s="148"/>
      <c r="GV90" s="148"/>
      <c r="GW90" s="148"/>
      <c r="GX90" s="148"/>
      <c r="GY90" s="148"/>
      <c r="GZ90" s="148"/>
      <c r="HA90" s="148"/>
      <c r="HB90" s="148"/>
      <c r="HC90" s="148"/>
      <c r="HD90" s="148"/>
      <c r="HE90" s="148"/>
      <c r="HF90" s="148"/>
      <c r="HG90" s="148"/>
      <c r="HH90" s="148"/>
      <c r="HI90" s="148"/>
      <c r="HJ90" s="148"/>
      <c r="HK90" s="148"/>
      <c r="HL90" s="148"/>
      <c r="HM90" s="148"/>
      <c r="HN90" s="148"/>
      <c r="HO90" s="148"/>
      <c r="HP90" s="148"/>
    </row>
    <row r="91" s="147" customFormat="1" spans="1:224">
      <c r="A91" s="160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48"/>
      <c r="DT91" s="148"/>
      <c r="DU91" s="148"/>
      <c r="DV91" s="148"/>
      <c r="DW91" s="148"/>
      <c r="DX91" s="148"/>
      <c r="DY91" s="148"/>
      <c r="DZ91" s="148"/>
      <c r="EA91" s="148"/>
      <c r="EB91" s="148"/>
      <c r="EC91" s="148"/>
      <c r="ED91" s="148"/>
      <c r="EE91" s="148"/>
      <c r="EF91" s="148"/>
      <c r="EG91" s="148"/>
      <c r="EH91" s="148"/>
      <c r="EI91" s="148"/>
      <c r="EJ91" s="148"/>
      <c r="EK91" s="148"/>
      <c r="EL91" s="148"/>
      <c r="EM91" s="148"/>
      <c r="EN91" s="148"/>
      <c r="EO91" s="148"/>
      <c r="EP91" s="148"/>
      <c r="EQ91" s="148"/>
      <c r="ER91" s="148"/>
      <c r="ES91" s="148"/>
      <c r="ET91" s="148"/>
      <c r="EU91" s="148"/>
      <c r="EV91" s="148"/>
      <c r="EW91" s="148"/>
      <c r="EX91" s="148"/>
      <c r="EY91" s="148"/>
      <c r="EZ91" s="148"/>
      <c r="FA91" s="148"/>
      <c r="FB91" s="148"/>
      <c r="FC91" s="148"/>
      <c r="FD91" s="148"/>
      <c r="FE91" s="148"/>
      <c r="FF91" s="148"/>
      <c r="FG91" s="148"/>
      <c r="FH91" s="148"/>
      <c r="FI91" s="148"/>
      <c r="FJ91" s="148"/>
      <c r="FK91" s="148"/>
      <c r="FL91" s="148"/>
      <c r="FM91" s="148"/>
      <c r="FN91" s="148"/>
      <c r="FO91" s="148"/>
      <c r="FP91" s="148"/>
      <c r="FQ91" s="148"/>
      <c r="FR91" s="148"/>
      <c r="FS91" s="148"/>
      <c r="FT91" s="148"/>
      <c r="FU91" s="148"/>
      <c r="FV91" s="148"/>
      <c r="FW91" s="148"/>
      <c r="FX91" s="148"/>
      <c r="FY91" s="148"/>
      <c r="FZ91" s="148"/>
      <c r="GA91" s="148"/>
      <c r="GB91" s="148"/>
      <c r="GC91" s="148"/>
      <c r="GD91" s="148"/>
      <c r="GE91" s="148"/>
      <c r="GF91" s="148"/>
      <c r="GG91" s="148"/>
      <c r="GH91" s="148"/>
      <c r="GI91" s="148"/>
      <c r="GJ91" s="148"/>
      <c r="GK91" s="148"/>
      <c r="GL91" s="148"/>
      <c r="GM91" s="148"/>
      <c r="GN91" s="148"/>
      <c r="GO91" s="148"/>
      <c r="GP91" s="148"/>
      <c r="GQ91" s="148"/>
      <c r="GR91" s="148"/>
      <c r="GS91" s="148"/>
      <c r="GT91" s="148"/>
      <c r="GU91" s="148"/>
      <c r="GV91" s="148"/>
      <c r="GW91" s="148"/>
      <c r="GX91" s="148"/>
      <c r="GY91" s="148"/>
      <c r="GZ91" s="148"/>
      <c r="HA91" s="148"/>
      <c r="HB91" s="148"/>
      <c r="HC91" s="148"/>
      <c r="HD91" s="148"/>
      <c r="HE91" s="148"/>
      <c r="HF91" s="148"/>
      <c r="HG91" s="148"/>
      <c r="HH91" s="148"/>
      <c r="HI91" s="148"/>
      <c r="HJ91" s="148"/>
      <c r="HK91" s="148"/>
      <c r="HL91" s="148"/>
      <c r="HM91" s="148"/>
      <c r="HN91" s="148"/>
      <c r="HO91" s="148"/>
      <c r="HP91" s="148"/>
    </row>
    <row r="92" s="147" customFormat="1" spans="1:224">
      <c r="A92" s="160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  <c r="EC92" s="148"/>
      <c r="ED92" s="148"/>
      <c r="EE92" s="148"/>
      <c r="EF92" s="148"/>
      <c r="EG92" s="148"/>
      <c r="EH92" s="148"/>
      <c r="EI92" s="148"/>
      <c r="EJ92" s="148"/>
      <c r="EK92" s="148"/>
      <c r="EL92" s="148"/>
      <c r="EM92" s="148"/>
      <c r="EN92" s="148"/>
      <c r="EO92" s="148"/>
      <c r="EP92" s="148"/>
      <c r="EQ92" s="148"/>
      <c r="ER92" s="148"/>
      <c r="ES92" s="148"/>
      <c r="ET92" s="148"/>
      <c r="EU92" s="148"/>
      <c r="EV92" s="148"/>
      <c r="EW92" s="148"/>
      <c r="EX92" s="148"/>
      <c r="EY92" s="148"/>
      <c r="EZ92" s="148"/>
      <c r="FA92" s="148"/>
      <c r="FB92" s="148"/>
      <c r="FC92" s="148"/>
      <c r="FD92" s="148"/>
      <c r="FE92" s="148"/>
      <c r="FF92" s="148"/>
      <c r="FG92" s="148"/>
      <c r="FH92" s="148"/>
      <c r="FI92" s="148"/>
      <c r="FJ92" s="148"/>
      <c r="FK92" s="148"/>
      <c r="FL92" s="148"/>
      <c r="FM92" s="148"/>
      <c r="FN92" s="148"/>
      <c r="FO92" s="148"/>
      <c r="FP92" s="148"/>
      <c r="FQ92" s="148"/>
      <c r="FR92" s="148"/>
      <c r="FS92" s="148"/>
      <c r="FT92" s="148"/>
      <c r="FU92" s="148"/>
      <c r="FV92" s="148"/>
      <c r="FW92" s="148"/>
      <c r="FX92" s="148"/>
      <c r="FY92" s="148"/>
      <c r="FZ92" s="148"/>
      <c r="GA92" s="148"/>
      <c r="GB92" s="148"/>
      <c r="GC92" s="148"/>
      <c r="GD92" s="148"/>
      <c r="GE92" s="148"/>
      <c r="GF92" s="148"/>
      <c r="GG92" s="148"/>
      <c r="GH92" s="148"/>
      <c r="GI92" s="148"/>
      <c r="GJ92" s="148"/>
      <c r="GK92" s="148"/>
      <c r="GL92" s="148"/>
      <c r="GM92" s="148"/>
      <c r="GN92" s="148"/>
      <c r="GO92" s="148"/>
      <c r="GP92" s="148"/>
      <c r="GQ92" s="148"/>
      <c r="GR92" s="148"/>
      <c r="GS92" s="148"/>
      <c r="GT92" s="148"/>
      <c r="GU92" s="148"/>
      <c r="GV92" s="148"/>
      <c r="GW92" s="148"/>
      <c r="GX92" s="148"/>
      <c r="GY92" s="148"/>
      <c r="GZ92" s="148"/>
      <c r="HA92" s="148"/>
      <c r="HB92" s="148"/>
      <c r="HC92" s="148"/>
      <c r="HD92" s="148"/>
      <c r="HE92" s="148"/>
      <c r="HF92" s="148"/>
      <c r="HG92" s="148"/>
      <c r="HH92" s="148"/>
      <c r="HI92" s="148"/>
      <c r="HJ92" s="148"/>
      <c r="HK92" s="148"/>
      <c r="HL92" s="148"/>
      <c r="HM92" s="148"/>
      <c r="HN92" s="148"/>
      <c r="HO92" s="148"/>
      <c r="HP92" s="148"/>
    </row>
    <row r="93" s="147" customFormat="1" spans="1:224">
      <c r="A93" s="160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48"/>
      <c r="DT93" s="148"/>
      <c r="DU93" s="148"/>
      <c r="DV93" s="148"/>
      <c r="DW93" s="148"/>
      <c r="DX93" s="148"/>
      <c r="DY93" s="148"/>
      <c r="DZ93" s="148"/>
      <c r="EA93" s="148"/>
      <c r="EB93" s="148"/>
      <c r="EC93" s="148"/>
      <c r="ED93" s="148"/>
      <c r="EE93" s="148"/>
      <c r="EF93" s="148"/>
      <c r="EG93" s="148"/>
      <c r="EH93" s="148"/>
      <c r="EI93" s="148"/>
      <c r="EJ93" s="148"/>
      <c r="EK93" s="148"/>
      <c r="EL93" s="148"/>
      <c r="EM93" s="148"/>
      <c r="EN93" s="148"/>
      <c r="EO93" s="148"/>
      <c r="EP93" s="148"/>
      <c r="EQ93" s="148"/>
      <c r="ER93" s="148"/>
      <c r="ES93" s="148"/>
      <c r="ET93" s="148"/>
      <c r="EU93" s="148"/>
      <c r="EV93" s="148"/>
      <c r="EW93" s="148"/>
      <c r="EX93" s="148"/>
      <c r="EY93" s="148"/>
      <c r="EZ93" s="148"/>
      <c r="FA93" s="148"/>
      <c r="FB93" s="148"/>
      <c r="FC93" s="148"/>
      <c r="FD93" s="148"/>
      <c r="FE93" s="148"/>
      <c r="FF93" s="148"/>
      <c r="FG93" s="148"/>
      <c r="FH93" s="148"/>
      <c r="FI93" s="148"/>
      <c r="FJ93" s="148"/>
      <c r="FK93" s="148"/>
      <c r="FL93" s="148"/>
      <c r="FM93" s="148"/>
      <c r="FN93" s="148"/>
      <c r="FO93" s="148"/>
      <c r="FP93" s="148"/>
      <c r="FQ93" s="148"/>
      <c r="FR93" s="148"/>
      <c r="FS93" s="148"/>
      <c r="FT93" s="148"/>
      <c r="FU93" s="148"/>
      <c r="FV93" s="148"/>
      <c r="FW93" s="148"/>
      <c r="FX93" s="148"/>
      <c r="FY93" s="148"/>
      <c r="FZ93" s="148"/>
      <c r="GA93" s="148"/>
      <c r="GB93" s="148"/>
      <c r="GC93" s="148"/>
      <c r="GD93" s="148"/>
      <c r="GE93" s="148"/>
      <c r="GF93" s="148"/>
      <c r="GG93" s="148"/>
      <c r="GH93" s="148"/>
      <c r="GI93" s="148"/>
      <c r="GJ93" s="148"/>
      <c r="GK93" s="148"/>
      <c r="GL93" s="148"/>
      <c r="GM93" s="148"/>
      <c r="GN93" s="148"/>
      <c r="GO93" s="148"/>
      <c r="GP93" s="148"/>
      <c r="GQ93" s="148"/>
      <c r="GR93" s="148"/>
      <c r="GS93" s="148"/>
      <c r="GT93" s="148"/>
      <c r="GU93" s="148"/>
      <c r="GV93" s="148"/>
      <c r="GW93" s="148"/>
      <c r="GX93" s="148"/>
      <c r="GY93" s="148"/>
      <c r="GZ93" s="148"/>
      <c r="HA93" s="148"/>
      <c r="HB93" s="148"/>
      <c r="HC93" s="148"/>
      <c r="HD93" s="148"/>
      <c r="HE93" s="148"/>
      <c r="HF93" s="148"/>
      <c r="HG93" s="148"/>
      <c r="HH93" s="148"/>
      <c r="HI93" s="148"/>
      <c r="HJ93" s="148"/>
      <c r="HK93" s="148"/>
      <c r="HL93" s="148"/>
      <c r="HM93" s="148"/>
      <c r="HN93" s="148"/>
      <c r="HO93" s="148"/>
      <c r="HP93" s="148"/>
    </row>
    <row r="94" s="147" customFormat="1" spans="1:224">
      <c r="A94" s="160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8"/>
      <c r="CN94" s="148"/>
      <c r="CO94" s="148"/>
      <c r="CP94" s="148"/>
      <c r="CQ94" s="148"/>
      <c r="CR94" s="148"/>
      <c r="CS94" s="148"/>
      <c r="CT94" s="148"/>
      <c r="CU94" s="148"/>
      <c r="CV94" s="148"/>
      <c r="CW94" s="148"/>
      <c r="CX94" s="148"/>
      <c r="CY94" s="148"/>
      <c r="CZ94" s="148"/>
      <c r="DA94" s="148"/>
      <c r="DB94" s="148"/>
      <c r="DC94" s="148"/>
      <c r="DD94" s="148"/>
      <c r="DE94" s="148"/>
      <c r="DF94" s="148"/>
      <c r="DG94" s="148"/>
      <c r="DH94" s="148"/>
      <c r="DI94" s="148"/>
      <c r="DJ94" s="148"/>
      <c r="DK94" s="148"/>
      <c r="DL94" s="148"/>
      <c r="DM94" s="148"/>
      <c r="DN94" s="148"/>
      <c r="DO94" s="148"/>
      <c r="DP94" s="148"/>
      <c r="DQ94" s="148"/>
      <c r="DR94" s="148"/>
      <c r="DS94" s="148"/>
      <c r="DT94" s="148"/>
      <c r="DU94" s="148"/>
      <c r="DV94" s="148"/>
      <c r="DW94" s="148"/>
      <c r="DX94" s="148"/>
      <c r="DY94" s="148"/>
      <c r="DZ94" s="148"/>
      <c r="EA94" s="148"/>
      <c r="EB94" s="148"/>
      <c r="EC94" s="148"/>
      <c r="ED94" s="148"/>
      <c r="EE94" s="148"/>
      <c r="EF94" s="148"/>
      <c r="EG94" s="148"/>
      <c r="EH94" s="148"/>
      <c r="EI94" s="148"/>
      <c r="EJ94" s="148"/>
      <c r="EK94" s="148"/>
      <c r="EL94" s="148"/>
      <c r="EM94" s="148"/>
      <c r="EN94" s="148"/>
      <c r="EO94" s="148"/>
      <c r="EP94" s="148"/>
      <c r="EQ94" s="148"/>
      <c r="ER94" s="148"/>
      <c r="ES94" s="148"/>
      <c r="ET94" s="148"/>
      <c r="EU94" s="148"/>
      <c r="EV94" s="148"/>
      <c r="EW94" s="148"/>
      <c r="EX94" s="148"/>
      <c r="EY94" s="148"/>
      <c r="EZ94" s="148"/>
      <c r="FA94" s="148"/>
      <c r="FB94" s="148"/>
      <c r="FC94" s="148"/>
      <c r="FD94" s="148"/>
      <c r="FE94" s="148"/>
      <c r="FF94" s="148"/>
      <c r="FG94" s="148"/>
      <c r="FH94" s="148"/>
      <c r="FI94" s="148"/>
      <c r="FJ94" s="148"/>
      <c r="FK94" s="148"/>
      <c r="FL94" s="148"/>
      <c r="FM94" s="148"/>
      <c r="FN94" s="148"/>
      <c r="FO94" s="148"/>
      <c r="FP94" s="148"/>
      <c r="FQ94" s="148"/>
      <c r="FR94" s="148"/>
      <c r="FS94" s="148"/>
      <c r="FT94" s="148"/>
      <c r="FU94" s="148"/>
      <c r="FV94" s="148"/>
      <c r="FW94" s="148"/>
      <c r="FX94" s="148"/>
      <c r="FY94" s="148"/>
      <c r="FZ94" s="148"/>
      <c r="GA94" s="148"/>
      <c r="GB94" s="148"/>
      <c r="GC94" s="148"/>
      <c r="GD94" s="148"/>
      <c r="GE94" s="148"/>
      <c r="GF94" s="148"/>
      <c r="GG94" s="148"/>
      <c r="GH94" s="148"/>
      <c r="GI94" s="148"/>
      <c r="GJ94" s="148"/>
      <c r="GK94" s="148"/>
      <c r="GL94" s="148"/>
      <c r="GM94" s="148"/>
      <c r="GN94" s="148"/>
      <c r="GO94" s="148"/>
      <c r="GP94" s="148"/>
      <c r="GQ94" s="148"/>
      <c r="GR94" s="148"/>
      <c r="GS94" s="148"/>
      <c r="GT94" s="148"/>
      <c r="GU94" s="148"/>
      <c r="GV94" s="148"/>
      <c r="GW94" s="148"/>
      <c r="GX94" s="148"/>
      <c r="GY94" s="148"/>
      <c r="GZ94" s="148"/>
      <c r="HA94" s="148"/>
      <c r="HB94" s="148"/>
      <c r="HC94" s="148"/>
      <c r="HD94" s="148"/>
      <c r="HE94" s="148"/>
      <c r="HF94" s="148"/>
      <c r="HG94" s="148"/>
      <c r="HH94" s="148"/>
      <c r="HI94" s="148"/>
      <c r="HJ94" s="148"/>
      <c r="HK94" s="148"/>
      <c r="HL94" s="148"/>
      <c r="HM94" s="148"/>
      <c r="HN94" s="148"/>
      <c r="HO94" s="148"/>
      <c r="HP94" s="148"/>
    </row>
    <row r="95" s="147" customFormat="1" spans="1:224">
      <c r="A95" s="160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8"/>
      <c r="CL95" s="148"/>
      <c r="CM95" s="148"/>
      <c r="CN95" s="148"/>
      <c r="CO95" s="148"/>
      <c r="CP95" s="148"/>
      <c r="CQ95" s="148"/>
      <c r="CR95" s="148"/>
      <c r="CS95" s="148"/>
      <c r="CT95" s="148"/>
      <c r="CU95" s="148"/>
      <c r="CV95" s="148"/>
      <c r="CW95" s="148"/>
      <c r="CX95" s="148"/>
      <c r="CY95" s="148"/>
      <c r="CZ95" s="148"/>
      <c r="DA95" s="148"/>
      <c r="DB95" s="148"/>
      <c r="DC95" s="148"/>
      <c r="DD95" s="148"/>
      <c r="DE95" s="148"/>
      <c r="DF95" s="148"/>
      <c r="DG95" s="148"/>
      <c r="DH95" s="148"/>
      <c r="DI95" s="148"/>
      <c r="DJ95" s="148"/>
      <c r="DK95" s="148"/>
      <c r="DL95" s="148"/>
      <c r="DM95" s="148"/>
      <c r="DN95" s="148"/>
      <c r="DO95" s="148"/>
      <c r="DP95" s="148"/>
      <c r="DQ95" s="148"/>
      <c r="DR95" s="148"/>
      <c r="DS95" s="148"/>
      <c r="DT95" s="148"/>
      <c r="DU95" s="148"/>
      <c r="DV95" s="148"/>
      <c r="DW95" s="148"/>
      <c r="DX95" s="148"/>
      <c r="DY95" s="148"/>
      <c r="DZ95" s="148"/>
      <c r="EA95" s="148"/>
      <c r="EB95" s="148"/>
      <c r="EC95" s="148"/>
      <c r="ED95" s="148"/>
      <c r="EE95" s="148"/>
      <c r="EF95" s="148"/>
      <c r="EG95" s="148"/>
      <c r="EH95" s="148"/>
      <c r="EI95" s="148"/>
      <c r="EJ95" s="148"/>
      <c r="EK95" s="148"/>
      <c r="EL95" s="148"/>
      <c r="EM95" s="148"/>
      <c r="EN95" s="148"/>
      <c r="EO95" s="148"/>
      <c r="EP95" s="148"/>
      <c r="EQ95" s="148"/>
      <c r="ER95" s="148"/>
      <c r="ES95" s="148"/>
      <c r="ET95" s="148"/>
      <c r="EU95" s="148"/>
      <c r="EV95" s="148"/>
      <c r="EW95" s="148"/>
      <c r="EX95" s="148"/>
      <c r="EY95" s="148"/>
      <c r="EZ95" s="148"/>
      <c r="FA95" s="148"/>
      <c r="FB95" s="148"/>
      <c r="FC95" s="148"/>
      <c r="FD95" s="148"/>
      <c r="FE95" s="148"/>
      <c r="FF95" s="148"/>
      <c r="FG95" s="148"/>
      <c r="FH95" s="148"/>
      <c r="FI95" s="148"/>
      <c r="FJ95" s="148"/>
      <c r="FK95" s="148"/>
      <c r="FL95" s="148"/>
      <c r="FM95" s="148"/>
      <c r="FN95" s="148"/>
      <c r="FO95" s="148"/>
      <c r="FP95" s="148"/>
      <c r="FQ95" s="148"/>
      <c r="FR95" s="148"/>
      <c r="FS95" s="148"/>
      <c r="FT95" s="148"/>
      <c r="FU95" s="148"/>
      <c r="FV95" s="148"/>
      <c r="FW95" s="148"/>
      <c r="FX95" s="148"/>
      <c r="FY95" s="148"/>
      <c r="FZ95" s="148"/>
      <c r="GA95" s="148"/>
      <c r="GB95" s="148"/>
      <c r="GC95" s="148"/>
      <c r="GD95" s="148"/>
      <c r="GE95" s="148"/>
      <c r="GF95" s="148"/>
      <c r="GG95" s="148"/>
      <c r="GH95" s="148"/>
      <c r="GI95" s="148"/>
      <c r="GJ95" s="148"/>
      <c r="GK95" s="148"/>
      <c r="GL95" s="148"/>
      <c r="GM95" s="148"/>
      <c r="GN95" s="148"/>
      <c r="GO95" s="148"/>
      <c r="GP95" s="148"/>
      <c r="GQ95" s="148"/>
      <c r="GR95" s="148"/>
      <c r="GS95" s="148"/>
      <c r="GT95" s="148"/>
      <c r="GU95" s="148"/>
      <c r="GV95" s="148"/>
      <c r="GW95" s="148"/>
      <c r="GX95" s="148"/>
      <c r="GY95" s="148"/>
      <c r="GZ95" s="148"/>
      <c r="HA95" s="148"/>
      <c r="HB95" s="148"/>
      <c r="HC95" s="148"/>
      <c r="HD95" s="148"/>
      <c r="HE95" s="148"/>
      <c r="HF95" s="148"/>
      <c r="HG95" s="148"/>
      <c r="HH95" s="148"/>
      <c r="HI95" s="148"/>
      <c r="HJ95" s="148"/>
      <c r="HK95" s="148"/>
      <c r="HL95" s="148"/>
      <c r="HM95" s="148"/>
      <c r="HN95" s="148"/>
      <c r="HO95" s="148"/>
      <c r="HP95" s="148"/>
    </row>
    <row r="96" s="147" customFormat="1" spans="1:224">
      <c r="A96" s="160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8"/>
      <c r="CL96" s="148"/>
      <c r="CM96" s="148"/>
      <c r="CN96" s="148"/>
      <c r="CO96" s="148"/>
      <c r="CP96" s="148"/>
      <c r="CQ96" s="148"/>
      <c r="CR96" s="148"/>
      <c r="CS96" s="148"/>
      <c r="CT96" s="148"/>
      <c r="CU96" s="148"/>
      <c r="CV96" s="148"/>
      <c r="CW96" s="148"/>
      <c r="CX96" s="148"/>
      <c r="CY96" s="148"/>
      <c r="CZ96" s="148"/>
      <c r="DA96" s="148"/>
      <c r="DB96" s="148"/>
      <c r="DC96" s="148"/>
      <c r="DD96" s="148"/>
      <c r="DE96" s="148"/>
      <c r="DF96" s="148"/>
      <c r="DG96" s="148"/>
      <c r="DH96" s="148"/>
      <c r="DI96" s="148"/>
      <c r="DJ96" s="148"/>
      <c r="DK96" s="148"/>
      <c r="DL96" s="148"/>
      <c r="DM96" s="148"/>
      <c r="DN96" s="148"/>
      <c r="DO96" s="148"/>
      <c r="DP96" s="148"/>
      <c r="DQ96" s="148"/>
      <c r="DR96" s="148"/>
      <c r="DS96" s="148"/>
      <c r="DT96" s="148"/>
      <c r="DU96" s="148"/>
      <c r="DV96" s="148"/>
      <c r="DW96" s="148"/>
      <c r="DX96" s="148"/>
      <c r="DY96" s="148"/>
      <c r="DZ96" s="148"/>
      <c r="EA96" s="148"/>
      <c r="EB96" s="148"/>
      <c r="EC96" s="148"/>
      <c r="ED96" s="148"/>
      <c r="EE96" s="148"/>
      <c r="EF96" s="148"/>
      <c r="EG96" s="148"/>
      <c r="EH96" s="148"/>
      <c r="EI96" s="148"/>
      <c r="EJ96" s="148"/>
      <c r="EK96" s="148"/>
      <c r="EL96" s="148"/>
      <c r="EM96" s="148"/>
      <c r="EN96" s="148"/>
      <c r="EO96" s="148"/>
      <c r="EP96" s="148"/>
      <c r="EQ96" s="148"/>
      <c r="ER96" s="148"/>
      <c r="ES96" s="148"/>
      <c r="ET96" s="148"/>
      <c r="EU96" s="148"/>
      <c r="EV96" s="148"/>
      <c r="EW96" s="148"/>
      <c r="EX96" s="148"/>
      <c r="EY96" s="148"/>
      <c r="EZ96" s="148"/>
      <c r="FA96" s="148"/>
      <c r="FB96" s="148"/>
      <c r="FC96" s="148"/>
      <c r="FD96" s="148"/>
      <c r="FE96" s="148"/>
      <c r="FF96" s="148"/>
      <c r="FG96" s="148"/>
      <c r="FH96" s="148"/>
      <c r="FI96" s="148"/>
      <c r="FJ96" s="148"/>
      <c r="FK96" s="148"/>
      <c r="FL96" s="148"/>
      <c r="FM96" s="148"/>
      <c r="FN96" s="148"/>
      <c r="FO96" s="148"/>
      <c r="FP96" s="148"/>
      <c r="FQ96" s="148"/>
      <c r="FR96" s="148"/>
      <c r="FS96" s="148"/>
      <c r="FT96" s="148"/>
      <c r="FU96" s="148"/>
      <c r="FV96" s="148"/>
      <c r="FW96" s="148"/>
      <c r="FX96" s="148"/>
      <c r="FY96" s="148"/>
      <c r="FZ96" s="148"/>
      <c r="GA96" s="148"/>
      <c r="GB96" s="148"/>
      <c r="GC96" s="148"/>
      <c r="GD96" s="148"/>
      <c r="GE96" s="148"/>
      <c r="GF96" s="148"/>
      <c r="GG96" s="148"/>
      <c r="GH96" s="148"/>
      <c r="GI96" s="148"/>
      <c r="GJ96" s="148"/>
      <c r="GK96" s="148"/>
      <c r="GL96" s="148"/>
      <c r="GM96" s="148"/>
      <c r="GN96" s="148"/>
      <c r="GO96" s="148"/>
      <c r="GP96" s="148"/>
      <c r="GQ96" s="148"/>
      <c r="GR96" s="148"/>
      <c r="GS96" s="148"/>
      <c r="GT96" s="148"/>
      <c r="GU96" s="148"/>
      <c r="GV96" s="148"/>
      <c r="GW96" s="148"/>
      <c r="GX96" s="148"/>
      <c r="GY96" s="148"/>
      <c r="GZ96" s="148"/>
      <c r="HA96" s="148"/>
      <c r="HB96" s="148"/>
      <c r="HC96" s="148"/>
      <c r="HD96" s="148"/>
      <c r="HE96" s="148"/>
      <c r="HF96" s="148"/>
      <c r="HG96" s="148"/>
      <c r="HH96" s="148"/>
      <c r="HI96" s="148"/>
      <c r="HJ96" s="148"/>
      <c r="HK96" s="148"/>
      <c r="HL96" s="148"/>
      <c r="HM96" s="148"/>
      <c r="HN96" s="148"/>
      <c r="HO96" s="148"/>
      <c r="HP96" s="148"/>
    </row>
    <row r="97" s="147" customFormat="1" spans="1:224">
      <c r="A97" s="160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8"/>
      <c r="CP97" s="148"/>
      <c r="CQ97" s="148"/>
      <c r="CR97" s="148"/>
      <c r="CS97" s="148"/>
      <c r="CT97" s="148"/>
      <c r="CU97" s="148"/>
      <c r="CV97" s="148"/>
      <c r="CW97" s="148"/>
      <c r="CX97" s="148"/>
      <c r="CY97" s="148"/>
      <c r="CZ97" s="148"/>
      <c r="DA97" s="148"/>
      <c r="DB97" s="148"/>
      <c r="DC97" s="148"/>
      <c r="DD97" s="148"/>
      <c r="DE97" s="148"/>
      <c r="DF97" s="148"/>
      <c r="DG97" s="148"/>
      <c r="DH97" s="148"/>
      <c r="DI97" s="148"/>
      <c r="DJ97" s="148"/>
      <c r="DK97" s="148"/>
      <c r="DL97" s="148"/>
      <c r="DM97" s="148"/>
      <c r="DN97" s="148"/>
      <c r="DO97" s="148"/>
      <c r="DP97" s="148"/>
      <c r="DQ97" s="148"/>
      <c r="DR97" s="148"/>
      <c r="DS97" s="148"/>
      <c r="DT97" s="148"/>
      <c r="DU97" s="148"/>
      <c r="DV97" s="148"/>
      <c r="DW97" s="148"/>
      <c r="DX97" s="148"/>
      <c r="DY97" s="148"/>
      <c r="DZ97" s="148"/>
      <c r="EA97" s="148"/>
      <c r="EB97" s="148"/>
      <c r="EC97" s="148"/>
      <c r="ED97" s="148"/>
      <c r="EE97" s="148"/>
      <c r="EF97" s="148"/>
      <c r="EG97" s="148"/>
      <c r="EH97" s="148"/>
      <c r="EI97" s="148"/>
      <c r="EJ97" s="148"/>
      <c r="EK97" s="148"/>
      <c r="EL97" s="148"/>
      <c r="EM97" s="148"/>
      <c r="EN97" s="148"/>
      <c r="EO97" s="148"/>
      <c r="EP97" s="148"/>
      <c r="EQ97" s="148"/>
      <c r="ER97" s="148"/>
      <c r="ES97" s="148"/>
      <c r="ET97" s="148"/>
      <c r="EU97" s="148"/>
      <c r="EV97" s="148"/>
      <c r="EW97" s="148"/>
      <c r="EX97" s="148"/>
      <c r="EY97" s="148"/>
      <c r="EZ97" s="148"/>
      <c r="FA97" s="148"/>
      <c r="FB97" s="148"/>
      <c r="FC97" s="148"/>
      <c r="FD97" s="148"/>
      <c r="FE97" s="148"/>
      <c r="FF97" s="148"/>
      <c r="FG97" s="148"/>
      <c r="FH97" s="148"/>
      <c r="FI97" s="148"/>
      <c r="FJ97" s="148"/>
      <c r="FK97" s="148"/>
      <c r="FL97" s="148"/>
      <c r="FM97" s="148"/>
      <c r="FN97" s="148"/>
      <c r="FO97" s="148"/>
      <c r="FP97" s="148"/>
      <c r="FQ97" s="148"/>
      <c r="FR97" s="148"/>
      <c r="FS97" s="148"/>
      <c r="FT97" s="148"/>
      <c r="FU97" s="148"/>
      <c r="FV97" s="148"/>
      <c r="FW97" s="148"/>
      <c r="FX97" s="148"/>
      <c r="FY97" s="148"/>
      <c r="FZ97" s="148"/>
      <c r="GA97" s="148"/>
      <c r="GB97" s="148"/>
      <c r="GC97" s="148"/>
      <c r="GD97" s="148"/>
      <c r="GE97" s="148"/>
      <c r="GF97" s="148"/>
      <c r="GG97" s="148"/>
      <c r="GH97" s="148"/>
      <c r="GI97" s="148"/>
      <c r="GJ97" s="148"/>
      <c r="GK97" s="148"/>
      <c r="GL97" s="148"/>
      <c r="GM97" s="148"/>
      <c r="GN97" s="148"/>
      <c r="GO97" s="148"/>
      <c r="GP97" s="148"/>
      <c r="GQ97" s="148"/>
      <c r="GR97" s="148"/>
      <c r="GS97" s="148"/>
      <c r="GT97" s="148"/>
      <c r="GU97" s="148"/>
      <c r="GV97" s="148"/>
      <c r="GW97" s="148"/>
      <c r="GX97" s="148"/>
      <c r="GY97" s="148"/>
      <c r="GZ97" s="148"/>
      <c r="HA97" s="148"/>
      <c r="HB97" s="148"/>
      <c r="HC97" s="148"/>
      <c r="HD97" s="148"/>
      <c r="HE97" s="148"/>
      <c r="HF97" s="148"/>
      <c r="HG97" s="148"/>
      <c r="HH97" s="148"/>
      <c r="HI97" s="148"/>
      <c r="HJ97" s="148"/>
      <c r="HK97" s="148"/>
      <c r="HL97" s="148"/>
      <c r="HM97" s="148"/>
      <c r="HN97" s="148"/>
      <c r="HO97" s="148"/>
      <c r="HP97" s="148"/>
    </row>
    <row r="98" s="147" customFormat="1" spans="1:224">
      <c r="A98" s="160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48"/>
      <c r="CC98" s="148"/>
      <c r="CD98" s="148"/>
      <c r="CE98" s="148"/>
      <c r="CF98" s="148"/>
      <c r="CG98" s="148"/>
      <c r="CH98" s="148"/>
      <c r="CI98" s="148"/>
      <c r="CJ98" s="148"/>
      <c r="CK98" s="148"/>
      <c r="CL98" s="148"/>
      <c r="CM98" s="148"/>
      <c r="CN98" s="148"/>
      <c r="CO98" s="148"/>
      <c r="CP98" s="148"/>
      <c r="CQ98" s="148"/>
      <c r="CR98" s="148"/>
      <c r="CS98" s="148"/>
      <c r="CT98" s="148"/>
      <c r="CU98" s="148"/>
      <c r="CV98" s="148"/>
      <c r="CW98" s="148"/>
      <c r="CX98" s="148"/>
      <c r="CY98" s="148"/>
      <c r="CZ98" s="148"/>
      <c r="DA98" s="148"/>
      <c r="DB98" s="148"/>
      <c r="DC98" s="148"/>
      <c r="DD98" s="148"/>
      <c r="DE98" s="148"/>
      <c r="DF98" s="148"/>
      <c r="DG98" s="148"/>
      <c r="DH98" s="148"/>
      <c r="DI98" s="148"/>
      <c r="DJ98" s="148"/>
      <c r="DK98" s="148"/>
      <c r="DL98" s="148"/>
      <c r="DM98" s="148"/>
      <c r="DN98" s="148"/>
      <c r="DO98" s="148"/>
      <c r="DP98" s="148"/>
      <c r="DQ98" s="148"/>
      <c r="DR98" s="148"/>
      <c r="DS98" s="148"/>
      <c r="DT98" s="148"/>
      <c r="DU98" s="148"/>
      <c r="DV98" s="148"/>
      <c r="DW98" s="148"/>
      <c r="DX98" s="148"/>
      <c r="DY98" s="148"/>
      <c r="DZ98" s="148"/>
      <c r="EA98" s="148"/>
      <c r="EB98" s="148"/>
      <c r="EC98" s="148"/>
      <c r="ED98" s="148"/>
      <c r="EE98" s="148"/>
      <c r="EF98" s="148"/>
      <c r="EG98" s="148"/>
      <c r="EH98" s="148"/>
      <c r="EI98" s="148"/>
      <c r="EJ98" s="148"/>
      <c r="EK98" s="148"/>
      <c r="EL98" s="148"/>
      <c r="EM98" s="148"/>
      <c r="EN98" s="148"/>
      <c r="EO98" s="148"/>
      <c r="EP98" s="148"/>
      <c r="EQ98" s="148"/>
      <c r="ER98" s="148"/>
      <c r="ES98" s="148"/>
      <c r="ET98" s="148"/>
      <c r="EU98" s="148"/>
      <c r="EV98" s="148"/>
      <c r="EW98" s="148"/>
      <c r="EX98" s="148"/>
      <c r="EY98" s="148"/>
      <c r="EZ98" s="148"/>
      <c r="FA98" s="148"/>
      <c r="FB98" s="148"/>
      <c r="FC98" s="148"/>
      <c r="FD98" s="148"/>
      <c r="FE98" s="148"/>
      <c r="FF98" s="148"/>
      <c r="FG98" s="148"/>
      <c r="FH98" s="148"/>
      <c r="FI98" s="148"/>
      <c r="FJ98" s="148"/>
      <c r="FK98" s="148"/>
      <c r="FL98" s="148"/>
      <c r="FM98" s="148"/>
      <c r="FN98" s="148"/>
      <c r="FO98" s="148"/>
      <c r="FP98" s="148"/>
      <c r="FQ98" s="148"/>
      <c r="FR98" s="148"/>
      <c r="FS98" s="148"/>
      <c r="FT98" s="148"/>
      <c r="FU98" s="148"/>
      <c r="FV98" s="148"/>
      <c r="FW98" s="148"/>
      <c r="FX98" s="148"/>
      <c r="FY98" s="148"/>
      <c r="FZ98" s="148"/>
      <c r="GA98" s="148"/>
      <c r="GB98" s="148"/>
      <c r="GC98" s="148"/>
      <c r="GD98" s="148"/>
      <c r="GE98" s="148"/>
      <c r="GF98" s="148"/>
      <c r="GG98" s="148"/>
      <c r="GH98" s="148"/>
      <c r="GI98" s="148"/>
      <c r="GJ98" s="148"/>
      <c r="GK98" s="148"/>
      <c r="GL98" s="148"/>
      <c r="GM98" s="148"/>
      <c r="GN98" s="148"/>
      <c r="GO98" s="148"/>
      <c r="GP98" s="148"/>
      <c r="GQ98" s="148"/>
      <c r="GR98" s="148"/>
      <c r="GS98" s="148"/>
      <c r="GT98" s="148"/>
      <c r="GU98" s="148"/>
      <c r="GV98" s="148"/>
      <c r="GW98" s="148"/>
      <c r="GX98" s="148"/>
      <c r="GY98" s="148"/>
      <c r="GZ98" s="148"/>
      <c r="HA98" s="148"/>
      <c r="HB98" s="148"/>
      <c r="HC98" s="148"/>
      <c r="HD98" s="148"/>
      <c r="HE98" s="148"/>
      <c r="HF98" s="148"/>
      <c r="HG98" s="148"/>
      <c r="HH98" s="148"/>
      <c r="HI98" s="148"/>
      <c r="HJ98" s="148"/>
      <c r="HK98" s="148"/>
      <c r="HL98" s="148"/>
      <c r="HM98" s="148"/>
      <c r="HN98" s="148"/>
      <c r="HO98" s="148"/>
      <c r="HP98" s="148"/>
    </row>
    <row r="99" s="147" customFormat="1" spans="1:224">
      <c r="A99" s="160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48"/>
      <c r="CC99" s="148"/>
      <c r="CD99" s="148"/>
      <c r="CE99" s="148"/>
      <c r="CF99" s="148"/>
      <c r="CG99" s="148"/>
      <c r="CH99" s="148"/>
      <c r="CI99" s="148"/>
      <c r="CJ99" s="148"/>
      <c r="CK99" s="148"/>
      <c r="CL99" s="148"/>
      <c r="CM99" s="148"/>
      <c r="CN99" s="148"/>
      <c r="CO99" s="148"/>
      <c r="CP99" s="148"/>
      <c r="CQ99" s="148"/>
      <c r="CR99" s="148"/>
      <c r="CS99" s="148"/>
      <c r="CT99" s="148"/>
      <c r="CU99" s="148"/>
      <c r="CV99" s="148"/>
      <c r="CW99" s="148"/>
      <c r="CX99" s="148"/>
      <c r="CY99" s="148"/>
      <c r="CZ99" s="148"/>
      <c r="DA99" s="148"/>
      <c r="DB99" s="148"/>
      <c r="DC99" s="148"/>
      <c r="DD99" s="148"/>
      <c r="DE99" s="148"/>
      <c r="DF99" s="148"/>
      <c r="DG99" s="148"/>
      <c r="DH99" s="148"/>
      <c r="DI99" s="148"/>
      <c r="DJ99" s="148"/>
      <c r="DK99" s="148"/>
      <c r="DL99" s="148"/>
      <c r="DM99" s="148"/>
      <c r="DN99" s="148"/>
      <c r="DO99" s="148"/>
      <c r="DP99" s="148"/>
      <c r="DQ99" s="148"/>
      <c r="DR99" s="148"/>
      <c r="DS99" s="148"/>
      <c r="DT99" s="148"/>
      <c r="DU99" s="148"/>
      <c r="DV99" s="148"/>
      <c r="DW99" s="148"/>
      <c r="DX99" s="148"/>
      <c r="DY99" s="148"/>
      <c r="DZ99" s="148"/>
      <c r="EA99" s="148"/>
      <c r="EB99" s="148"/>
      <c r="EC99" s="148"/>
      <c r="ED99" s="148"/>
      <c r="EE99" s="148"/>
      <c r="EF99" s="148"/>
      <c r="EG99" s="148"/>
      <c r="EH99" s="148"/>
      <c r="EI99" s="148"/>
      <c r="EJ99" s="148"/>
      <c r="EK99" s="148"/>
      <c r="EL99" s="148"/>
      <c r="EM99" s="148"/>
      <c r="EN99" s="148"/>
      <c r="EO99" s="148"/>
      <c r="EP99" s="148"/>
      <c r="EQ99" s="148"/>
      <c r="ER99" s="148"/>
      <c r="ES99" s="148"/>
      <c r="ET99" s="148"/>
      <c r="EU99" s="148"/>
      <c r="EV99" s="148"/>
      <c r="EW99" s="148"/>
      <c r="EX99" s="148"/>
      <c r="EY99" s="148"/>
      <c r="EZ99" s="148"/>
      <c r="FA99" s="148"/>
      <c r="FB99" s="148"/>
      <c r="FC99" s="148"/>
      <c r="FD99" s="148"/>
      <c r="FE99" s="148"/>
      <c r="FF99" s="148"/>
      <c r="FG99" s="148"/>
      <c r="FH99" s="148"/>
      <c r="FI99" s="148"/>
      <c r="FJ99" s="148"/>
      <c r="FK99" s="148"/>
      <c r="FL99" s="148"/>
      <c r="FM99" s="148"/>
      <c r="FN99" s="148"/>
      <c r="FO99" s="148"/>
      <c r="FP99" s="148"/>
      <c r="FQ99" s="148"/>
      <c r="FR99" s="148"/>
      <c r="FS99" s="148"/>
      <c r="FT99" s="148"/>
      <c r="FU99" s="148"/>
      <c r="FV99" s="148"/>
      <c r="FW99" s="148"/>
      <c r="FX99" s="148"/>
      <c r="FY99" s="148"/>
      <c r="FZ99" s="148"/>
      <c r="GA99" s="148"/>
      <c r="GB99" s="148"/>
      <c r="GC99" s="148"/>
      <c r="GD99" s="148"/>
      <c r="GE99" s="148"/>
      <c r="GF99" s="148"/>
      <c r="GG99" s="148"/>
      <c r="GH99" s="148"/>
      <c r="GI99" s="148"/>
      <c r="GJ99" s="148"/>
      <c r="GK99" s="148"/>
      <c r="GL99" s="148"/>
      <c r="GM99" s="148"/>
      <c r="GN99" s="148"/>
      <c r="GO99" s="148"/>
      <c r="GP99" s="148"/>
      <c r="GQ99" s="148"/>
      <c r="GR99" s="148"/>
      <c r="GS99" s="148"/>
      <c r="GT99" s="148"/>
      <c r="GU99" s="148"/>
      <c r="GV99" s="148"/>
      <c r="GW99" s="148"/>
      <c r="GX99" s="148"/>
      <c r="GY99" s="148"/>
      <c r="GZ99" s="148"/>
      <c r="HA99" s="148"/>
      <c r="HB99" s="148"/>
      <c r="HC99" s="148"/>
      <c r="HD99" s="148"/>
      <c r="HE99" s="148"/>
      <c r="HF99" s="148"/>
      <c r="HG99" s="148"/>
      <c r="HH99" s="148"/>
      <c r="HI99" s="148"/>
      <c r="HJ99" s="148"/>
      <c r="HK99" s="148"/>
      <c r="HL99" s="148"/>
      <c r="HM99" s="148"/>
      <c r="HN99" s="148"/>
      <c r="HO99" s="148"/>
      <c r="HP99" s="148"/>
    </row>
    <row r="100" s="147" customFormat="1" spans="1:224">
      <c r="A100" s="160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48"/>
      <c r="CC100" s="148"/>
      <c r="CD100" s="148"/>
      <c r="CE100" s="148"/>
      <c r="CF100" s="148"/>
      <c r="CG100" s="148"/>
      <c r="CH100" s="148"/>
      <c r="CI100" s="148"/>
      <c r="CJ100" s="148"/>
      <c r="CK100" s="148"/>
      <c r="CL100" s="148"/>
      <c r="CM100" s="148"/>
      <c r="CN100" s="148"/>
      <c r="CO100" s="148"/>
      <c r="CP100" s="148"/>
      <c r="CQ100" s="148"/>
      <c r="CR100" s="148"/>
      <c r="CS100" s="148"/>
      <c r="CT100" s="148"/>
      <c r="CU100" s="148"/>
      <c r="CV100" s="148"/>
      <c r="CW100" s="148"/>
      <c r="CX100" s="148"/>
      <c r="CY100" s="148"/>
      <c r="CZ100" s="148"/>
      <c r="DA100" s="148"/>
      <c r="DB100" s="148"/>
      <c r="DC100" s="148"/>
      <c r="DD100" s="148"/>
      <c r="DE100" s="148"/>
      <c r="DF100" s="148"/>
      <c r="DG100" s="148"/>
      <c r="DH100" s="148"/>
      <c r="DI100" s="148"/>
      <c r="DJ100" s="148"/>
      <c r="DK100" s="148"/>
      <c r="DL100" s="148"/>
      <c r="DM100" s="148"/>
      <c r="DN100" s="148"/>
      <c r="DO100" s="148"/>
      <c r="DP100" s="148"/>
      <c r="DQ100" s="148"/>
      <c r="DR100" s="148"/>
      <c r="DS100" s="148"/>
      <c r="DT100" s="148"/>
      <c r="DU100" s="148"/>
      <c r="DV100" s="148"/>
      <c r="DW100" s="148"/>
      <c r="DX100" s="148"/>
      <c r="DY100" s="148"/>
      <c r="DZ100" s="148"/>
      <c r="EA100" s="148"/>
      <c r="EB100" s="148"/>
      <c r="EC100" s="148"/>
      <c r="ED100" s="148"/>
      <c r="EE100" s="148"/>
      <c r="EF100" s="148"/>
      <c r="EG100" s="148"/>
      <c r="EH100" s="148"/>
      <c r="EI100" s="148"/>
      <c r="EJ100" s="148"/>
      <c r="EK100" s="148"/>
      <c r="EL100" s="148"/>
      <c r="EM100" s="148"/>
      <c r="EN100" s="148"/>
      <c r="EO100" s="148"/>
      <c r="EP100" s="148"/>
      <c r="EQ100" s="148"/>
      <c r="ER100" s="148"/>
      <c r="ES100" s="148"/>
      <c r="ET100" s="148"/>
      <c r="EU100" s="148"/>
      <c r="EV100" s="148"/>
      <c r="EW100" s="148"/>
      <c r="EX100" s="148"/>
      <c r="EY100" s="148"/>
      <c r="EZ100" s="148"/>
      <c r="FA100" s="148"/>
      <c r="FB100" s="148"/>
      <c r="FC100" s="148"/>
      <c r="FD100" s="148"/>
      <c r="FE100" s="148"/>
      <c r="FF100" s="148"/>
      <c r="FG100" s="148"/>
      <c r="FH100" s="148"/>
      <c r="FI100" s="148"/>
      <c r="FJ100" s="148"/>
      <c r="FK100" s="148"/>
      <c r="FL100" s="148"/>
      <c r="FM100" s="148"/>
      <c r="FN100" s="148"/>
      <c r="FO100" s="148"/>
      <c r="FP100" s="148"/>
      <c r="FQ100" s="148"/>
      <c r="FR100" s="148"/>
      <c r="FS100" s="148"/>
      <c r="FT100" s="148"/>
      <c r="FU100" s="148"/>
      <c r="FV100" s="148"/>
      <c r="FW100" s="148"/>
      <c r="FX100" s="148"/>
      <c r="FY100" s="148"/>
      <c r="FZ100" s="148"/>
      <c r="GA100" s="148"/>
      <c r="GB100" s="148"/>
      <c r="GC100" s="148"/>
      <c r="GD100" s="148"/>
      <c r="GE100" s="148"/>
      <c r="GF100" s="148"/>
      <c r="GG100" s="148"/>
      <c r="GH100" s="148"/>
      <c r="GI100" s="148"/>
      <c r="GJ100" s="148"/>
      <c r="GK100" s="148"/>
      <c r="GL100" s="148"/>
      <c r="GM100" s="148"/>
      <c r="GN100" s="148"/>
      <c r="GO100" s="148"/>
      <c r="GP100" s="148"/>
      <c r="GQ100" s="148"/>
      <c r="GR100" s="148"/>
      <c r="GS100" s="148"/>
      <c r="GT100" s="148"/>
      <c r="GU100" s="148"/>
      <c r="GV100" s="148"/>
      <c r="GW100" s="148"/>
      <c r="GX100" s="148"/>
      <c r="GY100" s="148"/>
      <c r="GZ100" s="148"/>
      <c r="HA100" s="148"/>
      <c r="HB100" s="148"/>
      <c r="HC100" s="148"/>
      <c r="HD100" s="148"/>
      <c r="HE100" s="148"/>
      <c r="HF100" s="148"/>
      <c r="HG100" s="148"/>
      <c r="HH100" s="148"/>
      <c r="HI100" s="148"/>
      <c r="HJ100" s="148"/>
      <c r="HK100" s="148"/>
      <c r="HL100" s="148"/>
      <c r="HM100" s="148"/>
      <c r="HN100" s="148"/>
      <c r="HO100" s="148"/>
      <c r="HP100" s="148"/>
    </row>
    <row r="101" s="147" customFormat="1" spans="1:224">
      <c r="A101" s="160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8"/>
      <c r="CA101" s="148"/>
      <c r="CB101" s="148"/>
      <c r="CC101" s="148"/>
      <c r="CD101" s="148"/>
      <c r="CE101" s="148"/>
      <c r="CF101" s="148"/>
      <c r="CG101" s="148"/>
      <c r="CH101" s="148"/>
      <c r="CI101" s="148"/>
      <c r="CJ101" s="148"/>
      <c r="CK101" s="148"/>
      <c r="CL101" s="148"/>
      <c r="CM101" s="148"/>
      <c r="CN101" s="148"/>
      <c r="CO101" s="148"/>
      <c r="CP101" s="148"/>
      <c r="CQ101" s="148"/>
      <c r="CR101" s="148"/>
      <c r="CS101" s="148"/>
      <c r="CT101" s="148"/>
      <c r="CU101" s="148"/>
      <c r="CV101" s="148"/>
      <c r="CW101" s="148"/>
      <c r="CX101" s="148"/>
      <c r="CY101" s="148"/>
      <c r="CZ101" s="148"/>
      <c r="DA101" s="148"/>
      <c r="DB101" s="148"/>
      <c r="DC101" s="148"/>
      <c r="DD101" s="148"/>
      <c r="DE101" s="148"/>
      <c r="DF101" s="148"/>
      <c r="DG101" s="148"/>
      <c r="DH101" s="148"/>
      <c r="DI101" s="148"/>
      <c r="DJ101" s="148"/>
      <c r="DK101" s="148"/>
      <c r="DL101" s="148"/>
      <c r="DM101" s="148"/>
      <c r="DN101" s="148"/>
      <c r="DO101" s="148"/>
      <c r="DP101" s="148"/>
      <c r="DQ101" s="148"/>
      <c r="DR101" s="148"/>
      <c r="DS101" s="148"/>
      <c r="DT101" s="148"/>
      <c r="DU101" s="148"/>
      <c r="DV101" s="148"/>
      <c r="DW101" s="148"/>
      <c r="DX101" s="148"/>
      <c r="DY101" s="148"/>
      <c r="DZ101" s="148"/>
      <c r="EA101" s="148"/>
      <c r="EB101" s="148"/>
      <c r="EC101" s="148"/>
      <c r="ED101" s="148"/>
      <c r="EE101" s="148"/>
      <c r="EF101" s="148"/>
      <c r="EG101" s="148"/>
      <c r="EH101" s="148"/>
      <c r="EI101" s="148"/>
      <c r="EJ101" s="148"/>
      <c r="EK101" s="148"/>
      <c r="EL101" s="148"/>
      <c r="EM101" s="148"/>
      <c r="EN101" s="148"/>
      <c r="EO101" s="148"/>
      <c r="EP101" s="148"/>
      <c r="EQ101" s="148"/>
      <c r="ER101" s="148"/>
      <c r="ES101" s="148"/>
      <c r="ET101" s="148"/>
      <c r="EU101" s="148"/>
      <c r="EV101" s="148"/>
      <c r="EW101" s="148"/>
      <c r="EX101" s="148"/>
      <c r="EY101" s="148"/>
      <c r="EZ101" s="148"/>
      <c r="FA101" s="148"/>
      <c r="FB101" s="148"/>
      <c r="FC101" s="148"/>
      <c r="FD101" s="148"/>
      <c r="FE101" s="148"/>
      <c r="FF101" s="148"/>
      <c r="FG101" s="148"/>
      <c r="FH101" s="148"/>
      <c r="FI101" s="148"/>
      <c r="FJ101" s="148"/>
      <c r="FK101" s="148"/>
      <c r="FL101" s="148"/>
      <c r="FM101" s="148"/>
      <c r="FN101" s="148"/>
      <c r="FO101" s="148"/>
      <c r="FP101" s="148"/>
      <c r="FQ101" s="148"/>
      <c r="FR101" s="148"/>
      <c r="FS101" s="148"/>
      <c r="FT101" s="148"/>
      <c r="FU101" s="148"/>
      <c r="FV101" s="148"/>
      <c r="FW101" s="148"/>
      <c r="FX101" s="148"/>
      <c r="FY101" s="148"/>
      <c r="FZ101" s="148"/>
      <c r="GA101" s="148"/>
      <c r="GB101" s="148"/>
      <c r="GC101" s="148"/>
      <c r="GD101" s="148"/>
      <c r="GE101" s="148"/>
      <c r="GF101" s="148"/>
      <c r="GG101" s="148"/>
      <c r="GH101" s="148"/>
      <c r="GI101" s="148"/>
      <c r="GJ101" s="148"/>
      <c r="GK101" s="148"/>
      <c r="GL101" s="148"/>
      <c r="GM101" s="148"/>
      <c r="GN101" s="148"/>
      <c r="GO101" s="148"/>
      <c r="GP101" s="148"/>
      <c r="GQ101" s="148"/>
      <c r="GR101" s="148"/>
      <c r="GS101" s="148"/>
      <c r="GT101" s="148"/>
      <c r="GU101" s="148"/>
      <c r="GV101" s="148"/>
      <c r="GW101" s="148"/>
      <c r="GX101" s="148"/>
      <c r="GY101" s="148"/>
      <c r="GZ101" s="148"/>
      <c r="HA101" s="148"/>
      <c r="HB101" s="148"/>
      <c r="HC101" s="148"/>
      <c r="HD101" s="148"/>
      <c r="HE101" s="148"/>
      <c r="HF101" s="148"/>
      <c r="HG101" s="148"/>
      <c r="HH101" s="148"/>
      <c r="HI101" s="148"/>
      <c r="HJ101" s="148"/>
      <c r="HK101" s="148"/>
      <c r="HL101" s="148"/>
      <c r="HM101" s="148"/>
      <c r="HN101" s="148"/>
      <c r="HO101" s="148"/>
      <c r="HP101" s="148"/>
    </row>
    <row r="102" s="147" customFormat="1" spans="1:224">
      <c r="A102" s="160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48"/>
      <c r="CC102" s="148"/>
      <c r="CD102" s="148"/>
      <c r="CE102" s="148"/>
      <c r="CF102" s="148"/>
      <c r="CG102" s="148"/>
      <c r="CH102" s="148"/>
      <c r="CI102" s="148"/>
      <c r="CJ102" s="148"/>
      <c r="CK102" s="148"/>
      <c r="CL102" s="148"/>
      <c r="CM102" s="148"/>
      <c r="CN102" s="148"/>
      <c r="CO102" s="148"/>
      <c r="CP102" s="148"/>
      <c r="CQ102" s="148"/>
      <c r="CR102" s="148"/>
      <c r="CS102" s="148"/>
      <c r="CT102" s="148"/>
      <c r="CU102" s="148"/>
      <c r="CV102" s="148"/>
      <c r="CW102" s="148"/>
      <c r="CX102" s="148"/>
      <c r="CY102" s="148"/>
      <c r="CZ102" s="148"/>
      <c r="DA102" s="148"/>
      <c r="DB102" s="148"/>
      <c r="DC102" s="148"/>
      <c r="DD102" s="148"/>
      <c r="DE102" s="148"/>
      <c r="DF102" s="148"/>
      <c r="DG102" s="148"/>
      <c r="DH102" s="148"/>
      <c r="DI102" s="148"/>
      <c r="DJ102" s="148"/>
      <c r="DK102" s="148"/>
      <c r="DL102" s="148"/>
      <c r="DM102" s="148"/>
      <c r="DN102" s="148"/>
      <c r="DO102" s="148"/>
      <c r="DP102" s="148"/>
      <c r="DQ102" s="148"/>
      <c r="DR102" s="148"/>
      <c r="DS102" s="148"/>
      <c r="DT102" s="148"/>
      <c r="DU102" s="148"/>
      <c r="DV102" s="148"/>
      <c r="DW102" s="148"/>
      <c r="DX102" s="148"/>
      <c r="DY102" s="148"/>
      <c r="DZ102" s="148"/>
      <c r="EA102" s="148"/>
      <c r="EB102" s="148"/>
      <c r="EC102" s="148"/>
      <c r="ED102" s="148"/>
      <c r="EE102" s="148"/>
      <c r="EF102" s="148"/>
      <c r="EG102" s="148"/>
      <c r="EH102" s="148"/>
      <c r="EI102" s="148"/>
      <c r="EJ102" s="148"/>
      <c r="EK102" s="148"/>
      <c r="EL102" s="148"/>
      <c r="EM102" s="148"/>
      <c r="EN102" s="148"/>
      <c r="EO102" s="148"/>
      <c r="EP102" s="148"/>
      <c r="EQ102" s="148"/>
      <c r="ER102" s="148"/>
      <c r="ES102" s="148"/>
      <c r="ET102" s="148"/>
      <c r="EU102" s="148"/>
      <c r="EV102" s="148"/>
      <c r="EW102" s="148"/>
      <c r="EX102" s="148"/>
      <c r="EY102" s="148"/>
      <c r="EZ102" s="148"/>
      <c r="FA102" s="148"/>
      <c r="FB102" s="148"/>
      <c r="FC102" s="148"/>
      <c r="FD102" s="148"/>
      <c r="FE102" s="148"/>
      <c r="FF102" s="148"/>
      <c r="FG102" s="148"/>
      <c r="FH102" s="148"/>
      <c r="FI102" s="148"/>
      <c r="FJ102" s="148"/>
      <c r="FK102" s="148"/>
      <c r="FL102" s="148"/>
      <c r="FM102" s="148"/>
      <c r="FN102" s="148"/>
      <c r="FO102" s="148"/>
      <c r="FP102" s="148"/>
      <c r="FQ102" s="148"/>
      <c r="FR102" s="148"/>
      <c r="FS102" s="148"/>
      <c r="FT102" s="148"/>
      <c r="FU102" s="148"/>
      <c r="FV102" s="148"/>
      <c r="FW102" s="148"/>
      <c r="FX102" s="148"/>
      <c r="FY102" s="148"/>
      <c r="FZ102" s="148"/>
      <c r="GA102" s="148"/>
      <c r="GB102" s="148"/>
      <c r="GC102" s="148"/>
      <c r="GD102" s="148"/>
      <c r="GE102" s="148"/>
      <c r="GF102" s="148"/>
      <c r="GG102" s="148"/>
      <c r="GH102" s="148"/>
      <c r="GI102" s="148"/>
      <c r="GJ102" s="148"/>
      <c r="GK102" s="148"/>
      <c r="GL102" s="148"/>
      <c r="GM102" s="148"/>
      <c r="GN102" s="148"/>
      <c r="GO102" s="148"/>
      <c r="GP102" s="148"/>
      <c r="GQ102" s="148"/>
      <c r="GR102" s="148"/>
      <c r="GS102" s="148"/>
      <c r="GT102" s="148"/>
      <c r="GU102" s="148"/>
      <c r="GV102" s="148"/>
      <c r="GW102" s="148"/>
      <c r="GX102" s="148"/>
      <c r="GY102" s="148"/>
      <c r="GZ102" s="148"/>
      <c r="HA102" s="148"/>
      <c r="HB102" s="148"/>
      <c r="HC102" s="148"/>
      <c r="HD102" s="148"/>
      <c r="HE102" s="148"/>
      <c r="HF102" s="148"/>
      <c r="HG102" s="148"/>
      <c r="HH102" s="148"/>
      <c r="HI102" s="148"/>
      <c r="HJ102" s="148"/>
      <c r="HK102" s="148"/>
      <c r="HL102" s="148"/>
      <c r="HM102" s="148"/>
      <c r="HN102" s="148"/>
      <c r="HO102" s="148"/>
      <c r="HP102" s="148"/>
    </row>
    <row r="103" s="147" customFormat="1" spans="1:224">
      <c r="A103" s="160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8"/>
      <c r="CB103" s="148"/>
      <c r="CC103" s="148"/>
      <c r="CD103" s="148"/>
      <c r="CE103" s="148"/>
      <c r="CF103" s="148"/>
      <c r="CG103" s="148"/>
      <c r="CH103" s="148"/>
      <c r="CI103" s="148"/>
      <c r="CJ103" s="148"/>
      <c r="CK103" s="148"/>
      <c r="CL103" s="148"/>
      <c r="CM103" s="148"/>
      <c r="CN103" s="148"/>
      <c r="CO103" s="148"/>
      <c r="CP103" s="148"/>
      <c r="CQ103" s="148"/>
      <c r="CR103" s="148"/>
      <c r="CS103" s="148"/>
      <c r="CT103" s="148"/>
      <c r="CU103" s="148"/>
      <c r="CV103" s="148"/>
      <c r="CW103" s="148"/>
      <c r="CX103" s="148"/>
      <c r="CY103" s="148"/>
      <c r="CZ103" s="148"/>
      <c r="DA103" s="148"/>
      <c r="DB103" s="148"/>
      <c r="DC103" s="148"/>
      <c r="DD103" s="148"/>
      <c r="DE103" s="148"/>
      <c r="DF103" s="148"/>
      <c r="DG103" s="148"/>
      <c r="DH103" s="148"/>
      <c r="DI103" s="148"/>
      <c r="DJ103" s="148"/>
      <c r="DK103" s="148"/>
      <c r="DL103" s="148"/>
      <c r="DM103" s="148"/>
      <c r="DN103" s="148"/>
      <c r="DO103" s="148"/>
      <c r="DP103" s="148"/>
      <c r="DQ103" s="148"/>
      <c r="DR103" s="148"/>
      <c r="DS103" s="148"/>
      <c r="DT103" s="148"/>
      <c r="DU103" s="148"/>
      <c r="DV103" s="148"/>
      <c r="DW103" s="148"/>
      <c r="DX103" s="148"/>
      <c r="DY103" s="148"/>
      <c r="DZ103" s="148"/>
      <c r="EA103" s="148"/>
      <c r="EB103" s="148"/>
      <c r="EC103" s="148"/>
      <c r="ED103" s="148"/>
      <c r="EE103" s="148"/>
      <c r="EF103" s="148"/>
      <c r="EG103" s="148"/>
      <c r="EH103" s="148"/>
      <c r="EI103" s="148"/>
      <c r="EJ103" s="148"/>
      <c r="EK103" s="148"/>
      <c r="EL103" s="148"/>
      <c r="EM103" s="148"/>
      <c r="EN103" s="148"/>
      <c r="EO103" s="148"/>
      <c r="EP103" s="148"/>
      <c r="EQ103" s="148"/>
      <c r="ER103" s="148"/>
      <c r="ES103" s="148"/>
      <c r="ET103" s="148"/>
      <c r="EU103" s="148"/>
      <c r="EV103" s="148"/>
      <c r="EW103" s="148"/>
      <c r="EX103" s="148"/>
      <c r="EY103" s="148"/>
      <c r="EZ103" s="148"/>
      <c r="FA103" s="148"/>
      <c r="FB103" s="148"/>
      <c r="FC103" s="148"/>
      <c r="FD103" s="148"/>
      <c r="FE103" s="148"/>
      <c r="FF103" s="148"/>
      <c r="FG103" s="148"/>
      <c r="FH103" s="148"/>
      <c r="FI103" s="148"/>
      <c r="FJ103" s="148"/>
      <c r="FK103" s="148"/>
      <c r="FL103" s="148"/>
      <c r="FM103" s="148"/>
      <c r="FN103" s="148"/>
      <c r="FO103" s="148"/>
      <c r="FP103" s="148"/>
      <c r="FQ103" s="148"/>
      <c r="FR103" s="148"/>
      <c r="FS103" s="148"/>
      <c r="FT103" s="148"/>
      <c r="FU103" s="148"/>
      <c r="FV103" s="148"/>
      <c r="FW103" s="148"/>
      <c r="FX103" s="148"/>
      <c r="FY103" s="148"/>
      <c r="FZ103" s="148"/>
      <c r="GA103" s="148"/>
      <c r="GB103" s="148"/>
      <c r="GC103" s="148"/>
      <c r="GD103" s="148"/>
      <c r="GE103" s="148"/>
      <c r="GF103" s="148"/>
      <c r="GG103" s="148"/>
      <c r="GH103" s="148"/>
      <c r="GI103" s="148"/>
      <c r="GJ103" s="148"/>
      <c r="GK103" s="148"/>
      <c r="GL103" s="148"/>
      <c r="GM103" s="148"/>
      <c r="GN103" s="148"/>
      <c r="GO103" s="148"/>
      <c r="GP103" s="148"/>
      <c r="GQ103" s="148"/>
      <c r="GR103" s="148"/>
      <c r="GS103" s="148"/>
      <c r="GT103" s="148"/>
      <c r="GU103" s="148"/>
      <c r="GV103" s="148"/>
      <c r="GW103" s="148"/>
      <c r="GX103" s="148"/>
      <c r="GY103" s="148"/>
      <c r="GZ103" s="148"/>
      <c r="HA103" s="148"/>
      <c r="HB103" s="148"/>
      <c r="HC103" s="148"/>
      <c r="HD103" s="148"/>
      <c r="HE103" s="148"/>
      <c r="HF103" s="148"/>
      <c r="HG103" s="148"/>
      <c r="HH103" s="148"/>
      <c r="HI103" s="148"/>
      <c r="HJ103" s="148"/>
      <c r="HK103" s="148"/>
      <c r="HL103" s="148"/>
      <c r="HM103" s="148"/>
      <c r="HN103" s="148"/>
      <c r="HO103" s="148"/>
      <c r="HP103" s="148"/>
    </row>
    <row r="104" s="147" customFormat="1" spans="1:224">
      <c r="A104" s="160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8"/>
      <c r="DE104" s="148"/>
      <c r="DF104" s="148"/>
      <c r="DG104" s="148"/>
      <c r="DH104" s="148"/>
      <c r="DI104" s="148"/>
      <c r="DJ104" s="148"/>
      <c r="DK104" s="148"/>
      <c r="DL104" s="148"/>
      <c r="DM104" s="148"/>
      <c r="DN104" s="148"/>
      <c r="DO104" s="148"/>
      <c r="DP104" s="148"/>
      <c r="DQ104" s="148"/>
      <c r="DR104" s="148"/>
      <c r="DS104" s="148"/>
      <c r="DT104" s="148"/>
      <c r="DU104" s="148"/>
      <c r="DV104" s="148"/>
      <c r="DW104" s="148"/>
      <c r="DX104" s="148"/>
      <c r="DY104" s="148"/>
      <c r="DZ104" s="148"/>
      <c r="EA104" s="148"/>
      <c r="EB104" s="148"/>
      <c r="EC104" s="148"/>
      <c r="ED104" s="148"/>
      <c r="EE104" s="148"/>
      <c r="EF104" s="148"/>
      <c r="EG104" s="148"/>
      <c r="EH104" s="148"/>
      <c r="EI104" s="148"/>
      <c r="EJ104" s="148"/>
      <c r="EK104" s="148"/>
      <c r="EL104" s="148"/>
      <c r="EM104" s="148"/>
      <c r="EN104" s="148"/>
      <c r="EO104" s="148"/>
      <c r="EP104" s="148"/>
      <c r="EQ104" s="148"/>
      <c r="ER104" s="148"/>
      <c r="ES104" s="148"/>
      <c r="ET104" s="148"/>
      <c r="EU104" s="148"/>
      <c r="EV104" s="148"/>
      <c r="EW104" s="148"/>
      <c r="EX104" s="148"/>
      <c r="EY104" s="148"/>
      <c r="EZ104" s="148"/>
      <c r="FA104" s="148"/>
      <c r="FB104" s="148"/>
      <c r="FC104" s="148"/>
      <c r="FD104" s="148"/>
      <c r="FE104" s="148"/>
      <c r="FF104" s="148"/>
      <c r="FG104" s="148"/>
      <c r="FH104" s="148"/>
      <c r="FI104" s="148"/>
      <c r="FJ104" s="148"/>
      <c r="FK104" s="148"/>
      <c r="FL104" s="148"/>
      <c r="FM104" s="148"/>
      <c r="FN104" s="148"/>
      <c r="FO104" s="148"/>
      <c r="FP104" s="148"/>
      <c r="FQ104" s="148"/>
      <c r="FR104" s="148"/>
      <c r="FS104" s="148"/>
      <c r="FT104" s="148"/>
      <c r="FU104" s="148"/>
      <c r="FV104" s="148"/>
      <c r="FW104" s="148"/>
      <c r="FX104" s="148"/>
      <c r="FY104" s="148"/>
      <c r="FZ104" s="148"/>
      <c r="GA104" s="148"/>
      <c r="GB104" s="148"/>
      <c r="GC104" s="148"/>
      <c r="GD104" s="148"/>
      <c r="GE104" s="148"/>
      <c r="GF104" s="148"/>
      <c r="GG104" s="148"/>
      <c r="GH104" s="148"/>
      <c r="GI104" s="148"/>
      <c r="GJ104" s="148"/>
      <c r="GK104" s="148"/>
      <c r="GL104" s="148"/>
      <c r="GM104" s="148"/>
      <c r="GN104" s="148"/>
      <c r="GO104" s="148"/>
      <c r="GP104" s="148"/>
      <c r="GQ104" s="148"/>
      <c r="GR104" s="148"/>
      <c r="GS104" s="148"/>
      <c r="GT104" s="148"/>
      <c r="GU104" s="148"/>
      <c r="GV104" s="148"/>
      <c r="GW104" s="148"/>
      <c r="GX104" s="148"/>
      <c r="GY104" s="148"/>
      <c r="GZ104" s="148"/>
      <c r="HA104" s="148"/>
      <c r="HB104" s="148"/>
      <c r="HC104" s="148"/>
      <c r="HD104" s="148"/>
      <c r="HE104" s="148"/>
      <c r="HF104" s="148"/>
      <c r="HG104" s="148"/>
      <c r="HH104" s="148"/>
      <c r="HI104" s="148"/>
      <c r="HJ104" s="148"/>
      <c r="HK104" s="148"/>
      <c r="HL104" s="148"/>
      <c r="HM104" s="148"/>
      <c r="HN104" s="148"/>
      <c r="HO104" s="148"/>
      <c r="HP104" s="148"/>
    </row>
    <row r="105" s="147" customFormat="1" spans="1:224">
      <c r="A105" s="160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48"/>
      <c r="CI105" s="148"/>
      <c r="CJ105" s="148"/>
      <c r="CK105" s="148"/>
      <c r="CL105" s="148"/>
      <c r="CM105" s="148"/>
      <c r="CN105" s="148"/>
      <c r="CO105" s="148"/>
      <c r="CP105" s="148"/>
      <c r="CQ105" s="148"/>
      <c r="CR105" s="148"/>
      <c r="CS105" s="148"/>
      <c r="CT105" s="148"/>
      <c r="CU105" s="148"/>
      <c r="CV105" s="148"/>
      <c r="CW105" s="148"/>
      <c r="CX105" s="148"/>
      <c r="CY105" s="148"/>
      <c r="CZ105" s="148"/>
      <c r="DA105" s="148"/>
      <c r="DB105" s="148"/>
      <c r="DC105" s="148"/>
      <c r="DD105" s="148"/>
      <c r="DE105" s="148"/>
      <c r="DF105" s="148"/>
      <c r="DG105" s="148"/>
      <c r="DH105" s="148"/>
      <c r="DI105" s="148"/>
      <c r="DJ105" s="148"/>
      <c r="DK105" s="148"/>
      <c r="DL105" s="148"/>
      <c r="DM105" s="148"/>
      <c r="DN105" s="148"/>
      <c r="DO105" s="148"/>
      <c r="DP105" s="148"/>
      <c r="DQ105" s="148"/>
      <c r="DR105" s="148"/>
      <c r="DS105" s="148"/>
      <c r="DT105" s="148"/>
      <c r="DU105" s="148"/>
      <c r="DV105" s="148"/>
      <c r="DW105" s="148"/>
      <c r="DX105" s="148"/>
      <c r="DY105" s="148"/>
      <c r="DZ105" s="148"/>
      <c r="EA105" s="148"/>
      <c r="EB105" s="148"/>
      <c r="EC105" s="148"/>
      <c r="ED105" s="148"/>
      <c r="EE105" s="148"/>
      <c r="EF105" s="148"/>
      <c r="EG105" s="148"/>
      <c r="EH105" s="148"/>
      <c r="EI105" s="148"/>
      <c r="EJ105" s="148"/>
      <c r="EK105" s="148"/>
      <c r="EL105" s="148"/>
      <c r="EM105" s="148"/>
      <c r="EN105" s="148"/>
      <c r="EO105" s="148"/>
      <c r="EP105" s="148"/>
      <c r="EQ105" s="148"/>
      <c r="ER105" s="148"/>
      <c r="ES105" s="148"/>
      <c r="ET105" s="148"/>
      <c r="EU105" s="148"/>
      <c r="EV105" s="148"/>
      <c r="EW105" s="148"/>
      <c r="EX105" s="148"/>
      <c r="EY105" s="148"/>
      <c r="EZ105" s="148"/>
      <c r="FA105" s="148"/>
      <c r="FB105" s="148"/>
      <c r="FC105" s="148"/>
      <c r="FD105" s="148"/>
      <c r="FE105" s="148"/>
      <c r="FF105" s="148"/>
      <c r="FG105" s="148"/>
      <c r="FH105" s="148"/>
      <c r="FI105" s="148"/>
      <c r="FJ105" s="148"/>
      <c r="FK105" s="148"/>
      <c r="FL105" s="148"/>
      <c r="FM105" s="148"/>
      <c r="FN105" s="148"/>
      <c r="FO105" s="148"/>
      <c r="FP105" s="148"/>
      <c r="FQ105" s="148"/>
      <c r="FR105" s="148"/>
      <c r="FS105" s="148"/>
      <c r="FT105" s="148"/>
      <c r="FU105" s="148"/>
      <c r="FV105" s="148"/>
      <c r="FW105" s="148"/>
      <c r="FX105" s="148"/>
      <c r="FY105" s="148"/>
      <c r="FZ105" s="148"/>
      <c r="GA105" s="148"/>
      <c r="GB105" s="148"/>
      <c r="GC105" s="148"/>
      <c r="GD105" s="148"/>
      <c r="GE105" s="148"/>
      <c r="GF105" s="148"/>
      <c r="GG105" s="148"/>
      <c r="GH105" s="148"/>
      <c r="GI105" s="148"/>
      <c r="GJ105" s="148"/>
      <c r="GK105" s="148"/>
      <c r="GL105" s="148"/>
      <c r="GM105" s="148"/>
      <c r="GN105" s="148"/>
      <c r="GO105" s="148"/>
      <c r="GP105" s="148"/>
      <c r="GQ105" s="148"/>
      <c r="GR105" s="148"/>
      <c r="GS105" s="148"/>
      <c r="GT105" s="148"/>
      <c r="GU105" s="148"/>
      <c r="GV105" s="148"/>
      <c r="GW105" s="148"/>
      <c r="GX105" s="148"/>
      <c r="GY105" s="148"/>
      <c r="GZ105" s="148"/>
      <c r="HA105" s="148"/>
      <c r="HB105" s="148"/>
      <c r="HC105" s="148"/>
      <c r="HD105" s="148"/>
      <c r="HE105" s="148"/>
      <c r="HF105" s="148"/>
      <c r="HG105" s="148"/>
      <c r="HH105" s="148"/>
      <c r="HI105" s="148"/>
      <c r="HJ105" s="148"/>
      <c r="HK105" s="148"/>
      <c r="HL105" s="148"/>
      <c r="HM105" s="148"/>
      <c r="HN105" s="148"/>
      <c r="HO105" s="148"/>
      <c r="HP105" s="148"/>
    </row>
    <row r="106" s="147" customFormat="1" spans="1:224">
      <c r="A106" s="160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  <c r="CH106" s="148"/>
      <c r="CI106" s="148"/>
      <c r="CJ106" s="148"/>
      <c r="CK106" s="148"/>
      <c r="CL106" s="148"/>
      <c r="CM106" s="148"/>
      <c r="CN106" s="148"/>
      <c r="CO106" s="148"/>
      <c r="CP106" s="148"/>
      <c r="CQ106" s="148"/>
      <c r="CR106" s="148"/>
      <c r="CS106" s="148"/>
      <c r="CT106" s="148"/>
      <c r="CU106" s="148"/>
      <c r="CV106" s="148"/>
      <c r="CW106" s="148"/>
      <c r="CX106" s="148"/>
      <c r="CY106" s="148"/>
      <c r="CZ106" s="148"/>
      <c r="DA106" s="148"/>
      <c r="DB106" s="148"/>
      <c r="DC106" s="148"/>
      <c r="DD106" s="148"/>
      <c r="DE106" s="148"/>
      <c r="DF106" s="148"/>
      <c r="DG106" s="148"/>
      <c r="DH106" s="148"/>
      <c r="DI106" s="148"/>
      <c r="DJ106" s="148"/>
      <c r="DK106" s="148"/>
      <c r="DL106" s="148"/>
      <c r="DM106" s="148"/>
      <c r="DN106" s="148"/>
      <c r="DO106" s="148"/>
      <c r="DP106" s="148"/>
      <c r="DQ106" s="148"/>
      <c r="DR106" s="148"/>
      <c r="DS106" s="148"/>
      <c r="DT106" s="148"/>
      <c r="DU106" s="148"/>
      <c r="DV106" s="148"/>
      <c r="DW106" s="148"/>
      <c r="DX106" s="148"/>
      <c r="DY106" s="148"/>
      <c r="DZ106" s="148"/>
      <c r="EA106" s="148"/>
      <c r="EB106" s="148"/>
      <c r="EC106" s="148"/>
      <c r="ED106" s="148"/>
      <c r="EE106" s="148"/>
      <c r="EF106" s="148"/>
      <c r="EG106" s="148"/>
      <c r="EH106" s="148"/>
      <c r="EI106" s="148"/>
      <c r="EJ106" s="148"/>
      <c r="EK106" s="148"/>
      <c r="EL106" s="148"/>
      <c r="EM106" s="148"/>
      <c r="EN106" s="148"/>
      <c r="EO106" s="148"/>
      <c r="EP106" s="148"/>
      <c r="EQ106" s="148"/>
      <c r="ER106" s="148"/>
      <c r="ES106" s="148"/>
      <c r="ET106" s="148"/>
      <c r="EU106" s="148"/>
      <c r="EV106" s="148"/>
      <c r="EW106" s="148"/>
      <c r="EX106" s="148"/>
      <c r="EY106" s="148"/>
      <c r="EZ106" s="148"/>
      <c r="FA106" s="148"/>
      <c r="FB106" s="148"/>
      <c r="FC106" s="148"/>
      <c r="FD106" s="148"/>
      <c r="FE106" s="148"/>
      <c r="FF106" s="148"/>
      <c r="FG106" s="148"/>
      <c r="FH106" s="148"/>
      <c r="FI106" s="148"/>
      <c r="FJ106" s="148"/>
      <c r="FK106" s="148"/>
      <c r="FL106" s="148"/>
      <c r="FM106" s="148"/>
      <c r="FN106" s="148"/>
      <c r="FO106" s="148"/>
      <c r="FP106" s="148"/>
      <c r="FQ106" s="148"/>
      <c r="FR106" s="148"/>
      <c r="FS106" s="148"/>
      <c r="FT106" s="148"/>
      <c r="FU106" s="148"/>
      <c r="FV106" s="148"/>
      <c r="FW106" s="148"/>
      <c r="FX106" s="148"/>
      <c r="FY106" s="148"/>
      <c r="FZ106" s="148"/>
      <c r="GA106" s="148"/>
      <c r="GB106" s="148"/>
      <c r="GC106" s="148"/>
      <c r="GD106" s="148"/>
      <c r="GE106" s="148"/>
      <c r="GF106" s="148"/>
      <c r="GG106" s="148"/>
      <c r="GH106" s="148"/>
      <c r="GI106" s="148"/>
      <c r="GJ106" s="148"/>
      <c r="GK106" s="148"/>
      <c r="GL106" s="148"/>
      <c r="GM106" s="148"/>
      <c r="GN106" s="148"/>
      <c r="GO106" s="148"/>
      <c r="GP106" s="148"/>
      <c r="GQ106" s="148"/>
      <c r="GR106" s="148"/>
      <c r="GS106" s="148"/>
      <c r="GT106" s="148"/>
      <c r="GU106" s="148"/>
      <c r="GV106" s="148"/>
      <c r="GW106" s="148"/>
      <c r="GX106" s="148"/>
      <c r="GY106" s="148"/>
      <c r="GZ106" s="148"/>
      <c r="HA106" s="148"/>
      <c r="HB106" s="148"/>
      <c r="HC106" s="148"/>
      <c r="HD106" s="148"/>
      <c r="HE106" s="148"/>
      <c r="HF106" s="148"/>
      <c r="HG106" s="148"/>
      <c r="HH106" s="148"/>
      <c r="HI106" s="148"/>
      <c r="HJ106" s="148"/>
      <c r="HK106" s="148"/>
      <c r="HL106" s="148"/>
      <c r="HM106" s="148"/>
      <c r="HN106" s="148"/>
      <c r="HO106" s="148"/>
      <c r="HP106" s="148"/>
    </row>
    <row r="107" s="147" customFormat="1" spans="1:224">
      <c r="A107" s="160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48"/>
      <c r="CC107" s="148"/>
      <c r="CD107" s="148"/>
      <c r="CE107" s="148"/>
      <c r="CF107" s="148"/>
      <c r="CG107" s="148"/>
      <c r="CH107" s="148"/>
      <c r="CI107" s="148"/>
      <c r="CJ107" s="148"/>
      <c r="CK107" s="148"/>
      <c r="CL107" s="148"/>
      <c r="CM107" s="148"/>
      <c r="CN107" s="148"/>
      <c r="CO107" s="148"/>
      <c r="CP107" s="148"/>
      <c r="CQ107" s="148"/>
      <c r="CR107" s="148"/>
      <c r="CS107" s="148"/>
      <c r="CT107" s="148"/>
      <c r="CU107" s="148"/>
      <c r="CV107" s="148"/>
      <c r="CW107" s="148"/>
      <c r="CX107" s="148"/>
      <c r="CY107" s="148"/>
      <c r="CZ107" s="148"/>
      <c r="DA107" s="148"/>
      <c r="DB107" s="148"/>
      <c r="DC107" s="148"/>
      <c r="DD107" s="148"/>
      <c r="DE107" s="148"/>
      <c r="DF107" s="148"/>
      <c r="DG107" s="148"/>
      <c r="DH107" s="148"/>
      <c r="DI107" s="148"/>
      <c r="DJ107" s="148"/>
      <c r="DK107" s="148"/>
      <c r="DL107" s="148"/>
      <c r="DM107" s="148"/>
      <c r="DN107" s="148"/>
      <c r="DO107" s="148"/>
      <c r="DP107" s="148"/>
      <c r="DQ107" s="148"/>
      <c r="DR107" s="148"/>
      <c r="DS107" s="148"/>
      <c r="DT107" s="148"/>
      <c r="DU107" s="148"/>
      <c r="DV107" s="148"/>
      <c r="DW107" s="148"/>
      <c r="DX107" s="148"/>
      <c r="DY107" s="148"/>
      <c r="DZ107" s="148"/>
      <c r="EA107" s="148"/>
      <c r="EB107" s="148"/>
      <c r="EC107" s="148"/>
      <c r="ED107" s="148"/>
      <c r="EE107" s="148"/>
      <c r="EF107" s="148"/>
      <c r="EG107" s="148"/>
      <c r="EH107" s="148"/>
      <c r="EI107" s="148"/>
      <c r="EJ107" s="148"/>
      <c r="EK107" s="148"/>
      <c r="EL107" s="148"/>
      <c r="EM107" s="148"/>
      <c r="EN107" s="148"/>
      <c r="EO107" s="148"/>
      <c r="EP107" s="148"/>
      <c r="EQ107" s="148"/>
      <c r="ER107" s="148"/>
      <c r="ES107" s="148"/>
      <c r="ET107" s="148"/>
      <c r="EU107" s="148"/>
      <c r="EV107" s="148"/>
      <c r="EW107" s="148"/>
      <c r="EX107" s="148"/>
      <c r="EY107" s="148"/>
      <c r="EZ107" s="148"/>
      <c r="FA107" s="148"/>
      <c r="FB107" s="148"/>
      <c r="FC107" s="148"/>
      <c r="FD107" s="148"/>
      <c r="FE107" s="148"/>
      <c r="FF107" s="148"/>
      <c r="FG107" s="148"/>
      <c r="FH107" s="148"/>
      <c r="FI107" s="148"/>
      <c r="FJ107" s="148"/>
      <c r="FK107" s="148"/>
      <c r="FL107" s="148"/>
      <c r="FM107" s="148"/>
      <c r="FN107" s="148"/>
      <c r="FO107" s="148"/>
      <c r="FP107" s="148"/>
      <c r="FQ107" s="148"/>
      <c r="FR107" s="148"/>
      <c r="FS107" s="148"/>
      <c r="FT107" s="148"/>
      <c r="FU107" s="148"/>
      <c r="FV107" s="148"/>
      <c r="FW107" s="148"/>
      <c r="FX107" s="148"/>
      <c r="FY107" s="148"/>
      <c r="FZ107" s="148"/>
      <c r="GA107" s="148"/>
      <c r="GB107" s="148"/>
      <c r="GC107" s="148"/>
      <c r="GD107" s="148"/>
      <c r="GE107" s="148"/>
      <c r="GF107" s="148"/>
      <c r="GG107" s="148"/>
      <c r="GH107" s="148"/>
      <c r="GI107" s="148"/>
      <c r="GJ107" s="148"/>
      <c r="GK107" s="148"/>
      <c r="GL107" s="148"/>
      <c r="GM107" s="148"/>
      <c r="GN107" s="148"/>
      <c r="GO107" s="148"/>
      <c r="GP107" s="148"/>
      <c r="GQ107" s="148"/>
      <c r="GR107" s="148"/>
      <c r="GS107" s="148"/>
      <c r="GT107" s="148"/>
      <c r="GU107" s="148"/>
      <c r="GV107" s="148"/>
      <c r="GW107" s="148"/>
      <c r="GX107" s="148"/>
      <c r="GY107" s="148"/>
      <c r="GZ107" s="148"/>
      <c r="HA107" s="148"/>
      <c r="HB107" s="148"/>
      <c r="HC107" s="148"/>
      <c r="HD107" s="148"/>
      <c r="HE107" s="148"/>
      <c r="HF107" s="148"/>
      <c r="HG107" s="148"/>
      <c r="HH107" s="148"/>
      <c r="HI107" s="148"/>
      <c r="HJ107" s="148"/>
      <c r="HK107" s="148"/>
      <c r="HL107" s="148"/>
      <c r="HM107" s="148"/>
      <c r="HN107" s="148"/>
      <c r="HO107" s="148"/>
      <c r="HP107" s="148"/>
    </row>
    <row r="108" s="147" customFormat="1" spans="1:224">
      <c r="A108" s="160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48"/>
      <c r="CU108" s="148"/>
      <c r="CV108" s="148"/>
      <c r="CW108" s="148"/>
      <c r="CX108" s="148"/>
      <c r="CY108" s="148"/>
      <c r="CZ108" s="148"/>
      <c r="DA108" s="148"/>
      <c r="DB108" s="148"/>
      <c r="DC108" s="148"/>
      <c r="DD108" s="148"/>
      <c r="DE108" s="148"/>
      <c r="DF108" s="148"/>
      <c r="DG108" s="148"/>
      <c r="DH108" s="148"/>
      <c r="DI108" s="148"/>
      <c r="DJ108" s="148"/>
      <c r="DK108" s="148"/>
      <c r="DL108" s="148"/>
      <c r="DM108" s="148"/>
      <c r="DN108" s="148"/>
      <c r="DO108" s="148"/>
      <c r="DP108" s="148"/>
      <c r="DQ108" s="148"/>
      <c r="DR108" s="148"/>
      <c r="DS108" s="148"/>
      <c r="DT108" s="148"/>
      <c r="DU108" s="148"/>
      <c r="DV108" s="148"/>
      <c r="DW108" s="148"/>
      <c r="DX108" s="148"/>
      <c r="DY108" s="148"/>
      <c r="DZ108" s="148"/>
      <c r="EA108" s="148"/>
      <c r="EB108" s="148"/>
      <c r="EC108" s="148"/>
      <c r="ED108" s="148"/>
      <c r="EE108" s="148"/>
      <c r="EF108" s="148"/>
      <c r="EG108" s="148"/>
      <c r="EH108" s="148"/>
      <c r="EI108" s="148"/>
      <c r="EJ108" s="148"/>
      <c r="EK108" s="148"/>
      <c r="EL108" s="148"/>
      <c r="EM108" s="148"/>
      <c r="EN108" s="148"/>
      <c r="EO108" s="148"/>
      <c r="EP108" s="148"/>
      <c r="EQ108" s="148"/>
      <c r="ER108" s="148"/>
      <c r="ES108" s="148"/>
      <c r="ET108" s="148"/>
      <c r="EU108" s="148"/>
      <c r="EV108" s="148"/>
      <c r="EW108" s="148"/>
      <c r="EX108" s="148"/>
      <c r="EY108" s="148"/>
      <c r="EZ108" s="148"/>
      <c r="FA108" s="148"/>
      <c r="FB108" s="148"/>
      <c r="FC108" s="148"/>
      <c r="FD108" s="148"/>
      <c r="FE108" s="148"/>
      <c r="FF108" s="148"/>
      <c r="FG108" s="148"/>
      <c r="FH108" s="148"/>
      <c r="FI108" s="148"/>
      <c r="FJ108" s="148"/>
      <c r="FK108" s="148"/>
      <c r="FL108" s="148"/>
      <c r="FM108" s="148"/>
      <c r="FN108" s="148"/>
      <c r="FO108" s="148"/>
      <c r="FP108" s="148"/>
      <c r="FQ108" s="148"/>
      <c r="FR108" s="148"/>
      <c r="FS108" s="148"/>
      <c r="FT108" s="148"/>
      <c r="FU108" s="148"/>
      <c r="FV108" s="148"/>
      <c r="FW108" s="148"/>
      <c r="FX108" s="148"/>
      <c r="FY108" s="148"/>
      <c r="FZ108" s="148"/>
      <c r="GA108" s="148"/>
      <c r="GB108" s="148"/>
      <c r="GC108" s="148"/>
      <c r="GD108" s="148"/>
      <c r="GE108" s="148"/>
      <c r="GF108" s="148"/>
      <c r="GG108" s="148"/>
      <c r="GH108" s="148"/>
      <c r="GI108" s="148"/>
      <c r="GJ108" s="148"/>
      <c r="GK108" s="148"/>
      <c r="GL108" s="148"/>
      <c r="GM108" s="148"/>
      <c r="GN108" s="148"/>
      <c r="GO108" s="148"/>
      <c r="GP108" s="148"/>
      <c r="GQ108" s="148"/>
      <c r="GR108" s="148"/>
      <c r="GS108" s="148"/>
      <c r="GT108" s="148"/>
      <c r="GU108" s="148"/>
      <c r="GV108" s="148"/>
      <c r="GW108" s="148"/>
      <c r="GX108" s="148"/>
      <c r="GY108" s="148"/>
      <c r="GZ108" s="148"/>
      <c r="HA108" s="148"/>
      <c r="HB108" s="148"/>
      <c r="HC108" s="148"/>
      <c r="HD108" s="148"/>
      <c r="HE108" s="148"/>
      <c r="HF108" s="148"/>
      <c r="HG108" s="148"/>
      <c r="HH108" s="148"/>
      <c r="HI108" s="148"/>
      <c r="HJ108" s="148"/>
      <c r="HK108" s="148"/>
      <c r="HL108" s="148"/>
      <c r="HM108" s="148"/>
      <c r="HN108" s="148"/>
      <c r="HO108" s="148"/>
      <c r="HP108" s="148"/>
    </row>
    <row r="109" s="147" customFormat="1" spans="1:224">
      <c r="A109" s="160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48"/>
      <c r="DK109" s="148"/>
      <c r="DL109" s="148"/>
      <c r="DM109" s="148"/>
      <c r="DN109" s="148"/>
      <c r="DO109" s="148"/>
      <c r="DP109" s="148"/>
      <c r="DQ109" s="148"/>
      <c r="DR109" s="148"/>
      <c r="DS109" s="148"/>
      <c r="DT109" s="148"/>
      <c r="DU109" s="148"/>
      <c r="DV109" s="148"/>
      <c r="DW109" s="148"/>
      <c r="DX109" s="148"/>
      <c r="DY109" s="148"/>
      <c r="DZ109" s="148"/>
      <c r="EA109" s="148"/>
      <c r="EB109" s="148"/>
      <c r="EC109" s="148"/>
      <c r="ED109" s="148"/>
      <c r="EE109" s="148"/>
      <c r="EF109" s="148"/>
      <c r="EG109" s="148"/>
      <c r="EH109" s="148"/>
      <c r="EI109" s="148"/>
      <c r="EJ109" s="148"/>
      <c r="EK109" s="148"/>
      <c r="EL109" s="148"/>
      <c r="EM109" s="148"/>
      <c r="EN109" s="148"/>
      <c r="EO109" s="148"/>
      <c r="EP109" s="148"/>
      <c r="EQ109" s="148"/>
      <c r="ER109" s="148"/>
      <c r="ES109" s="148"/>
      <c r="ET109" s="148"/>
      <c r="EU109" s="148"/>
      <c r="EV109" s="148"/>
      <c r="EW109" s="148"/>
      <c r="EX109" s="148"/>
      <c r="EY109" s="148"/>
      <c r="EZ109" s="148"/>
      <c r="FA109" s="148"/>
      <c r="FB109" s="148"/>
      <c r="FC109" s="148"/>
      <c r="FD109" s="148"/>
      <c r="FE109" s="148"/>
      <c r="FF109" s="148"/>
      <c r="FG109" s="148"/>
      <c r="FH109" s="148"/>
      <c r="FI109" s="148"/>
      <c r="FJ109" s="148"/>
      <c r="FK109" s="148"/>
      <c r="FL109" s="148"/>
      <c r="FM109" s="148"/>
      <c r="FN109" s="148"/>
      <c r="FO109" s="148"/>
      <c r="FP109" s="148"/>
      <c r="FQ109" s="148"/>
      <c r="FR109" s="148"/>
      <c r="FS109" s="148"/>
      <c r="FT109" s="148"/>
      <c r="FU109" s="148"/>
      <c r="FV109" s="148"/>
      <c r="FW109" s="148"/>
      <c r="FX109" s="148"/>
      <c r="FY109" s="148"/>
      <c r="FZ109" s="148"/>
      <c r="GA109" s="148"/>
      <c r="GB109" s="148"/>
      <c r="GC109" s="148"/>
      <c r="GD109" s="148"/>
      <c r="GE109" s="148"/>
      <c r="GF109" s="148"/>
      <c r="GG109" s="148"/>
      <c r="GH109" s="148"/>
      <c r="GI109" s="148"/>
      <c r="GJ109" s="148"/>
      <c r="GK109" s="148"/>
      <c r="GL109" s="148"/>
      <c r="GM109" s="148"/>
      <c r="GN109" s="148"/>
      <c r="GO109" s="148"/>
      <c r="GP109" s="148"/>
      <c r="GQ109" s="148"/>
      <c r="GR109" s="148"/>
      <c r="GS109" s="148"/>
      <c r="GT109" s="148"/>
      <c r="GU109" s="148"/>
      <c r="GV109" s="148"/>
      <c r="GW109" s="148"/>
      <c r="GX109" s="148"/>
      <c r="GY109" s="148"/>
      <c r="GZ109" s="148"/>
      <c r="HA109" s="148"/>
      <c r="HB109" s="148"/>
      <c r="HC109" s="148"/>
      <c r="HD109" s="148"/>
      <c r="HE109" s="148"/>
      <c r="HF109" s="148"/>
      <c r="HG109" s="148"/>
      <c r="HH109" s="148"/>
      <c r="HI109" s="148"/>
      <c r="HJ109" s="148"/>
      <c r="HK109" s="148"/>
      <c r="HL109" s="148"/>
      <c r="HM109" s="148"/>
      <c r="HN109" s="148"/>
      <c r="HO109" s="148"/>
      <c r="HP109" s="148"/>
    </row>
    <row r="110" s="147" customFormat="1" spans="1:224">
      <c r="A110" s="160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8"/>
      <c r="DE110" s="148"/>
      <c r="DF110" s="148"/>
      <c r="DG110" s="148"/>
      <c r="DH110" s="148"/>
      <c r="DI110" s="148"/>
      <c r="DJ110" s="148"/>
      <c r="DK110" s="148"/>
      <c r="DL110" s="148"/>
      <c r="DM110" s="148"/>
      <c r="DN110" s="148"/>
      <c r="DO110" s="148"/>
      <c r="DP110" s="148"/>
      <c r="DQ110" s="148"/>
      <c r="DR110" s="148"/>
      <c r="DS110" s="148"/>
      <c r="DT110" s="148"/>
      <c r="DU110" s="148"/>
      <c r="DV110" s="148"/>
      <c r="DW110" s="148"/>
      <c r="DX110" s="148"/>
      <c r="DY110" s="148"/>
      <c r="DZ110" s="148"/>
      <c r="EA110" s="148"/>
      <c r="EB110" s="148"/>
      <c r="EC110" s="148"/>
      <c r="ED110" s="148"/>
      <c r="EE110" s="148"/>
      <c r="EF110" s="148"/>
      <c r="EG110" s="148"/>
      <c r="EH110" s="148"/>
      <c r="EI110" s="148"/>
      <c r="EJ110" s="148"/>
      <c r="EK110" s="148"/>
      <c r="EL110" s="148"/>
      <c r="EM110" s="148"/>
      <c r="EN110" s="148"/>
      <c r="EO110" s="148"/>
      <c r="EP110" s="148"/>
      <c r="EQ110" s="148"/>
      <c r="ER110" s="148"/>
      <c r="ES110" s="148"/>
      <c r="ET110" s="148"/>
      <c r="EU110" s="148"/>
      <c r="EV110" s="148"/>
      <c r="EW110" s="148"/>
      <c r="EX110" s="148"/>
      <c r="EY110" s="148"/>
      <c r="EZ110" s="148"/>
      <c r="FA110" s="148"/>
      <c r="FB110" s="148"/>
      <c r="FC110" s="148"/>
      <c r="FD110" s="148"/>
      <c r="FE110" s="148"/>
      <c r="FF110" s="148"/>
      <c r="FG110" s="148"/>
      <c r="FH110" s="148"/>
      <c r="FI110" s="148"/>
      <c r="FJ110" s="148"/>
      <c r="FK110" s="148"/>
      <c r="FL110" s="148"/>
      <c r="FM110" s="148"/>
      <c r="FN110" s="148"/>
      <c r="FO110" s="148"/>
      <c r="FP110" s="148"/>
      <c r="FQ110" s="148"/>
      <c r="FR110" s="148"/>
      <c r="FS110" s="148"/>
      <c r="FT110" s="148"/>
      <c r="FU110" s="148"/>
      <c r="FV110" s="148"/>
      <c r="FW110" s="148"/>
      <c r="FX110" s="148"/>
      <c r="FY110" s="148"/>
      <c r="FZ110" s="148"/>
      <c r="GA110" s="148"/>
      <c r="GB110" s="148"/>
      <c r="GC110" s="148"/>
      <c r="GD110" s="148"/>
      <c r="GE110" s="148"/>
      <c r="GF110" s="148"/>
      <c r="GG110" s="148"/>
      <c r="GH110" s="148"/>
      <c r="GI110" s="148"/>
      <c r="GJ110" s="148"/>
      <c r="GK110" s="148"/>
      <c r="GL110" s="148"/>
      <c r="GM110" s="148"/>
      <c r="GN110" s="148"/>
      <c r="GO110" s="148"/>
      <c r="GP110" s="148"/>
      <c r="GQ110" s="148"/>
      <c r="GR110" s="148"/>
      <c r="GS110" s="148"/>
      <c r="GT110" s="148"/>
      <c r="GU110" s="148"/>
      <c r="GV110" s="148"/>
      <c r="GW110" s="148"/>
      <c r="GX110" s="148"/>
      <c r="GY110" s="148"/>
      <c r="GZ110" s="148"/>
      <c r="HA110" s="148"/>
      <c r="HB110" s="148"/>
      <c r="HC110" s="148"/>
      <c r="HD110" s="148"/>
      <c r="HE110" s="148"/>
      <c r="HF110" s="148"/>
      <c r="HG110" s="148"/>
      <c r="HH110" s="148"/>
      <c r="HI110" s="148"/>
      <c r="HJ110" s="148"/>
      <c r="HK110" s="148"/>
      <c r="HL110" s="148"/>
      <c r="HM110" s="148"/>
      <c r="HN110" s="148"/>
      <c r="HO110" s="148"/>
      <c r="HP110" s="148"/>
    </row>
    <row r="111" s="147" customFormat="1" spans="1:224">
      <c r="A111" s="160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48"/>
      <c r="CC111" s="148"/>
      <c r="CD111" s="148"/>
      <c r="CE111" s="148"/>
      <c r="CF111" s="148"/>
      <c r="CG111" s="148"/>
      <c r="CH111" s="148"/>
      <c r="CI111" s="148"/>
      <c r="CJ111" s="148"/>
      <c r="CK111" s="148"/>
      <c r="CL111" s="148"/>
      <c r="CM111" s="148"/>
      <c r="CN111" s="148"/>
      <c r="CO111" s="148"/>
      <c r="CP111" s="148"/>
      <c r="CQ111" s="148"/>
      <c r="CR111" s="148"/>
      <c r="CS111" s="148"/>
      <c r="CT111" s="148"/>
      <c r="CU111" s="148"/>
      <c r="CV111" s="148"/>
      <c r="CW111" s="148"/>
      <c r="CX111" s="148"/>
      <c r="CY111" s="148"/>
      <c r="CZ111" s="148"/>
      <c r="DA111" s="148"/>
      <c r="DB111" s="148"/>
      <c r="DC111" s="148"/>
      <c r="DD111" s="148"/>
      <c r="DE111" s="148"/>
      <c r="DF111" s="148"/>
      <c r="DG111" s="148"/>
      <c r="DH111" s="148"/>
      <c r="DI111" s="148"/>
      <c r="DJ111" s="148"/>
      <c r="DK111" s="148"/>
      <c r="DL111" s="148"/>
      <c r="DM111" s="148"/>
      <c r="DN111" s="148"/>
      <c r="DO111" s="148"/>
      <c r="DP111" s="148"/>
      <c r="DQ111" s="148"/>
      <c r="DR111" s="148"/>
      <c r="DS111" s="148"/>
      <c r="DT111" s="148"/>
      <c r="DU111" s="148"/>
      <c r="DV111" s="148"/>
      <c r="DW111" s="148"/>
      <c r="DX111" s="148"/>
      <c r="DY111" s="148"/>
      <c r="DZ111" s="148"/>
      <c r="EA111" s="148"/>
      <c r="EB111" s="148"/>
      <c r="EC111" s="148"/>
      <c r="ED111" s="148"/>
      <c r="EE111" s="148"/>
      <c r="EF111" s="148"/>
      <c r="EG111" s="148"/>
      <c r="EH111" s="148"/>
      <c r="EI111" s="148"/>
      <c r="EJ111" s="148"/>
      <c r="EK111" s="148"/>
      <c r="EL111" s="148"/>
      <c r="EM111" s="148"/>
      <c r="EN111" s="148"/>
      <c r="EO111" s="148"/>
      <c r="EP111" s="148"/>
      <c r="EQ111" s="148"/>
      <c r="ER111" s="148"/>
      <c r="ES111" s="148"/>
      <c r="ET111" s="148"/>
      <c r="EU111" s="148"/>
      <c r="EV111" s="148"/>
      <c r="EW111" s="148"/>
      <c r="EX111" s="148"/>
      <c r="EY111" s="148"/>
      <c r="EZ111" s="148"/>
      <c r="FA111" s="148"/>
      <c r="FB111" s="148"/>
      <c r="FC111" s="148"/>
      <c r="FD111" s="148"/>
      <c r="FE111" s="148"/>
      <c r="FF111" s="148"/>
      <c r="FG111" s="148"/>
      <c r="FH111" s="148"/>
      <c r="FI111" s="148"/>
      <c r="FJ111" s="148"/>
      <c r="FK111" s="148"/>
      <c r="FL111" s="148"/>
      <c r="FM111" s="148"/>
      <c r="FN111" s="148"/>
      <c r="FO111" s="148"/>
      <c r="FP111" s="148"/>
      <c r="FQ111" s="148"/>
      <c r="FR111" s="148"/>
      <c r="FS111" s="148"/>
      <c r="FT111" s="148"/>
      <c r="FU111" s="148"/>
      <c r="FV111" s="148"/>
      <c r="FW111" s="148"/>
      <c r="FX111" s="148"/>
      <c r="FY111" s="148"/>
      <c r="FZ111" s="148"/>
      <c r="GA111" s="148"/>
      <c r="GB111" s="148"/>
      <c r="GC111" s="148"/>
      <c r="GD111" s="148"/>
      <c r="GE111" s="148"/>
      <c r="GF111" s="148"/>
      <c r="GG111" s="148"/>
      <c r="GH111" s="148"/>
      <c r="GI111" s="148"/>
      <c r="GJ111" s="148"/>
      <c r="GK111" s="148"/>
      <c r="GL111" s="148"/>
      <c r="GM111" s="148"/>
      <c r="GN111" s="148"/>
      <c r="GO111" s="148"/>
      <c r="GP111" s="148"/>
      <c r="GQ111" s="148"/>
      <c r="GR111" s="148"/>
      <c r="GS111" s="148"/>
      <c r="GT111" s="148"/>
      <c r="GU111" s="148"/>
      <c r="GV111" s="148"/>
      <c r="GW111" s="148"/>
      <c r="GX111" s="148"/>
      <c r="GY111" s="148"/>
      <c r="GZ111" s="148"/>
      <c r="HA111" s="148"/>
      <c r="HB111" s="148"/>
      <c r="HC111" s="148"/>
      <c r="HD111" s="148"/>
      <c r="HE111" s="148"/>
      <c r="HF111" s="148"/>
      <c r="HG111" s="148"/>
      <c r="HH111" s="148"/>
      <c r="HI111" s="148"/>
      <c r="HJ111" s="148"/>
      <c r="HK111" s="148"/>
      <c r="HL111" s="148"/>
      <c r="HM111" s="148"/>
      <c r="HN111" s="148"/>
      <c r="HO111" s="148"/>
      <c r="HP111" s="148"/>
    </row>
    <row r="112" s="147" customFormat="1" spans="1:224">
      <c r="A112" s="160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  <c r="BZ112" s="148"/>
      <c r="CA112" s="148"/>
      <c r="CB112" s="148"/>
      <c r="CC112" s="148"/>
      <c r="CD112" s="148"/>
      <c r="CE112" s="148"/>
      <c r="CF112" s="148"/>
      <c r="CG112" s="148"/>
      <c r="CH112" s="148"/>
      <c r="CI112" s="148"/>
      <c r="CJ112" s="148"/>
      <c r="CK112" s="148"/>
      <c r="CL112" s="148"/>
      <c r="CM112" s="148"/>
      <c r="CN112" s="148"/>
      <c r="CO112" s="148"/>
      <c r="CP112" s="148"/>
      <c r="CQ112" s="148"/>
      <c r="CR112" s="148"/>
      <c r="CS112" s="148"/>
      <c r="CT112" s="148"/>
      <c r="CU112" s="148"/>
      <c r="CV112" s="148"/>
      <c r="CW112" s="148"/>
      <c r="CX112" s="148"/>
      <c r="CY112" s="148"/>
      <c r="CZ112" s="148"/>
      <c r="DA112" s="148"/>
      <c r="DB112" s="148"/>
      <c r="DC112" s="148"/>
      <c r="DD112" s="148"/>
      <c r="DE112" s="148"/>
      <c r="DF112" s="148"/>
      <c r="DG112" s="148"/>
      <c r="DH112" s="148"/>
      <c r="DI112" s="148"/>
      <c r="DJ112" s="148"/>
      <c r="DK112" s="148"/>
      <c r="DL112" s="148"/>
      <c r="DM112" s="148"/>
      <c r="DN112" s="148"/>
      <c r="DO112" s="148"/>
      <c r="DP112" s="148"/>
      <c r="DQ112" s="148"/>
      <c r="DR112" s="148"/>
      <c r="DS112" s="148"/>
      <c r="DT112" s="148"/>
      <c r="DU112" s="148"/>
      <c r="DV112" s="148"/>
      <c r="DW112" s="148"/>
      <c r="DX112" s="148"/>
      <c r="DY112" s="148"/>
      <c r="DZ112" s="148"/>
      <c r="EA112" s="148"/>
      <c r="EB112" s="148"/>
      <c r="EC112" s="148"/>
      <c r="ED112" s="148"/>
      <c r="EE112" s="148"/>
      <c r="EF112" s="148"/>
      <c r="EG112" s="148"/>
      <c r="EH112" s="148"/>
      <c r="EI112" s="148"/>
      <c r="EJ112" s="148"/>
      <c r="EK112" s="148"/>
      <c r="EL112" s="148"/>
      <c r="EM112" s="148"/>
      <c r="EN112" s="148"/>
      <c r="EO112" s="148"/>
      <c r="EP112" s="148"/>
      <c r="EQ112" s="148"/>
      <c r="ER112" s="148"/>
      <c r="ES112" s="148"/>
      <c r="ET112" s="148"/>
      <c r="EU112" s="148"/>
      <c r="EV112" s="148"/>
      <c r="EW112" s="148"/>
      <c r="EX112" s="148"/>
      <c r="EY112" s="148"/>
      <c r="EZ112" s="148"/>
      <c r="FA112" s="148"/>
      <c r="FB112" s="148"/>
      <c r="FC112" s="148"/>
      <c r="FD112" s="148"/>
      <c r="FE112" s="148"/>
      <c r="FF112" s="148"/>
      <c r="FG112" s="148"/>
      <c r="FH112" s="148"/>
      <c r="FI112" s="148"/>
      <c r="FJ112" s="148"/>
      <c r="FK112" s="148"/>
      <c r="FL112" s="148"/>
      <c r="FM112" s="148"/>
      <c r="FN112" s="148"/>
      <c r="FO112" s="148"/>
      <c r="FP112" s="148"/>
      <c r="FQ112" s="148"/>
      <c r="FR112" s="148"/>
      <c r="FS112" s="148"/>
      <c r="FT112" s="148"/>
      <c r="FU112" s="148"/>
      <c r="FV112" s="148"/>
      <c r="FW112" s="148"/>
      <c r="FX112" s="148"/>
      <c r="FY112" s="148"/>
      <c r="FZ112" s="148"/>
      <c r="GA112" s="148"/>
      <c r="GB112" s="148"/>
      <c r="GC112" s="148"/>
      <c r="GD112" s="148"/>
      <c r="GE112" s="148"/>
      <c r="GF112" s="148"/>
      <c r="GG112" s="148"/>
      <c r="GH112" s="148"/>
      <c r="GI112" s="148"/>
      <c r="GJ112" s="148"/>
      <c r="GK112" s="148"/>
      <c r="GL112" s="148"/>
      <c r="GM112" s="148"/>
      <c r="GN112" s="148"/>
      <c r="GO112" s="148"/>
      <c r="GP112" s="148"/>
      <c r="GQ112" s="148"/>
      <c r="GR112" s="148"/>
      <c r="GS112" s="148"/>
      <c r="GT112" s="148"/>
      <c r="GU112" s="148"/>
      <c r="GV112" s="148"/>
      <c r="GW112" s="148"/>
      <c r="GX112" s="148"/>
      <c r="GY112" s="148"/>
      <c r="GZ112" s="148"/>
      <c r="HA112" s="148"/>
      <c r="HB112" s="148"/>
      <c r="HC112" s="148"/>
      <c r="HD112" s="148"/>
      <c r="HE112" s="148"/>
      <c r="HF112" s="148"/>
      <c r="HG112" s="148"/>
      <c r="HH112" s="148"/>
      <c r="HI112" s="148"/>
      <c r="HJ112" s="148"/>
      <c r="HK112" s="148"/>
      <c r="HL112" s="148"/>
      <c r="HM112" s="148"/>
      <c r="HN112" s="148"/>
      <c r="HO112" s="148"/>
      <c r="HP112" s="148"/>
    </row>
    <row r="113" s="147" customFormat="1" spans="1:224">
      <c r="A113" s="160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/>
      <c r="CJ113" s="148"/>
      <c r="CK113" s="148"/>
      <c r="CL113" s="148"/>
      <c r="CM113" s="148"/>
      <c r="CN113" s="148"/>
      <c r="CO113" s="148"/>
      <c r="CP113" s="148"/>
      <c r="CQ113" s="148"/>
      <c r="CR113" s="148"/>
      <c r="CS113" s="148"/>
      <c r="CT113" s="148"/>
      <c r="CU113" s="148"/>
      <c r="CV113" s="148"/>
      <c r="CW113" s="148"/>
      <c r="CX113" s="148"/>
      <c r="CY113" s="148"/>
      <c r="CZ113" s="148"/>
      <c r="DA113" s="148"/>
      <c r="DB113" s="148"/>
      <c r="DC113" s="148"/>
      <c r="DD113" s="148"/>
      <c r="DE113" s="148"/>
      <c r="DF113" s="148"/>
      <c r="DG113" s="148"/>
      <c r="DH113" s="148"/>
      <c r="DI113" s="148"/>
      <c r="DJ113" s="148"/>
      <c r="DK113" s="148"/>
      <c r="DL113" s="148"/>
      <c r="DM113" s="148"/>
      <c r="DN113" s="148"/>
      <c r="DO113" s="148"/>
      <c r="DP113" s="148"/>
      <c r="DQ113" s="148"/>
      <c r="DR113" s="148"/>
      <c r="DS113" s="148"/>
      <c r="DT113" s="148"/>
      <c r="DU113" s="148"/>
      <c r="DV113" s="148"/>
      <c r="DW113" s="148"/>
      <c r="DX113" s="148"/>
      <c r="DY113" s="148"/>
      <c r="DZ113" s="148"/>
      <c r="EA113" s="148"/>
      <c r="EB113" s="148"/>
      <c r="EC113" s="148"/>
      <c r="ED113" s="148"/>
      <c r="EE113" s="148"/>
      <c r="EF113" s="148"/>
      <c r="EG113" s="148"/>
      <c r="EH113" s="148"/>
      <c r="EI113" s="148"/>
      <c r="EJ113" s="148"/>
      <c r="EK113" s="148"/>
      <c r="EL113" s="148"/>
      <c r="EM113" s="148"/>
      <c r="EN113" s="148"/>
      <c r="EO113" s="148"/>
      <c r="EP113" s="148"/>
      <c r="EQ113" s="148"/>
      <c r="ER113" s="148"/>
      <c r="ES113" s="148"/>
      <c r="ET113" s="148"/>
      <c r="EU113" s="148"/>
      <c r="EV113" s="148"/>
      <c r="EW113" s="148"/>
      <c r="EX113" s="148"/>
      <c r="EY113" s="148"/>
      <c r="EZ113" s="148"/>
      <c r="FA113" s="148"/>
      <c r="FB113" s="148"/>
      <c r="FC113" s="148"/>
      <c r="FD113" s="148"/>
      <c r="FE113" s="148"/>
      <c r="FF113" s="148"/>
      <c r="FG113" s="148"/>
      <c r="FH113" s="148"/>
      <c r="FI113" s="148"/>
      <c r="FJ113" s="148"/>
      <c r="FK113" s="148"/>
      <c r="FL113" s="148"/>
      <c r="FM113" s="148"/>
      <c r="FN113" s="148"/>
      <c r="FO113" s="148"/>
      <c r="FP113" s="148"/>
      <c r="FQ113" s="148"/>
      <c r="FR113" s="148"/>
      <c r="FS113" s="148"/>
      <c r="FT113" s="148"/>
      <c r="FU113" s="148"/>
      <c r="FV113" s="148"/>
      <c r="FW113" s="148"/>
      <c r="FX113" s="148"/>
      <c r="FY113" s="148"/>
      <c r="FZ113" s="148"/>
      <c r="GA113" s="148"/>
      <c r="GB113" s="148"/>
      <c r="GC113" s="148"/>
      <c r="GD113" s="148"/>
      <c r="GE113" s="148"/>
      <c r="GF113" s="148"/>
      <c r="GG113" s="148"/>
      <c r="GH113" s="148"/>
      <c r="GI113" s="148"/>
      <c r="GJ113" s="148"/>
      <c r="GK113" s="148"/>
      <c r="GL113" s="148"/>
      <c r="GM113" s="148"/>
      <c r="GN113" s="148"/>
      <c r="GO113" s="148"/>
      <c r="GP113" s="148"/>
      <c r="GQ113" s="148"/>
      <c r="GR113" s="148"/>
      <c r="GS113" s="148"/>
      <c r="GT113" s="148"/>
      <c r="GU113" s="148"/>
      <c r="GV113" s="148"/>
      <c r="GW113" s="148"/>
      <c r="GX113" s="148"/>
      <c r="GY113" s="148"/>
      <c r="GZ113" s="148"/>
      <c r="HA113" s="148"/>
      <c r="HB113" s="148"/>
      <c r="HC113" s="148"/>
      <c r="HD113" s="148"/>
      <c r="HE113" s="148"/>
      <c r="HF113" s="148"/>
      <c r="HG113" s="148"/>
      <c r="HH113" s="148"/>
      <c r="HI113" s="148"/>
      <c r="HJ113" s="148"/>
      <c r="HK113" s="148"/>
      <c r="HL113" s="148"/>
      <c r="HM113" s="148"/>
      <c r="HN113" s="148"/>
      <c r="HO113" s="148"/>
      <c r="HP113" s="148"/>
    </row>
    <row r="114" s="147" customFormat="1" spans="1:224">
      <c r="A114" s="160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  <c r="CE114" s="148"/>
      <c r="CF114" s="148"/>
      <c r="CG114" s="148"/>
      <c r="CH114" s="148"/>
      <c r="CI114" s="148"/>
      <c r="CJ114" s="148"/>
      <c r="CK114" s="148"/>
      <c r="CL114" s="148"/>
      <c r="CM114" s="148"/>
      <c r="CN114" s="148"/>
      <c r="CO114" s="148"/>
      <c r="CP114" s="148"/>
      <c r="CQ114" s="148"/>
      <c r="CR114" s="148"/>
      <c r="CS114" s="148"/>
      <c r="CT114" s="148"/>
      <c r="CU114" s="148"/>
      <c r="CV114" s="148"/>
      <c r="CW114" s="148"/>
      <c r="CX114" s="148"/>
      <c r="CY114" s="148"/>
      <c r="CZ114" s="148"/>
      <c r="DA114" s="148"/>
      <c r="DB114" s="148"/>
      <c r="DC114" s="148"/>
      <c r="DD114" s="148"/>
      <c r="DE114" s="148"/>
      <c r="DF114" s="148"/>
      <c r="DG114" s="148"/>
      <c r="DH114" s="148"/>
      <c r="DI114" s="148"/>
      <c r="DJ114" s="148"/>
      <c r="DK114" s="148"/>
      <c r="DL114" s="148"/>
      <c r="DM114" s="148"/>
      <c r="DN114" s="148"/>
      <c r="DO114" s="148"/>
      <c r="DP114" s="148"/>
      <c r="DQ114" s="148"/>
      <c r="DR114" s="148"/>
      <c r="DS114" s="148"/>
      <c r="DT114" s="148"/>
      <c r="DU114" s="148"/>
      <c r="DV114" s="148"/>
      <c r="DW114" s="148"/>
      <c r="DX114" s="148"/>
      <c r="DY114" s="148"/>
      <c r="DZ114" s="148"/>
      <c r="EA114" s="148"/>
      <c r="EB114" s="148"/>
      <c r="EC114" s="148"/>
      <c r="ED114" s="148"/>
      <c r="EE114" s="148"/>
      <c r="EF114" s="148"/>
      <c r="EG114" s="148"/>
      <c r="EH114" s="148"/>
      <c r="EI114" s="148"/>
      <c r="EJ114" s="148"/>
      <c r="EK114" s="148"/>
      <c r="EL114" s="148"/>
      <c r="EM114" s="148"/>
      <c r="EN114" s="148"/>
      <c r="EO114" s="148"/>
      <c r="EP114" s="148"/>
      <c r="EQ114" s="148"/>
      <c r="ER114" s="148"/>
      <c r="ES114" s="148"/>
      <c r="ET114" s="148"/>
      <c r="EU114" s="148"/>
      <c r="EV114" s="148"/>
      <c r="EW114" s="148"/>
      <c r="EX114" s="148"/>
      <c r="EY114" s="148"/>
      <c r="EZ114" s="148"/>
      <c r="FA114" s="148"/>
      <c r="FB114" s="148"/>
      <c r="FC114" s="148"/>
      <c r="FD114" s="148"/>
      <c r="FE114" s="148"/>
      <c r="FF114" s="148"/>
      <c r="FG114" s="148"/>
      <c r="FH114" s="148"/>
      <c r="FI114" s="148"/>
      <c r="FJ114" s="148"/>
      <c r="FK114" s="148"/>
      <c r="FL114" s="148"/>
      <c r="FM114" s="148"/>
      <c r="FN114" s="148"/>
      <c r="FO114" s="148"/>
      <c r="FP114" s="148"/>
      <c r="FQ114" s="148"/>
      <c r="FR114" s="148"/>
      <c r="FS114" s="148"/>
      <c r="FT114" s="148"/>
      <c r="FU114" s="148"/>
      <c r="FV114" s="148"/>
      <c r="FW114" s="148"/>
      <c r="FX114" s="148"/>
      <c r="FY114" s="148"/>
      <c r="FZ114" s="148"/>
      <c r="GA114" s="148"/>
      <c r="GB114" s="148"/>
      <c r="GC114" s="148"/>
      <c r="GD114" s="148"/>
      <c r="GE114" s="148"/>
      <c r="GF114" s="148"/>
      <c r="GG114" s="148"/>
      <c r="GH114" s="148"/>
      <c r="GI114" s="148"/>
      <c r="GJ114" s="148"/>
      <c r="GK114" s="148"/>
      <c r="GL114" s="148"/>
      <c r="GM114" s="148"/>
      <c r="GN114" s="148"/>
      <c r="GO114" s="148"/>
      <c r="GP114" s="148"/>
      <c r="GQ114" s="148"/>
      <c r="GR114" s="148"/>
      <c r="GS114" s="148"/>
      <c r="GT114" s="148"/>
      <c r="GU114" s="148"/>
      <c r="GV114" s="148"/>
      <c r="GW114" s="148"/>
      <c r="GX114" s="148"/>
      <c r="GY114" s="148"/>
      <c r="GZ114" s="148"/>
      <c r="HA114" s="148"/>
      <c r="HB114" s="148"/>
      <c r="HC114" s="148"/>
      <c r="HD114" s="148"/>
      <c r="HE114" s="148"/>
      <c r="HF114" s="148"/>
      <c r="HG114" s="148"/>
      <c r="HH114" s="148"/>
      <c r="HI114" s="148"/>
      <c r="HJ114" s="148"/>
      <c r="HK114" s="148"/>
      <c r="HL114" s="148"/>
      <c r="HM114" s="148"/>
      <c r="HN114" s="148"/>
      <c r="HO114" s="148"/>
      <c r="HP114" s="148"/>
    </row>
    <row r="115" s="147" customFormat="1" spans="1:224">
      <c r="A115" s="160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/>
      <c r="CJ115" s="148"/>
      <c r="CK115" s="148"/>
      <c r="CL115" s="148"/>
      <c r="CM115" s="148"/>
      <c r="CN115" s="148"/>
      <c r="CO115" s="148"/>
      <c r="CP115" s="148"/>
      <c r="CQ115" s="148"/>
      <c r="CR115" s="148"/>
      <c r="CS115" s="148"/>
      <c r="CT115" s="148"/>
      <c r="CU115" s="148"/>
      <c r="CV115" s="148"/>
      <c r="CW115" s="148"/>
      <c r="CX115" s="148"/>
      <c r="CY115" s="148"/>
      <c r="CZ115" s="148"/>
      <c r="DA115" s="148"/>
      <c r="DB115" s="148"/>
      <c r="DC115" s="148"/>
      <c r="DD115" s="148"/>
      <c r="DE115" s="148"/>
      <c r="DF115" s="148"/>
      <c r="DG115" s="148"/>
      <c r="DH115" s="148"/>
      <c r="DI115" s="148"/>
      <c r="DJ115" s="148"/>
      <c r="DK115" s="148"/>
      <c r="DL115" s="148"/>
      <c r="DM115" s="148"/>
      <c r="DN115" s="148"/>
      <c r="DO115" s="148"/>
      <c r="DP115" s="148"/>
      <c r="DQ115" s="148"/>
      <c r="DR115" s="148"/>
      <c r="DS115" s="148"/>
      <c r="DT115" s="148"/>
      <c r="DU115" s="148"/>
      <c r="DV115" s="148"/>
      <c r="DW115" s="148"/>
      <c r="DX115" s="148"/>
      <c r="DY115" s="148"/>
      <c r="DZ115" s="148"/>
      <c r="EA115" s="148"/>
      <c r="EB115" s="148"/>
      <c r="EC115" s="148"/>
      <c r="ED115" s="148"/>
      <c r="EE115" s="148"/>
      <c r="EF115" s="148"/>
      <c r="EG115" s="148"/>
      <c r="EH115" s="148"/>
      <c r="EI115" s="148"/>
      <c r="EJ115" s="148"/>
      <c r="EK115" s="148"/>
      <c r="EL115" s="148"/>
      <c r="EM115" s="148"/>
      <c r="EN115" s="148"/>
      <c r="EO115" s="148"/>
      <c r="EP115" s="148"/>
      <c r="EQ115" s="148"/>
      <c r="ER115" s="148"/>
      <c r="ES115" s="148"/>
      <c r="ET115" s="148"/>
      <c r="EU115" s="148"/>
      <c r="EV115" s="148"/>
      <c r="EW115" s="148"/>
      <c r="EX115" s="148"/>
      <c r="EY115" s="148"/>
      <c r="EZ115" s="148"/>
      <c r="FA115" s="148"/>
      <c r="FB115" s="148"/>
      <c r="FC115" s="148"/>
      <c r="FD115" s="148"/>
      <c r="FE115" s="148"/>
      <c r="FF115" s="148"/>
      <c r="FG115" s="148"/>
      <c r="FH115" s="148"/>
      <c r="FI115" s="148"/>
      <c r="FJ115" s="148"/>
      <c r="FK115" s="148"/>
      <c r="FL115" s="148"/>
      <c r="FM115" s="148"/>
      <c r="FN115" s="148"/>
      <c r="FO115" s="148"/>
      <c r="FP115" s="148"/>
      <c r="FQ115" s="148"/>
      <c r="FR115" s="148"/>
      <c r="FS115" s="148"/>
      <c r="FT115" s="148"/>
      <c r="FU115" s="148"/>
      <c r="FV115" s="148"/>
      <c r="FW115" s="148"/>
      <c r="FX115" s="148"/>
      <c r="FY115" s="148"/>
      <c r="FZ115" s="148"/>
      <c r="GA115" s="148"/>
      <c r="GB115" s="148"/>
      <c r="GC115" s="148"/>
      <c r="GD115" s="148"/>
      <c r="GE115" s="148"/>
      <c r="GF115" s="148"/>
      <c r="GG115" s="148"/>
      <c r="GH115" s="148"/>
      <c r="GI115" s="148"/>
      <c r="GJ115" s="148"/>
      <c r="GK115" s="148"/>
      <c r="GL115" s="148"/>
      <c r="GM115" s="148"/>
      <c r="GN115" s="148"/>
      <c r="GO115" s="148"/>
      <c r="GP115" s="148"/>
      <c r="GQ115" s="148"/>
      <c r="GR115" s="148"/>
      <c r="GS115" s="148"/>
      <c r="GT115" s="148"/>
      <c r="GU115" s="148"/>
      <c r="GV115" s="148"/>
      <c r="GW115" s="148"/>
      <c r="GX115" s="148"/>
      <c r="GY115" s="148"/>
      <c r="GZ115" s="148"/>
      <c r="HA115" s="148"/>
      <c r="HB115" s="148"/>
      <c r="HC115" s="148"/>
      <c r="HD115" s="148"/>
      <c r="HE115" s="148"/>
      <c r="HF115" s="148"/>
      <c r="HG115" s="148"/>
      <c r="HH115" s="148"/>
      <c r="HI115" s="148"/>
      <c r="HJ115" s="148"/>
      <c r="HK115" s="148"/>
      <c r="HL115" s="148"/>
      <c r="HM115" s="148"/>
      <c r="HN115" s="148"/>
      <c r="HO115" s="148"/>
      <c r="HP115" s="148"/>
    </row>
    <row r="116" s="147" customFormat="1" spans="1:224">
      <c r="A116" s="160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8"/>
      <c r="BV116" s="148"/>
      <c r="BW116" s="148"/>
      <c r="BX116" s="148"/>
      <c r="BY116" s="148"/>
      <c r="BZ116" s="148"/>
      <c r="CA116" s="148"/>
      <c r="CB116" s="148"/>
      <c r="CC116" s="148"/>
      <c r="CD116" s="148"/>
      <c r="CE116" s="148"/>
      <c r="CF116" s="148"/>
      <c r="CG116" s="148"/>
      <c r="CH116" s="148"/>
      <c r="CI116" s="148"/>
      <c r="CJ116" s="148"/>
      <c r="CK116" s="148"/>
      <c r="CL116" s="148"/>
      <c r="CM116" s="148"/>
      <c r="CN116" s="148"/>
      <c r="CO116" s="148"/>
      <c r="CP116" s="148"/>
      <c r="CQ116" s="148"/>
      <c r="CR116" s="148"/>
      <c r="CS116" s="148"/>
      <c r="CT116" s="148"/>
      <c r="CU116" s="148"/>
      <c r="CV116" s="148"/>
      <c r="CW116" s="148"/>
      <c r="CX116" s="148"/>
      <c r="CY116" s="148"/>
      <c r="CZ116" s="148"/>
      <c r="DA116" s="148"/>
      <c r="DB116" s="148"/>
      <c r="DC116" s="148"/>
      <c r="DD116" s="148"/>
      <c r="DE116" s="148"/>
      <c r="DF116" s="148"/>
      <c r="DG116" s="148"/>
      <c r="DH116" s="148"/>
      <c r="DI116" s="148"/>
      <c r="DJ116" s="148"/>
      <c r="DK116" s="148"/>
      <c r="DL116" s="148"/>
      <c r="DM116" s="148"/>
      <c r="DN116" s="148"/>
      <c r="DO116" s="148"/>
      <c r="DP116" s="148"/>
      <c r="DQ116" s="148"/>
      <c r="DR116" s="148"/>
      <c r="DS116" s="148"/>
      <c r="DT116" s="148"/>
      <c r="DU116" s="148"/>
      <c r="DV116" s="148"/>
      <c r="DW116" s="148"/>
      <c r="DX116" s="148"/>
      <c r="DY116" s="148"/>
      <c r="DZ116" s="148"/>
      <c r="EA116" s="148"/>
      <c r="EB116" s="148"/>
      <c r="EC116" s="148"/>
      <c r="ED116" s="148"/>
      <c r="EE116" s="148"/>
      <c r="EF116" s="148"/>
      <c r="EG116" s="148"/>
      <c r="EH116" s="148"/>
      <c r="EI116" s="148"/>
      <c r="EJ116" s="148"/>
      <c r="EK116" s="148"/>
      <c r="EL116" s="148"/>
      <c r="EM116" s="148"/>
      <c r="EN116" s="148"/>
      <c r="EO116" s="148"/>
      <c r="EP116" s="148"/>
      <c r="EQ116" s="148"/>
      <c r="ER116" s="148"/>
      <c r="ES116" s="148"/>
      <c r="ET116" s="148"/>
      <c r="EU116" s="148"/>
      <c r="EV116" s="148"/>
      <c r="EW116" s="148"/>
      <c r="EX116" s="148"/>
      <c r="EY116" s="148"/>
      <c r="EZ116" s="148"/>
      <c r="FA116" s="148"/>
      <c r="FB116" s="148"/>
      <c r="FC116" s="148"/>
      <c r="FD116" s="148"/>
      <c r="FE116" s="148"/>
      <c r="FF116" s="148"/>
      <c r="FG116" s="148"/>
      <c r="FH116" s="148"/>
      <c r="FI116" s="148"/>
      <c r="FJ116" s="148"/>
      <c r="FK116" s="148"/>
      <c r="FL116" s="148"/>
      <c r="FM116" s="148"/>
      <c r="FN116" s="148"/>
      <c r="FO116" s="148"/>
      <c r="FP116" s="148"/>
      <c r="FQ116" s="148"/>
      <c r="FR116" s="148"/>
      <c r="FS116" s="148"/>
      <c r="FT116" s="148"/>
      <c r="FU116" s="148"/>
      <c r="FV116" s="148"/>
      <c r="FW116" s="148"/>
      <c r="FX116" s="148"/>
      <c r="FY116" s="148"/>
      <c r="FZ116" s="148"/>
      <c r="GA116" s="148"/>
      <c r="GB116" s="148"/>
      <c r="GC116" s="148"/>
      <c r="GD116" s="148"/>
      <c r="GE116" s="148"/>
      <c r="GF116" s="148"/>
      <c r="GG116" s="148"/>
      <c r="GH116" s="148"/>
      <c r="GI116" s="148"/>
      <c r="GJ116" s="148"/>
      <c r="GK116" s="148"/>
      <c r="GL116" s="148"/>
      <c r="GM116" s="148"/>
      <c r="GN116" s="148"/>
      <c r="GO116" s="148"/>
      <c r="GP116" s="148"/>
      <c r="GQ116" s="148"/>
      <c r="GR116" s="148"/>
      <c r="GS116" s="148"/>
      <c r="GT116" s="148"/>
      <c r="GU116" s="148"/>
      <c r="GV116" s="148"/>
      <c r="GW116" s="148"/>
      <c r="GX116" s="148"/>
      <c r="GY116" s="148"/>
      <c r="GZ116" s="148"/>
      <c r="HA116" s="148"/>
      <c r="HB116" s="148"/>
      <c r="HC116" s="148"/>
      <c r="HD116" s="148"/>
      <c r="HE116" s="148"/>
      <c r="HF116" s="148"/>
      <c r="HG116" s="148"/>
      <c r="HH116" s="148"/>
      <c r="HI116" s="148"/>
      <c r="HJ116" s="148"/>
      <c r="HK116" s="148"/>
      <c r="HL116" s="148"/>
      <c r="HM116" s="148"/>
      <c r="HN116" s="148"/>
      <c r="HO116" s="148"/>
      <c r="HP116" s="148"/>
    </row>
    <row r="117" s="147" customFormat="1" spans="1:224">
      <c r="A117" s="160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8"/>
      <c r="BW117" s="148"/>
      <c r="BX117" s="148"/>
      <c r="BY117" s="148"/>
      <c r="BZ117" s="148"/>
      <c r="CA117" s="148"/>
      <c r="CB117" s="148"/>
      <c r="CC117" s="148"/>
      <c r="CD117" s="148"/>
      <c r="CE117" s="148"/>
      <c r="CF117" s="148"/>
      <c r="CG117" s="148"/>
      <c r="CH117" s="148"/>
      <c r="CI117" s="148"/>
      <c r="CJ117" s="148"/>
      <c r="CK117" s="148"/>
      <c r="CL117" s="148"/>
      <c r="CM117" s="148"/>
      <c r="CN117" s="148"/>
      <c r="CO117" s="148"/>
      <c r="CP117" s="148"/>
      <c r="CQ117" s="148"/>
      <c r="CR117" s="148"/>
      <c r="CS117" s="148"/>
      <c r="CT117" s="148"/>
      <c r="CU117" s="148"/>
      <c r="CV117" s="148"/>
      <c r="CW117" s="148"/>
      <c r="CX117" s="148"/>
      <c r="CY117" s="148"/>
      <c r="CZ117" s="148"/>
      <c r="DA117" s="148"/>
      <c r="DB117" s="148"/>
      <c r="DC117" s="148"/>
      <c r="DD117" s="148"/>
      <c r="DE117" s="148"/>
      <c r="DF117" s="148"/>
      <c r="DG117" s="148"/>
      <c r="DH117" s="148"/>
      <c r="DI117" s="148"/>
      <c r="DJ117" s="148"/>
      <c r="DK117" s="148"/>
      <c r="DL117" s="148"/>
      <c r="DM117" s="148"/>
      <c r="DN117" s="148"/>
      <c r="DO117" s="148"/>
      <c r="DP117" s="148"/>
      <c r="DQ117" s="148"/>
      <c r="DR117" s="148"/>
      <c r="DS117" s="148"/>
      <c r="DT117" s="148"/>
      <c r="DU117" s="148"/>
      <c r="DV117" s="148"/>
      <c r="DW117" s="148"/>
      <c r="DX117" s="148"/>
      <c r="DY117" s="148"/>
      <c r="DZ117" s="148"/>
      <c r="EA117" s="148"/>
      <c r="EB117" s="148"/>
      <c r="EC117" s="148"/>
      <c r="ED117" s="148"/>
      <c r="EE117" s="148"/>
      <c r="EF117" s="148"/>
      <c r="EG117" s="148"/>
      <c r="EH117" s="148"/>
      <c r="EI117" s="148"/>
      <c r="EJ117" s="148"/>
      <c r="EK117" s="148"/>
      <c r="EL117" s="148"/>
      <c r="EM117" s="148"/>
      <c r="EN117" s="148"/>
      <c r="EO117" s="148"/>
      <c r="EP117" s="148"/>
      <c r="EQ117" s="148"/>
      <c r="ER117" s="148"/>
      <c r="ES117" s="148"/>
      <c r="ET117" s="148"/>
      <c r="EU117" s="148"/>
      <c r="EV117" s="148"/>
      <c r="EW117" s="148"/>
      <c r="EX117" s="148"/>
      <c r="EY117" s="148"/>
      <c r="EZ117" s="148"/>
      <c r="FA117" s="148"/>
      <c r="FB117" s="148"/>
      <c r="FC117" s="148"/>
      <c r="FD117" s="148"/>
      <c r="FE117" s="148"/>
      <c r="FF117" s="148"/>
      <c r="FG117" s="148"/>
      <c r="FH117" s="148"/>
      <c r="FI117" s="148"/>
      <c r="FJ117" s="148"/>
      <c r="FK117" s="148"/>
      <c r="FL117" s="148"/>
      <c r="FM117" s="148"/>
      <c r="FN117" s="148"/>
      <c r="FO117" s="148"/>
      <c r="FP117" s="148"/>
      <c r="FQ117" s="148"/>
      <c r="FR117" s="148"/>
      <c r="FS117" s="148"/>
      <c r="FT117" s="148"/>
      <c r="FU117" s="148"/>
      <c r="FV117" s="148"/>
      <c r="FW117" s="148"/>
      <c r="FX117" s="148"/>
      <c r="FY117" s="148"/>
      <c r="FZ117" s="148"/>
      <c r="GA117" s="148"/>
      <c r="GB117" s="148"/>
      <c r="GC117" s="148"/>
      <c r="GD117" s="148"/>
      <c r="GE117" s="148"/>
      <c r="GF117" s="148"/>
      <c r="GG117" s="148"/>
      <c r="GH117" s="148"/>
      <c r="GI117" s="148"/>
      <c r="GJ117" s="148"/>
      <c r="GK117" s="148"/>
      <c r="GL117" s="148"/>
      <c r="GM117" s="148"/>
      <c r="GN117" s="148"/>
      <c r="GO117" s="148"/>
      <c r="GP117" s="148"/>
      <c r="GQ117" s="148"/>
      <c r="GR117" s="148"/>
      <c r="GS117" s="148"/>
      <c r="GT117" s="148"/>
      <c r="GU117" s="148"/>
      <c r="GV117" s="148"/>
      <c r="GW117" s="148"/>
      <c r="GX117" s="148"/>
      <c r="GY117" s="148"/>
      <c r="GZ117" s="148"/>
      <c r="HA117" s="148"/>
      <c r="HB117" s="148"/>
      <c r="HC117" s="148"/>
      <c r="HD117" s="148"/>
      <c r="HE117" s="148"/>
      <c r="HF117" s="148"/>
      <c r="HG117" s="148"/>
      <c r="HH117" s="148"/>
      <c r="HI117" s="148"/>
      <c r="HJ117" s="148"/>
      <c r="HK117" s="148"/>
      <c r="HL117" s="148"/>
      <c r="HM117" s="148"/>
      <c r="HN117" s="148"/>
      <c r="HO117" s="148"/>
      <c r="HP117" s="148"/>
    </row>
    <row r="118" s="147" customFormat="1" spans="1:224">
      <c r="A118" s="160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8"/>
      <c r="CA118" s="148"/>
      <c r="CB118" s="148"/>
      <c r="CC118" s="148"/>
      <c r="CD118" s="148"/>
      <c r="CE118" s="148"/>
      <c r="CF118" s="148"/>
      <c r="CG118" s="148"/>
      <c r="CH118" s="148"/>
      <c r="CI118" s="148"/>
      <c r="CJ118" s="148"/>
      <c r="CK118" s="148"/>
      <c r="CL118" s="148"/>
      <c r="CM118" s="148"/>
      <c r="CN118" s="148"/>
      <c r="CO118" s="148"/>
      <c r="CP118" s="148"/>
      <c r="CQ118" s="148"/>
      <c r="CR118" s="148"/>
      <c r="CS118" s="148"/>
      <c r="CT118" s="148"/>
      <c r="CU118" s="148"/>
      <c r="CV118" s="148"/>
      <c r="CW118" s="148"/>
      <c r="CX118" s="148"/>
      <c r="CY118" s="148"/>
      <c r="CZ118" s="148"/>
      <c r="DA118" s="148"/>
      <c r="DB118" s="148"/>
      <c r="DC118" s="148"/>
      <c r="DD118" s="148"/>
      <c r="DE118" s="148"/>
      <c r="DF118" s="148"/>
      <c r="DG118" s="148"/>
      <c r="DH118" s="148"/>
      <c r="DI118" s="148"/>
      <c r="DJ118" s="148"/>
      <c r="DK118" s="148"/>
      <c r="DL118" s="148"/>
      <c r="DM118" s="148"/>
      <c r="DN118" s="148"/>
      <c r="DO118" s="148"/>
      <c r="DP118" s="148"/>
      <c r="DQ118" s="148"/>
      <c r="DR118" s="148"/>
      <c r="DS118" s="148"/>
      <c r="DT118" s="148"/>
      <c r="DU118" s="148"/>
      <c r="DV118" s="148"/>
      <c r="DW118" s="148"/>
      <c r="DX118" s="148"/>
      <c r="DY118" s="148"/>
      <c r="DZ118" s="148"/>
      <c r="EA118" s="148"/>
      <c r="EB118" s="148"/>
      <c r="EC118" s="148"/>
      <c r="ED118" s="148"/>
      <c r="EE118" s="148"/>
      <c r="EF118" s="148"/>
      <c r="EG118" s="148"/>
      <c r="EH118" s="148"/>
      <c r="EI118" s="148"/>
      <c r="EJ118" s="148"/>
      <c r="EK118" s="148"/>
      <c r="EL118" s="148"/>
      <c r="EM118" s="148"/>
      <c r="EN118" s="148"/>
      <c r="EO118" s="148"/>
      <c r="EP118" s="148"/>
      <c r="EQ118" s="148"/>
      <c r="ER118" s="148"/>
      <c r="ES118" s="148"/>
      <c r="ET118" s="148"/>
      <c r="EU118" s="148"/>
      <c r="EV118" s="148"/>
      <c r="EW118" s="148"/>
      <c r="EX118" s="148"/>
      <c r="EY118" s="148"/>
      <c r="EZ118" s="148"/>
      <c r="FA118" s="148"/>
      <c r="FB118" s="148"/>
      <c r="FC118" s="148"/>
      <c r="FD118" s="148"/>
      <c r="FE118" s="148"/>
      <c r="FF118" s="148"/>
      <c r="FG118" s="148"/>
      <c r="FH118" s="148"/>
      <c r="FI118" s="148"/>
      <c r="FJ118" s="148"/>
      <c r="FK118" s="148"/>
      <c r="FL118" s="148"/>
      <c r="FM118" s="148"/>
      <c r="FN118" s="148"/>
      <c r="FO118" s="148"/>
      <c r="FP118" s="148"/>
      <c r="FQ118" s="148"/>
      <c r="FR118" s="148"/>
      <c r="FS118" s="148"/>
      <c r="FT118" s="148"/>
      <c r="FU118" s="148"/>
      <c r="FV118" s="148"/>
      <c r="FW118" s="148"/>
      <c r="FX118" s="148"/>
      <c r="FY118" s="148"/>
      <c r="FZ118" s="148"/>
      <c r="GA118" s="148"/>
      <c r="GB118" s="148"/>
      <c r="GC118" s="148"/>
      <c r="GD118" s="148"/>
      <c r="GE118" s="148"/>
      <c r="GF118" s="148"/>
      <c r="GG118" s="148"/>
      <c r="GH118" s="148"/>
      <c r="GI118" s="148"/>
      <c r="GJ118" s="148"/>
      <c r="GK118" s="148"/>
      <c r="GL118" s="148"/>
      <c r="GM118" s="148"/>
      <c r="GN118" s="148"/>
      <c r="GO118" s="148"/>
      <c r="GP118" s="148"/>
      <c r="GQ118" s="148"/>
      <c r="GR118" s="148"/>
      <c r="GS118" s="148"/>
      <c r="GT118" s="148"/>
      <c r="GU118" s="148"/>
      <c r="GV118" s="148"/>
      <c r="GW118" s="148"/>
      <c r="GX118" s="148"/>
      <c r="GY118" s="148"/>
      <c r="GZ118" s="148"/>
      <c r="HA118" s="148"/>
      <c r="HB118" s="148"/>
      <c r="HC118" s="148"/>
      <c r="HD118" s="148"/>
      <c r="HE118" s="148"/>
      <c r="HF118" s="148"/>
      <c r="HG118" s="148"/>
      <c r="HH118" s="148"/>
      <c r="HI118" s="148"/>
      <c r="HJ118" s="148"/>
      <c r="HK118" s="148"/>
      <c r="HL118" s="148"/>
      <c r="HM118" s="148"/>
      <c r="HN118" s="148"/>
      <c r="HO118" s="148"/>
      <c r="HP118" s="148"/>
    </row>
    <row r="119" s="147" customFormat="1" spans="1:224">
      <c r="A119" s="160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  <c r="BZ119" s="148"/>
      <c r="CA119" s="148"/>
      <c r="CB119" s="148"/>
      <c r="CC119" s="148"/>
      <c r="CD119" s="148"/>
      <c r="CE119" s="148"/>
      <c r="CF119" s="148"/>
      <c r="CG119" s="148"/>
      <c r="CH119" s="148"/>
      <c r="CI119" s="148"/>
      <c r="CJ119" s="148"/>
      <c r="CK119" s="148"/>
      <c r="CL119" s="148"/>
      <c r="CM119" s="148"/>
      <c r="CN119" s="148"/>
      <c r="CO119" s="148"/>
      <c r="CP119" s="148"/>
      <c r="CQ119" s="148"/>
      <c r="CR119" s="148"/>
      <c r="CS119" s="148"/>
      <c r="CT119" s="148"/>
      <c r="CU119" s="148"/>
      <c r="CV119" s="148"/>
      <c r="CW119" s="148"/>
      <c r="CX119" s="148"/>
      <c r="CY119" s="148"/>
      <c r="CZ119" s="148"/>
      <c r="DA119" s="148"/>
      <c r="DB119" s="148"/>
      <c r="DC119" s="148"/>
      <c r="DD119" s="148"/>
      <c r="DE119" s="148"/>
      <c r="DF119" s="148"/>
      <c r="DG119" s="148"/>
      <c r="DH119" s="148"/>
      <c r="DI119" s="148"/>
      <c r="DJ119" s="148"/>
      <c r="DK119" s="148"/>
      <c r="DL119" s="148"/>
      <c r="DM119" s="148"/>
      <c r="DN119" s="148"/>
      <c r="DO119" s="148"/>
      <c r="DP119" s="148"/>
      <c r="DQ119" s="148"/>
      <c r="DR119" s="148"/>
      <c r="DS119" s="148"/>
      <c r="DT119" s="148"/>
      <c r="DU119" s="148"/>
      <c r="DV119" s="148"/>
      <c r="DW119" s="148"/>
      <c r="DX119" s="148"/>
      <c r="DY119" s="148"/>
      <c r="DZ119" s="148"/>
      <c r="EA119" s="148"/>
      <c r="EB119" s="148"/>
      <c r="EC119" s="148"/>
      <c r="ED119" s="148"/>
      <c r="EE119" s="148"/>
      <c r="EF119" s="148"/>
      <c r="EG119" s="148"/>
      <c r="EH119" s="148"/>
      <c r="EI119" s="148"/>
      <c r="EJ119" s="148"/>
      <c r="EK119" s="148"/>
      <c r="EL119" s="148"/>
      <c r="EM119" s="148"/>
      <c r="EN119" s="148"/>
      <c r="EO119" s="148"/>
      <c r="EP119" s="148"/>
      <c r="EQ119" s="148"/>
      <c r="ER119" s="148"/>
      <c r="ES119" s="148"/>
      <c r="ET119" s="148"/>
      <c r="EU119" s="148"/>
      <c r="EV119" s="148"/>
      <c r="EW119" s="148"/>
      <c r="EX119" s="148"/>
      <c r="EY119" s="148"/>
      <c r="EZ119" s="148"/>
      <c r="FA119" s="148"/>
      <c r="FB119" s="148"/>
      <c r="FC119" s="148"/>
      <c r="FD119" s="148"/>
      <c r="FE119" s="148"/>
      <c r="FF119" s="148"/>
      <c r="FG119" s="148"/>
      <c r="FH119" s="148"/>
      <c r="FI119" s="148"/>
      <c r="FJ119" s="148"/>
      <c r="FK119" s="148"/>
      <c r="FL119" s="148"/>
      <c r="FM119" s="148"/>
      <c r="FN119" s="148"/>
      <c r="FO119" s="148"/>
      <c r="FP119" s="148"/>
      <c r="FQ119" s="148"/>
      <c r="FR119" s="148"/>
      <c r="FS119" s="148"/>
      <c r="FT119" s="148"/>
      <c r="FU119" s="148"/>
      <c r="FV119" s="148"/>
      <c r="FW119" s="148"/>
      <c r="FX119" s="148"/>
      <c r="FY119" s="148"/>
      <c r="FZ119" s="148"/>
      <c r="GA119" s="148"/>
      <c r="GB119" s="148"/>
      <c r="GC119" s="148"/>
      <c r="GD119" s="148"/>
      <c r="GE119" s="148"/>
      <c r="GF119" s="148"/>
      <c r="GG119" s="148"/>
      <c r="GH119" s="148"/>
      <c r="GI119" s="148"/>
      <c r="GJ119" s="148"/>
      <c r="GK119" s="148"/>
      <c r="GL119" s="148"/>
      <c r="GM119" s="148"/>
      <c r="GN119" s="148"/>
      <c r="GO119" s="148"/>
      <c r="GP119" s="148"/>
      <c r="GQ119" s="148"/>
      <c r="GR119" s="148"/>
      <c r="GS119" s="148"/>
      <c r="GT119" s="148"/>
      <c r="GU119" s="148"/>
      <c r="GV119" s="148"/>
      <c r="GW119" s="148"/>
      <c r="GX119" s="148"/>
      <c r="GY119" s="148"/>
      <c r="GZ119" s="148"/>
      <c r="HA119" s="148"/>
      <c r="HB119" s="148"/>
      <c r="HC119" s="148"/>
      <c r="HD119" s="148"/>
      <c r="HE119" s="148"/>
      <c r="HF119" s="148"/>
      <c r="HG119" s="148"/>
      <c r="HH119" s="148"/>
      <c r="HI119" s="148"/>
      <c r="HJ119" s="148"/>
      <c r="HK119" s="148"/>
      <c r="HL119" s="148"/>
      <c r="HM119" s="148"/>
      <c r="HN119" s="148"/>
      <c r="HO119" s="148"/>
      <c r="HP119" s="148"/>
    </row>
    <row r="120" s="147" customFormat="1" spans="1:224">
      <c r="A120" s="160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48"/>
      <c r="CC120" s="148"/>
      <c r="CD120" s="148"/>
      <c r="CE120" s="148"/>
      <c r="CF120" s="148"/>
      <c r="CG120" s="148"/>
      <c r="CH120" s="148"/>
      <c r="CI120" s="148"/>
      <c r="CJ120" s="148"/>
      <c r="CK120" s="148"/>
      <c r="CL120" s="148"/>
      <c r="CM120" s="148"/>
      <c r="CN120" s="148"/>
      <c r="CO120" s="148"/>
      <c r="CP120" s="148"/>
      <c r="CQ120" s="148"/>
      <c r="CR120" s="148"/>
      <c r="CS120" s="148"/>
      <c r="CT120" s="148"/>
      <c r="CU120" s="148"/>
      <c r="CV120" s="148"/>
      <c r="CW120" s="148"/>
      <c r="CX120" s="148"/>
      <c r="CY120" s="148"/>
      <c r="CZ120" s="148"/>
      <c r="DA120" s="148"/>
      <c r="DB120" s="148"/>
      <c r="DC120" s="148"/>
      <c r="DD120" s="148"/>
      <c r="DE120" s="148"/>
      <c r="DF120" s="148"/>
      <c r="DG120" s="148"/>
      <c r="DH120" s="148"/>
      <c r="DI120" s="148"/>
      <c r="DJ120" s="148"/>
      <c r="DK120" s="148"/>
      <c r="DL120" s="148"/>
      <c r="DM120" s="148"/>
      <c r="DN120" s="148"/>
      <c r="DO120" s="148"/>
      <c r="DP120" s="148"/>
      <c r="DQ120" s="148"/>
      <c r="DR120" s="148"/>
      <c r="DS120" s="148"/>
      <c r="DT120" s="148"/>
      <c r="DU120" s="148"/>
      <c r="DV120" s="148"/>
      <c r="DW120" s="148"/>
      <c r="DX120" s="148"/>
      <c r="DY120" s="148"/>
      <c r="DZ120" s="148"/>
      <c r="EA120" s="148"/>
      <c r="EB120" s="148"/>
      <c r="EC120" s="148"/>
      <c r="ED120" s="148"/>
      <c r="EE120" s="148"/>
      <c r="EF120" s="148"/>
      <c r="EG120" s="148"/>
      <c r="EH120" s="148"/>
      <c r="EI120" s="148"/>
      <c r="EJ120" s="148"/>
      <c r="EK120" s="148"/>
      <c r="EL120" s="148"/>
      <c r="EM120" s="148"/>
      <c r="EN120" s="148"/>
      <c r="EO120" s="148"/>
      <c r="EP120" s="148"/>
      <c r="EQ120" s="148"/>
      <c r="ER120" s="148"/>
      <c r="ES120" s="148"/>
      <c r="ET120" s="148"/>
      <c r="EU120" s="148"/>
      <c r="EV120" s="148"/>
      <c r="EW120" s="148"/>
      <c r="EX120" s="148"/>
      <c r="EY120" s="148"/>
      <c r="EZ120" s="148"/>
      <c r="FA120" s="148"/>
      <c r="FB120" s="148"/>
      <c r="FC120" s="148"/>
      <c r="FD120" s="148"/>
      <c r="FE120" s="148"/>
      <c r="FF120" s="148"/>
      <c r="FG120" s="148"/>
      <c r="FH120" s="148"/>
      <c r="FI120" s="148"/>
      <c r="FJ120" s="148"/>
      <c r="FK120" s="148"/>
      <c r="FL120" s="148"/>
      <c r="FM120" s="148"/>
      <c r="FN120" s="148"/>
      <c r="FO120" s="148"/>
      <c r="FP120" s="148"/>
      <c r="FQ120" s="148"/>
      <c r="FR120" s="148"/>
      <c r="FS120" s="148"/>
      <c r="FT120" s="148"/>
      <c r="FU120" s="148"/>
      <c r="FV120" s="148"/>
      <c r="FW120" s="148"/>
      <c r="FX120" s="148"/>
      <c r="FY120" s="148"/>
      <c r="FZ120" s="148"/>
      <c r="GA120" s="148"/>
      <c r="GB120" s="148"/>
      <c r="GC120" s="148"/>
      <c r="GD120" s="148"/>
      <c r="GE120" s="148"/>
      <c r="GF120" s="148"/>
      <c r="GG120" s="148"/>
      <c r="GH120" s="148"/>
      <c r="GI120" s="148"/>
      <c r="GJ120" s="148"/>
      <c r="GK120" s="148"/>
      <c r="GL120" s="148"/>
      <c r="GM120" s="148"/>
      <c r="GN120" s="148"/>
      <c r="GO120" s="148"/>
      <c r="GP120" s="148"/>
      <c r="GQ120" s="148"/>
      <c r="GR120" s="148"/>
      <c r="GS120" s="148"/>
      <c r="GT120" s="148"/>
      <c r="GU120" s="148"/>
      <c r="GV120" s="148"/>
      <c r="GW120" s="148"/>
      <c r="GX120" s="148"/>
      <c r="GY120" s="148"/>
      <c r="GZ120" s="148"/>
      <c r="HA120" s="148"/>
      <c r="HB120" s="148"/>
      <c r="HC120" s="148"/>
      <c r="HD120" s="148"/>
      <c r="HE120" s="148"/>
      <c r="HF120" s="148"/>
      <c r="HG120" s="148"/>
      <c r="HH120" s="148"/>
      <c r="HI120" s="148"/>
      <c r="HJ120" s="148"/>
      <c r="HK120" s="148"/>
      <c r="HL120" s="148"/>
      <c r="HM120" s="148"/>
      <c r="HN120" s="148"/>
      <c r="HO120" s="148"/>
      <c r="HP120" s="148"/>
    </row>
    <row r="121" s="147" customFormat="1" spans="1:224">
      <c r="A121" s="160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  <c r="BZ121" s="148"/>
      <c r="CA121" s="148"/>
      <c r="CB121" s="148"/>
      <c r="CC121" s="148"/>
      <c r="CD121" s="148"/>
      <c r="CE121" s="148"/>
      <c r="CF121" s="148"/>
      <c r="CG121" s="148"/>
      <c r="CH121" s="148"/>
      <c r="CI121" s="148"/>
      <c r="CJ121" s="148"/>
      <c r="CK121" s="148"/>
      <c r="CL121" s="148"/>
      <c r="CM121" s="148"/>
      <c r="CN121" s="148"/>
      <c r="CO121" s="148"/>
      <c r="CP121" s="148"/>
      <c r="CQ121" s="148"/>
      <c r="CR121" s="148"/>
      <c r="CS121" s="148"/>
      <c r="CT121" s="148"/>
      <c r="CU121" s="148"/>
      <c r="CV121" s="148"/>
      <c r="CW121" s="148"/>
      <c r="CX121" s="148"/>
      <c r="CY121" s="148"/>
      <c r="CZ121" s="148"/>
      <c r="DA121" s="148"/>
      <c r="DB121" s="148"/>
      <c r="DC121" s="148"/>
      <c r="DD121" s="148"/>
      <c r="DE121" s="148"/>
      <c r="DF121" s="148"/>
      <c r="DG121" s="148"/>
      <c r="DH121" s="148"/>
      <c r="DI121" s="148"/>
      <c r="DJ121" s="148"/>
      <c r="DK121" s="148"/>
      <c r="DL121" s="148"/>
      <c r="DM121" s="148"/>
      <c r="DN121" s="148"/>
      <c r="DO121" s="148"/>
      <c r="DP121" s="148"/>
      <c r="DQ121" s="148"/>
      <c r="DR121" s="148"/>
      <c r="DS121" s="148"/>
      <c r="DT121" s="148"/>
      <c r="DU121" s="148"/>
      <c r="DV121" s="148"/>
      <c r="DW121" s="148"/>
      <c r="DX121" s="148"/>
      <c r="DY121" s="148"/>
      <c r="DZ121" s="148"/>
      <c r="EA121" s="148"/>
      <c r="EB121" s="148"/>
      <c r="EC121" s="148"/>
      <c r="ED121" s="148"/>
      <c r="EE121" s="148"/>
      <c r="EF121" s="148"/>
      <c r="EG121" s="148"/>
      <c r="EH121" s="148"/>
      <c r="EI121" s="148"/>
      <c r="EJ121" s="148"/>
      <c r="EK121" s="148"/>
      <c r="EL121" s="148"/>
      <c r="EM121" s="148"/>
      <c r="EN121" s="148"/>
      <c r="EO121" s="148"/>
      <c r="EP121" s="148"/>
      <c r="EQ121" s="148"/>
      <c r="ER121" s="148"/>
      <c r="ES121" s="148"/>
      <c r="ET121" s="148"/>
      <c r="EU121" s="148"/>
      <c r="EV121" s="148"/>
      <c r="EW121" s="148"/>
      <c r="EX121" s="148"/>
      <c r="EY121" s="148"/>
      <c r="EZ121" s="148"/>
      <c r="FA121" s="148"/>
      <c r="FB121" s="148"/>
      <c r="FC121" s="148"/>
      <c r="FD121" s="148"/>
      <c r="FE121" s="148"/>
      <c r="FF121" s="148"/>
      <c r="FG121" s="148"/>
      <c r="FH121" s="148"/>
      <c r="FI121" s="148"/>
      <c r="FJ121" s="148"/>
      <c r="FK121" s="148"/>
      <c r="FL121" s="148"/>
      <c r="FM121" s="148"/>
      <c r="FN121" s="148"/>
      <c r="FO121" s="148"/>
      <c r="FP121" s="148"/>
      <c r="FQ121" s="148"/>
      <c r="FR121" s="148"/>
      <c r="FS121" s="148"/>
      <c r="FT121" s="148"/>
      <c r="FU121" s="148"/>
      <c r="FV121" s="148"/>
      <c r="FW121" s="148"/>
      <c r="FX121" s="148"/>
      <c r="FY121" s="148"/>
      <c r="FZ121" s="148"/>
      <c r="GA121" s="148"/>
      <c r="GB121" s="148"/>
      <c r="GC121" s="148"/>
      <c r="GD121" s="148"/>
      <c r="GE121" s="148"/>
      <c r="GF121" s="148"/>
      <c r="GG121" s="148"/>
      <c r="GH121" s="148"/>
      <c r="GI121" s="148"/>
      <c r="GJ121" s="148"/>
      <c r="GK121" s="148"/>
      <c r="GL121" s="148"/>
      <c r="GM121" s="148"/>
      <c r="GN121" s="148"/>
      <c r="GO121" s="148"/>
      <c r="GP121" s="148"/>
      <c r="GQ121" s="148"/>
      <c r="GR121" s="148"/>
      <c r="GS121" s="148"/>
      <c r="GT121" s="148"/>
      <c r="GU121" s="148"/>
      <c r="GV121" s="148"/>
      <c r="GW121" s="148"/>
      <c r="GX121" s="148"/>
      <c r="GY121" s="148"/>
      <c r="GZ121" s="148"/>
      <c r="HA121" s="148"/>
      <c r="HB121" s="148"/>
      <c r="HC121" s="148"/>
      <c r="HD121" s="148"/>
      <c r="HE121" s="148"/>
      <c r="HF121" s="148"/>
      <c r="HG121" s="148"/>
      <c r="HH121" s="148"/>
      <c r="HI121" s="148"/>
      <c r="HJ121" s="148"/>
      <c r="HK121" s="148"/>
      <c r="HL121" s="148"/>
      <c r="HM121" s="148"/>
      <c r="HN121" s="148"/>
      <c r="HO121" s="148"/>
      <c r="HP121" s="148"/>
    </row>
    <row r="122" s="147" customFormat="1" spans="1:224">
      <c r="A122" s="160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  <c r="BZ122" s="148"/>
      <c r="CA122" s="148"/>
      <c r="CB122" s="148"/>
      <c r="CC122" s="148"/>
      <c r="CD122" s="148"/>
      <c r="CE122" s="148"/>
      <c r="CF122" s="148"/>
      <c r="CG122" s="148"/>
      <c r="CH122" s="148"/>
      <c r="CI122" s="148"/>
      <c r="CJ122" s="148"/>
      <c r="CK122" s="148"/>
      <c r="CL122" s="148"/>
      <c r="CM122" s="148"/>
      <c r="CN122" s="148"/>
      <c r="CO122" s="148"/>
      <c r="CP122" s="148"/>
      <c r="CQ122" s="148"/>
      <c r="CR122" s="148"/>
      <c r="CS122" s="148"/>
      <c r="CT122" s="148"/>
      <c r="CU122" s="148"/>
      <c r="CV122" s="148"/>
      <c r="CW122" s="148"/>
      <c r="CX122" s="148"/>
      <c r="CY122" s="148"/>
      <c r="CZ122" s="148"/>
      <c r="DA122" s="148"/>
      <c r="DB122" s="148"/>
      <c r="DC122" s="148"/>
      <c r="DD122" s="148"/>
      <c r="DE122" s="148"/>
      <c r="DF122" s="148"/>
      <c r="DG122" s="148"/>
      <c r="DH122" s="148"/>
      <c r="DI122" s="148"/>
      <c r="DJ122" s="148"/>
      <c r="DK122" s="148"/>
      <c r="DL122" s="148"/>
      <c r="DM122" s="148"/>
      <c r="DN122" s="148"/>
      <c r="DO122" s="148"/>
      <c r="DP122" s="148"/>
      <c r="DQ122" s="148"/>
      <c r="DR122" s="148"/>
      <c r="DS122" s="148"/>
      <c r="DT122" s="148"/>
      <c r="DU122" s="148"/>
      <c r="DV122" s="148"/>
      <c r="DW122" s="148"/>
      <c r="DX122" s="148"/>
      <c r="DY122" s="148"/>
      <c r="DZ122" s="148"/>
      <c r="EA122" s="148"/>
      <c r="EB122" s="148"/>
      <c r="EC122" s="148"/>
      <c r="ED122" s="148"/>
      <c r="EE122" s="148"/>
      <c r="EF122" s="148"/>
      <c r="EG122" s="148"/>
      <c r="EH122" s="148"/>
      <c r="EI122" s="148"/>
      <c r="EJ122" s="148"/>
      <c r="EK122" s="148"/>
      <c r="EL122" s="148"/>
      <c r="EM122" s="148"/>
      <c r="EN122" s="148"/>
      <c r="EO122" s="148"/>
      <c r="EP122" s="148"/>
      <c r="EQ122" s="148"/>
      <c r="ER122" s="148"/>
      <c r="ES122" s="148"/>
      <c r="ET122" s="148"/>
      <c r="EU122" s="148"/>
      <c r="EV122" s="148"/>
      <c r="EW122" s="148"/>
      <c r="EX122" s="148"/>
      <c r="EY122" s="148"/>
      <c r="EZ122" s="148"/>
      <c r="FA122" s="148"/>
      <c r="FB122" s="148"/>
      <c r="FC122" s="148"/>
      <c r="FD122" s="148"/>
      <c r="FE122" s="148"/>
      <c r="FF122" s="148"/>
      <c r="FG122" s="148"/>
      <c r="FH122" s="148"/>
      <c r="FI122" s="148"/>
      <c r="FJ122" s="148"/>
      <c r="FK122" s="148"/>
      <c r="FL122" s="148"/>
      <c r="FM122" s="148"/>
      <c r="FN122" s="148"/>
      <c r="FO122" s="148"/>
      <c r="FP122" s="148"/>
      <c r="FQ122" s="148"/>
      <c r="FR122" s="148"/>
      <c r="FS122" s="148"/>
      <c r="FT122" s="148"/>
      <c r="FU122" s="148"/>
      <c r="FV122" s="148"/>
      <c r="FW122" s="148"/>
      <c r="FX122" s="148"/>
      <c r="FY122" s="148"/>
      <c r="FZ122" s="148"/>
      <c r="GA122" s="148"/>
      <c r="GB122" s="148"/>
      <c r="GC122" s="148"/>
      <c r="GD122" s="148"/>
      <c r="GE122" s="148"/>
      <c r="GF122" s="148"/>
      <c r="GG122" s="148"/>
      <c r="GH122" s="148"/>
      <c r="GI122" s="148"/>
      <c r="GJ122" s="148"/>
      <c r="GK122" s="148"/>
      <c r="GL122" s="148"/>
      <c r="GM122" s="148"/>
      <c r="GN122" s="148"/>
      <c r="GO122" s="148"/>
      <c r="GP122" s="148"/>
      <c r="GQ122" s="148"/>
      <c r="GR122" s="148"/>
      <c r="GS122" s="148"/>
      <c r="GT122" s="148"/>
      <c r="GU122" s="148"/>
      <c r="GV122" s="148"/>
      <c r="GW122" s="148"/>
      <c r="GX122" s="148"/>
      <c r="GY122" s="148"/>
      <c r="GZ122" s="148"/>
      <c r="HA122" s="148"/>
      <c r="HB122" s="148"/>
      <c r="HC122" s="148"/>
      <c r="HD122" s="148"/>
      <c r="HE122" s="148"/>
      <c r="HF122" s="148"/>
      <c r="HG122" s="148"/>
      <c r="HH122" s="148"/>
      <c r="HI122" s="148"/>
      <c r="HJ122" s="148"/>
      <c r="HK122" s="148"/>
      <c r="HL122" s="148"/>
      <c r="HM122" s="148"/>
      <c r="HN122" s="148"/>
      <c r="HO122" s="148"/>
      <c r="HP122" s="148"/>
    </row>
    <row r="123" s="147" customFormat="1" spans="1:224">
      <c r="A123" s="160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48"/>
      <c r="CC123" s="148"/>
      <c r="CD123" s="148"/>
      <c r="CE123" s="148"/>
      <c r="CF123" s="148"/>
      <c r="CG123" s="148"/>
      <c r="CH123" s="148"/>
      <c r="CI123" s="148"/>
      <c r="CJ123" s="148"/>
      <c r="CK123" s="148"/>
      <c r="CL123" s="148"/>
      <c r="CM123" s="148"/>
      <c r="CN123" s="148"/>
      <c r="CO123" s="148"/>
      <c r="CP123" s="148"/>
      <c r="CQ123" s="148"/>
      <c r="CR123" s="148"/>
      <c r="CS123" s="148"/>
      <c r="CT123" s="148"/>
      <c r="CU123" s="148"/>
      <c r="CV123" s="148"/>
      <c r="CW123" s="148"/>
      <c r="CX123" s="148"/>
      <c r="CY123" s="148"/>
      <c r="CZ123" s="148"/>
      <c r="DA123" s="148"/>
      <c r="DB123" s="148"/>
      <c r="DC123" s="148"/>
      <c r="DD123" s="148"/>
      <c r="DE123" s="148"/>
      <c r="DF123" s="148"/>
      <c r="DG123" s="148"/>
      <c r="DH123" s="148"/>
      <c r="DI123" s="148"/>
      <c r="DJ123" s="148"/>
      <c r="DK123" s="148"/>
      <c r="DL123" s="148"/>
      <c r="DM123" s="148"/>
      <c r="DN123" s="148"/>
      <c r="DO123" s="148"/>
      <c r="DP123" s="148"/>
      <c r="DQ123" s="148"/>
      <c r="DR123" s="148"/>
      <c r="DS123" s="148"/>
      <c r="DT123" s="148"/>
      <c r="DU123" s="148"/>
      <c r="DV123" s="148"/>
      <c r="DW123" s="148"/>
      <c r="DX123" s="148"/>
      <c r="DY123" s="148"/>
      <c r="DZ123" s="148"/>
      <c r="EA123" s="148"/>
      <c r="EB123" s="148"/>
      <c r="EC123" s="148"/>
      <c r="ED123" s="148"/>
      <c r="EE123" s="148"/>
      <c r="EF123" s="148"/>
      <c r="EG123" s="148"/>
      <c r="EH123" s="148"/>
      <c r="EI123" s="148"/>
      <c r="EJ123" s="148"/>
      <c r="EK123" s="148"/>
      <c r="EL123" s="148"/>
      <c r="EM123" s="148"/>
      <c r="EN123" s="148"/>
      <c r="EO123" s="148"/>
      <c r="EP123" s="148"/>
      <c r="EQ123" s="148"/>
      <c r="ER123" s="148"/>
      <c r="ES123" s="148"/>
      <c r="ET123" s="148"/>
      <c r="EU123" s="148"/>
      <c r="EV123" s="148"/>
      <c r="EW123" s="148"/>
      <c r="EX123" s="148"/>
      <c r="EY123" s="148"/>
      <c r="EZ123" s="148"/>
      <c r="FA123" s="148"/>
      <c r="FB123" s="148"/>
      <c r="FC123" s="148"/>
      <c r="FD123" s="148"/>
      <c r="FE123" s="148"/>
      <c r="FF123" s="148"/>
      <c r="FG123" s="148"/>
      <c r="FH123" s="148"/>
      <c r="FI123" s="148"/>
      <c r="FJ123" s="148"/>
      <c r="FK123" s="148"/>
      <c r="FL123" s="148"/>
      <c r="FM123" s="148"/>
      <c r="FN123" s="148"/>
      <c r="FO123" s="148"/>
      <c r="FP123" s="148"/>
      <c r="FQ123" s="148"/>
      <c r="FR123" s="148"/>
      <c r="FS123" s="148"/>
      <c r="FT123" s="148"/>
      <c r="FU123" s="148"/>
      <c r="FV123" s="148"/>
      <c r="FW123" s="148"/>
      <c r="FX123" s="148"/>
      <c r="FY123" s="148"/>
      <c r="FZ123" s="148"/>
      <c r="GA123" s="148"/>
      <c r="GB123" s="148"/>
      <c r="GC123" s="148"/>
      <c r="GD123" s="148"/>
      <c r="GE123" s="148"/>
      <c r="GF123" s="148"/>
      <c r="GG123" s="148"/>
      <c r="GH123" s="148"/>
      <c r="GI123" s="148"/>
      <c r="GJ123" s="148"/>
      <c r="GK123" s="148"/>
      <c r="GL123" s="148"/>
      <c r="GM123" s="148"/>
      <c r="GN123" s="148"/>
      <c r="GO123" s="148"/>
      <c r="GP123" s="148"/>
      <c r="GQ123" s="148"/>
      <c r="GR123" s="148"/>
      <c r="GS123" s="148"/>
      <c r="GT123" s="148"/>
      <c r="GU123" s="148"/>
      <c r="GV123" s="148"/>
      <c r="GW123" s="148"/>
      <c r="GX123" s="148"/>
      <c r="GY123" s="148"/>
      <c r="GZ123" s="148"/>
      <c r="HA123" s="148"/>
      <c r="HB123" s="148"/>
      <c r="HC123" s="148"/>
      <c r="HD123" s="148"/>
      <c r="HE123" s="148"/>
      <c r="HF123" s="148"/>
      <c r="HG123" s="148"/>
      <c r="HH123" s="148"/>
      <c r="HI123" s="148"/>
      <c r="HJ123" s="148"/>
      <c r="HK123" s="148"/>
      <c r="HL123" s="148"/>
      <c r="HM123" s="148"/>
      <c r="HN123" s="148"/>
      <c r="HO123" s="148"/>
      <c r="HP123" s="148"/>
    </row>
    <row r="124" s="147" customFormat="1" spans="1:224">
      <c r="A124" s="160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  <c r="CJ124" s="148"/>
      <c r="CK124" s="148"/>
      <c r="CL124" s="148"/>
      <c r="CM124" s="148"/>
      <c r="CN124" s="148"/>
      <c r="CO124" s="148"/>
      <c r="CP124" s="148"/>
      <c r="CQ124" s="148"/>
      <c r="CR124" s="148"/>
      <c r="CS124" s="148"/>
      <c r="CT124" s="148"/>
      <c r="CU124" s="148"/>
      <c r="CV124" s="148"/>
      <c r="CW124" s="148"/>
      <c r="CX124" s="148"/>
      <c r="CY124" s="148"/>
      <c r="CZ124" s="148"/>
      <c r="DA124" s="148"/>
      <c r="DB124" s="148"/>
      <c r="DC124" s="148"/>
      <c r="DD124" s="148"/>
      <c r="DE124" s="148"/>
      <c r="DF124" s="148"/>
      <c r="DG124" s="148"/>
      <c r="DH124" s="148"/>
      <c r="DI124" s="148"/>
      <c r="DJ124" s="148"/>
      <c r="DK124" s="148"/>
      <c r="DL124" s="148"/>
      <c r="DM124" s="148"/>
      <c r="DN124" s="148"/>
      <c r="DO124" s="148"/>
      <c r="DP124" s="148"/>
      <c r="DQ124" s="148"/>
      <c r="DR124" s="148"/>
      <c r="DS124" s="148"/>
      <c r="DT124" s="148"/>
      <c r="DU124" s="148"/>
      <c r="DV124" s="148"/>
      <c r="DW124" s="148"/>
      <c r="DX124" s="148"/>
      <c r="DY124" s="148"/>
      <c r="DZ124" s="148"/>
      <c r="EA124" s="148"/>
      <c r="EB124" s="148"/>
      <c r="EC124" s="148"/>
      <c r="ED124" s="148"/>
      <c r="EE124" s="148"/>
      <c r="EF124" s="148"/>
      <c r="EG124" s="148"/>
      <c r="EH124" s="148"/>
      <c r="EI124" s="148"/>
      <c r="EJ124" s="148"/>
      <c r="EK124" s="148"/>
      <c r="EL124" s="148"/>
      <c r="EM124" s="148"/>
      <c r="EN124" s="148"/>
      <c r="EO124" s="148"/>
      <c r="EP124" s="148"/>
      <c r="EQ124" s="148"/>
      <c r="ER124" s="148"/>
      <c r="ES124" s="148"/>
      <c r="ET124" s="148"/>
      <c r="EU124" s="148"/>
      <c r="EV124" s="148"/>
      <c r="EW124" s="148"/>
      <c r="EX124" s="148"/>
      <c r="EY124" s="148"/>
      <c r="EZ124" s="148"/>
      <c r="FA124" s="148"/>
      <c r="FB124" s="148"/>
      <c r="FC124" s="148"/>
      <c r="FD124" s="148"/>
      <c r="FE124" s="148"/>
      <c r="FF124" s="148"/>
      <c r="FG124" s="148"/>
      <c r="FH124" s="148"/>
      <c r="FI124" s="148"/>
      <c r="FJ124" s="148"/>
      <c r="FK124" s="148"/>
      <c r="FL124" s="148"/>
      <c r="FM124" s="148"/>
      <c r="FN124" s="148"/>
      <c r="FO124" s="148"/>
      <c r="FP124" s="148"/>
      <c r="FQ124" s="148"/>
      <c r="FR124" s="148"/>
      <c r="FS124" s="148"/>
      <c r="FT124" s="148"/>
      <c r="FU124" s="148"/>
      <c r="FV124" s="148"/>
      <c r="FW124" s="148"/>
      <c r="FX124" s="148"/>
      <c r="FY124" s="148"/>
      <c r="FZ124" s="148"/>
      <c r="GA124" s="148"/>
      <c r="GB124" s="148"/>
      <c r="GC124" s="148"/>
      <c r="GD124" s="148"/>
      <c r="GE124" s="148"/>
      <c r="GF124" s="148"/>
      <c r="GG124" s="148"/>
      <c r="GH124" s="148"/>
      <c r="GI124" s="148"/>
      <c r="GJ124" s="148"/>
      <c r="GK124" s="148"/>
      <c r="GL124" s="148"/>
      <c r="GM124" s="148"/>
      <c r="GN124" s="148"/>
      <c r="GO124" s="148"/>
      <c r="GP124" s="148"/>
      <c r="GQ124" s="148"/>
      <c r="GR124" s="148"/>
      <c r="GS124" s="148"/>
      <c r="GT124" s="148"/>
      <c r="GU124" s="148"/>
      <c r="GV124" s="148"/>
      <c r="GW124" s="148"/>
      <c r="GX124" s="148"/>
      <c r="GY124" s="148"/>
      <c r="GZ124" s="148"/>
      <c r="HA124" s="148"/>
      <c r="HB124" s="148"/>
      <c r="HC124" s="148"/>
      <c r="HD124" s="148"/>
      <c r="HE124" s="148"/>
      <c r="HF124" s="148"/>
      <c r="HG124" s="148"/>
      <c r="HH124" s="148"/>
      <c r="HI124" s="148"/>
      <c r="HJ124" s="148"/>
      <c r="HK124" s="148"/>
      <c r="HL124" s="148"/>
      <c r="HM124" s="148"/>
      <c r="HN124" s="148"/>
      <c r="HO124" s="148"/>
      <c r="HP124" s="148"/>
    </row>
    <row r="125" s="147" customFormat="1" spans="1:224">
      <c r="A125" s="160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48"/>
      <c r="CC125" s="148"/>
      <c r="CD125" s="148"/>
      <c r="CE125" s="148"/>
      <c r="CF125" s="148"/>
      <c r="CG125" s="148"/>
      <c r="CH125" s="148"/>
      <c r="CI125" s="148"/>
      <c r="CJ125" s="148"/>
      <c r="CK125" s="148"/>
      <c r="CL125" s="148"/>
      <c r="CM125" s="148"/>
      <c r="CN125" s="148"/>
      <c r="CO125" s="148"/>
      <c r="CP125" s="148"/>
      <c r="CQ125" s="148"/>
      <c r="CR125" s="148"/>
      <c r="CS125" s="148"/>
      <c r="CT125" s="148"/>
      <c r="CU125" s="148"/>
      <c r="CV125" s="148"/>
      <c r="CW125" s="148"/>
      <c r="CX125" s="148"/>
      <c r="CY125" s="148"/>
      <c r="CZ125" s="148"/>
      <c r="DA125" s="148"/>
      <c r="DB125" s="148"/>
      <c r="DC125" s="148"/>
      <c r="DD125" s="148"/>
      <c r="DE125" s="148"/>
      <c r="DF125" s="148"/>
      <c r="DG125" s="148"/>
      <c r="DH125" s="148"/>
      <c r="DI125" s="148"/>
      <c r="DJ125" s="148"/>
      <c r="DK125" s="148"/>
      <c r="DL125" s="148"/>
      <c r="DM125" s="148"/>
      <c r="DN125" s="148"/>
      <c r="DO125" s="148"/>
      <c r="DP125" s="148"/>
      <c r="DQ125" s="148"/>
      <c r="DR125" s="148"/>
      <c r="DS125" s="148"/>
      <c r="DT125" s="148"/>
      <c r="DU125" s="148"/>
      <c r="DV125" s="148"/>
      <c r="DW125" s="148"/>
      <c r="DX125" s="148"/>
      <c r="DY125" s="148"/>
      <c r="DZ125" s="148"/>
      <c r="EA125" s="148"/>
      <c r="EB125" s="148"/>
      <c r="EC125" s="148"/>
      <c r="ED125" s="148"/>
      <c r="EE125" s="148"/>
      <c r="EF125" s="148"/>
      <c r="EG125" s="148"/>
      <c r="EH125" s="148"/>
      <c r="EI125" s="148"/>
      <c r="EJ125" s="148"/>
      <c r="EK125" s="148"/>
      <c r="EL125" s="148"/>
      <c r="EM125" s="148"/>
      <c r="EN125" s="148"/>
      <c r="EO125" s="148"/>
      <c r="EP125" s="148"/>
      <c r="EQ125" s="148"/>
      <c r="ER125" s="148"/>
      <c r="ES125" s="148"/>
      <c r="ET125" s="148"/>
      <c r="EU125" s="148"/>
      <c r="EV125" s="148"/>
      <c r="EW125" s="148"/>
      <c r="EX125" s="148"/>
      <c r="EY125" s="148"/>
      <c r="EZ125" s="148"/>
      <c r="FA125" s="148"/>
      <c r="FB125" s="148"/>
      <c r="FC125" s="148"/>
      <c r="FD125" s="148"/>
      <c r="FE125" s="148"/>
      <c r="FF125" s="148"/>
      <c r="FG125" s="148"/>
      <c r="FH125" s="148"/>
      <c r="FI125" s="148"/>
      <c r="FJ125" s="148"/>
      <c r="FK125" s="148"/>
      <c r="FL125" s="148"/>
      <c r="FM125" s="148"/>
      <c r="FN125" s="148"/>
      <c r="FO125" s="148"/>
      <c r="FP125" s="148"/>
      <c r="FQ125" s="148"/>
      <c r="FR125" s="148"/>
      <c r="FS125" s="148"/>
      <c r="FT125" s="148"/>
      <c r="FU125" s="148"/>
      <c r="FV125" s="148"/>
      <c r="FW125" s="148"/>
      <c r="FX125" s="148"/>
      <c r="FY125" s="148"/>
      <c r="FZ125" s="148"/>
      <c r="GA125" s="148"/>
      <c r="GB125" s="148"/>
      <c r="GC125" s="148"/>
      <c r="GD125" s="148"/>
      <c r="GE125" s="148"/>
      <c r="GF125" s="148"/>
      <c r="GG125" s="148"/>
      <c r="GH125" s="148"/>
      <c r="GI125" s="148"/>
      <c r="GJ125" s="148"/>
      <c r="GK125" s="148"/>
      <c r="GL125" s="148"/>
      <c r="GM125" s="148"/>
      <c r="GN125" s="148"/>
      <c r="GO125" s="148"/>
      <c r="GP125" s="148"/>
      <c r="GQ125" s="148"/>
      <c r="GR125" s="148"/>
      <c r="GS125" s="148"/>
      <c r="GT125" s="148"/>
      <c r="GU125" s="148"/>
      <c r="GV125" s="148"/>
      <c r="GW125" s="148"/>
      <c r="GX125" s="148"/>
      <c r="GY125" s="148"/>
      <c r="GZ125" s="148"/>
      <c r="HA125" s="148"/>
      <c r="HB125" s="148"/>
      <c r="HC125" s="148"/>
      <c r="HD125" s="148"/>
      <c r="HE125" s="148"/>
      <c r="HF125" s="148"/>
      <c r="HG125" s="148"/>
      <c r="HH125" s="148"/>
      <c r="HI125" s="148"/>
      <c r="HJ125" s="148"/>
      <c r="HK125" s="148"/>
      <c r="HL125" s="148"/>
      <c r="HM125" s="148"/>
      <c r="HN125" s="148"/>
      <c r="HO125" s="148"/>
      <c r="HP125" s="148"/>
    </row>
    <row r="126" s="147" customFormat="1" spans="1:224">
      <c r="A126" s="160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  <c r="BZ126" s="148"/>
      <c r="CA126" s="148"/>
      <c r="CB126" s="148"/>
      <c r="CC126" s="148"/>
      <c r="CD126" s="148"/>
      <c r="CE126" s="148"/>
      <c r="CF126" s="148"/>
      <c r="CG126" s="148"/>
      <c r="CH126" s="148"/>
      <c r="CI126" s="148"/>
      <c r="CJ126" s="148"/>
      <c r="CK126" s="148"/>
      <c r="CL126" s="148"/>
      <c r="CM126" s="148"/>
      <c r="CN126" s="148"/>
      <c r="CO126" s="148"/>
      <c r="CP126" s="148"/>
      <c r="CQ126" s="148"/>
      <c r="CR126" s="148"/>
      <c r="CS126" s="148"/>
      <c r="CT126" s="148"/>
      <c r="CU126" s="148"/>
      <c r="CV126" s="148"/>
      <c r="CW126" s="148"/>
      <c r="CX126" s="148"/>
      <c r="CY126" s="148"/>
      <c r="CZ126" s="148"/>
      <c r="DA126" s="148"/>
      <c r="DB126" s="148"/>
      <c r="DC126" s="148"/>
      <c r="DD126" s="148"/>
      <c r="DE126" s="148"/>
      <c r="DF126" s="148"/>
      <c r="DG126" s="148"/>
      <c r="DH126" s="148"/>
      <c r="DI126" s="148"/>
      <c r="DJ126" s="148"/>
      <c r="DK126" s="148"/>
      <c r="DL126" s="148"/>
      <c r="DM126" s="148"/>
      <c r="DN126" s="148"/>
      <c r="DO126" s="148"/>
      <c r="DP126" s="148"/>
      <c r="DQ126" s="148"/>
      <c r="DR126" s="148"/>
      <c r="DS126" s="148"/>
      <c r="DT126" s="148"/>
      <c r="DU126" s="148"/>
      <c r="DV126" s="148"/>
      <c r="DW126" s="148"/>
      <c r="DX126" s="148"/>
      <c r="DY126" s="148"/>
      <c r="DZ126" s="148"/>
      <c r="EA126" s="148"/>
      <c r="EB126" s="148"/>
      <c r="EC126" s="148"/>
      <c r="ED126" s="148"/>
      <c r="EE126" s="148"/>
      <c r="EF126" s="148"/>
      <c r="EG126" s="148"/>
      <c r="EH126" s="148"/>
      <c r="EI126" s="148"/>
      <c r="EJ126" s="148"/>
      <c r="EK126" s="148"/>
      <c r="EL126" s="148"/>
      <c r="EM126" s="148"/>
      <c r="EN126" s="148"/>
      <c r="EO126" s="148"/>
      <c r="EP126" s="148"/>
      <c r="EQ126" s="148"/>
      <c r="ER126" s="148"/>
      <c r="ES126" s="148"/>
      <c r="ET126" s="148"/>
      <c r="EU126" s="148"/>
      <c r="EV126" s="148"/>
      <c r="EW126" s="148"/>
      <c r="EX126" s="148"/>
      <c r="EY126" s="148"/>
      <c r="EZ126" s="148"/>
      <c r="FA126" s="148"/>
      <c r="FB126" s="148"/>
      <c r="FC126" s="148"/>
      <c r="FD126" s="148"/>
      <c r="FE126" s="148"/>
      <c r="FF126" s="148"/>
      <c r="FG126" s="148"/>
      <c r="FH126" s="148"/>
      <c r="FI126" s="148"/>
      <c r="FJ126" s="148"/>
      <c r="FK126" s="148"/>
      <c r="FL126" s="148"/>
      <c r="FM126" s="148"/>
      <c r="FN126" s="148"/>
      <c r="FO126" s="148"/>
      <c r="FP126" s="148"/>
      <c r="FQ126" s="148"/>
      <c r="FR126" s="148"/>
      <c r="FS126" s="148"/>
      <c r="FT126" s="148"/>
      <c r="FU126" s="148"/>
      <c r="FV126" s="148"/>
      <c r="FW126" s="148"/>
      <c r="FX126" s="148"/>
      <c r="FY126" s="148"/>
      <c r="FZ126" s="148"/>
      <c r="GA126" s="148"/>
      <c r="GB126" s="148"/>
      <c r="GC126" s="148"/>
      <c r="GD126" s="148"/>
      <c r="GE126" s="148"/>
      <c r="GF126" s="148"/>
      <c r="GG126" s="148"/>
      <c r="GH126" s="148"/>
      <c r="GI126" s="148"/>
      <c r="GJ126" s="148"/>
      <c r="GK126" s="148"/>
      <c r="GL126" s="148"/>
      <c r="GM126" s="148"/>
      <c r="GN126" s="148"/>
      <c r="GO126" s="148"/>
      <c r="GP126" s="148"/>
      <c r="GQ126" s="148"/>
      <c r="GR126" s="148"/>
      <c r="GS126" s="148"/>
      <c r="GT126" s="148"/>
      <c r="GU126" s="148"/>
      <c r="GV126" s="148"/>
      <c r="GW126" s="148"/>
      <c r="GX126" s="148"/>
      <c r="GY126" s="148"/>
      <c r="GZ126" s="148"/>
      <c r="HA126" s="148"/>
      <c r="HB126" s="148"/>
      <c r="HC126" s="148"/>
      <c r="HD126" s="148"/>
      <c r="HE126" s="148"/>
      <c r="HF126" s="148"/>
      <c r="HG126" s="148"/>
      <c r="HH126" s="148"/>
      <c r="HI126" s="148"/>
      <c r="HJ126" s="148"/>
      <c r="HK126" s="148"/>
      <c r="HL126" s="148"/>
      <c r="HM126" s="148"/>
      <c r="HN126" s="148"/>
      <c r="HO126" s="148"/>
      <c r="HP126" s="148"/>
    </row>
    <row r="127" s="147" customFormat="1" spans="1:224">
      <c r="A127" s="160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48"/>
      <c r="CC127" s="148"/>
      <c r="CD127" s="148"/>
      <c r="CE127" s="148"/>
      <c r="CF127" s="148"/>
      <c r="CG127" s="148"/>
      <c r="CH127" s="148"/>
      <c r="CI127" s="148"/>
      <c r="CJ127" s="148"/>
      <c r="CK127" s="148"/>
      <c r="CL127" s="148"/>
      <c r="CM127" s="148"/>
      <c r="CN127" s="148"/>
      <c r="CO127" s="148"/>
      <c r="CP127" s="148"/>
      <c r="CQ127" s="148"/>
      <c r="CR127" s="148"/>
      <c r="CS127" s="148"/>
      <c r="CT127" s="148"/>
      <c r="CU127" s="148"/>
      <c r="CV127" s="148"/>
      <c r="CW127" s="148"/>
      <c r="CX127" s="148"/>
      <c r="CY127" s="148"/>
      <c r="CZ127" s="148"/>
      <c r="DA127" s="148"/>
      <c r="DB127" s="148"/>
      <c r="DC127" s="148"/>
      <c r="DD127" s="148"/>
      <c r="DE127" s="148"/>
      <c r="DF127" s="148"/>
      <c r="DG127" s="148"/>
      <c r="DH127" s="148"/>
      <c r="DI127" s="148"/>
      <c r="DJ127" s="148"/>
      <c r="DK127" s="148"/>
      <c r="DL127" s="148"/>
      <c r="DM127" s="148"/>
      <c r="DN127" s="148"/>
      <c r="DO127" s="148"/>
      <c r="DP127" s="148"/>
      <c r="DQ127" s="148"/>
      <c r="DR127" s="148"/>
      <c r="DS127" s="148"/>
      <c r="DT127" s="148"/>
      <c r="DU127" s="148"/>
      <c r="DV127" s="148"/>
      <c r="DW127" s="148"/>
      <c r="DX127" s="148"/>
      <c r="DY127" s="148"/>
      <c r="DZ127" s="148"/>
      <c r="EA127" s="148"/>
      <c r="EB127" s="148"/>
      <c r="EC127" s="148"/>
      <c r="ED127" s="148"/>
      <c r="EE127" s="148"/>
      <c r="EF127" s="148"/>
      <c r="EG127" s="148"/>
      <c r="EH127" s="148"/>
      <c r="EI127" s="148"/>
      <c r="EJ127" s="148"/>
      <c r="EK127" s="148"/>
      <c r="EL127" s="148"/>
      <c r="EM127" s="148"/>
      <c r="EN127" s="148"/>
      <c r="EO127" s="148"/>
      <c r="EP127" s="148"/>
      <c r="EQ127" s="148"/>
      <c r="ER127" s="148"/>
      <c r="ES127" s="148"/>
      <c r="ET127" s="148"/>
      <c r="EU127" s="148"/>
      <c r="EV127" s="148"/>
      <c r="EW127" s="148"/>
      <c r="EX127" s="148"/>
      <c r="EY127" s="148"/>
      <c r="EZ127" s="148"/>
      <c r="FA127" s="148"/>
      <c r="FB127" s="148"/>
      <c r="FC127" s="148"/>
      <c r="FD127" s="148"/>
      <c r="FE127" s="148"/>
      <c r="FF127" s="148"/>
      <c r="FG127" s="148"/>
      <c r="FH127" s="148"/>
      <c r="FI127" s="148"/>
      <c r="FJ127" s="148"/>
      <c r="FK127" s="148"/>
      <c r="FL127" s="148"/>
      <c r="FM127" s="148"/>
      <c r="FN127" s="148"/>
      <c r="FO127" s="148"/>
      <c r="FP127" s="148"/>
      <c r="FQ127" s="148"/>
      <c r="FR127" s="148"/>
      <c r="FS127" s="148"/>
      <c r="FT127" s="148"/>
      <c r="FU127" s="148"/>
      <c r="FV127" s="148"/>
      <c r="FW127" s="148"/>
      <c r="FX127" s="148"/>
      <c r="FY127" s="148"/>
      <c r="FZ127" s="148"/>
      <c r="GA127" s="148"/>
      <c r="GB127" s="148"/>
      <c r="GC127" s="148"/>
      <c r="GD127" s="148"/>
      <c r="GE127" s="148"/>
      <c r="GF127" s="148"/>
      <c r="GG127" s="148"/>
      <c r="GH127" s="148"/>
      <c r="GI127" s="148"/>
      <c r="GJ127" s="148"/>
      <c r="GK127" s="148"/>
      <c r="GL127" s="148"/>
      <c r="GM127" s="148"/>
      <c r="GN127" s="148"/>
      <c r="GO127" s="148"/>
      <c r="GP127" s="148"/>
      <c r="GQ127" s="148"/>
      <c r="GR127" s="148"/>
      <c r="GS127" s="148"/>
      <c r="GT127" s="148"/>
      <c r="GU127" s="148"/>
      <c r="GV127" s="148"/>
      <c r="GW127" s="148"/>
      <c r="GX127" s="148"/>
      <c r="GY127" s="148"/>
      <c r="GZ127" s="148"/>
      <c r="HA127" s="148"/>
      <c r="HB127" s="148"/>
      <c r="HC127" s="148"/>
      <c r="HD127" s="148"/>
      <c r="HE127" s="148"/>
      <c r="HF127" s="148"/>
      <c r="HG127" s="148"/>
      <c r="HH127" s="148"/>
      <c r="HI127" s="148"/>
      <c r="HJ127" s="148"/>
      <c r="HK127" s="148"/>
      <c r="HL127" s="148"/>
      <c r="HM127" s="148"/>
      <c r="HN127" s="148"/>
      <c r="HO127" s="148"/>
      <c r="HP127" s="148"/>
    </row>
    <row r="128" s="147" customFormat="1" spans="1:224">
      <c r="A128" s="160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  <c r="BY128" s="148"/>
      <c r="BZ128" s="148"/>
      <c r="CA128" s="148"/>
      <c r="CB128" s="148"/>
      <c r="CC128" s="148"/>
      <c r="CD128" s="148"/>
      <c r="CE128" s="148"/>
      <c r="CF128" s="148"/>
      <c r="CG128" s="148"/>
      <c r="CH128" s="148"/>
      <c r="CI128" s="148"/>
      <c r="CJ128" s="148"/>
      <c r="CK128" s="148"/>
      <c r="CL128" s="148"/>
      <c r="CM128" s="148"/>
      <c r="CN128" s="148"/>
      <c r="CO128" s="148"/>
      <c r="CP128" s="148"/>
      <c r="CQ128" s="148"/>
      <c r="CR128" s="148"/>
      <c r="CS128" s="148"/>
      <c r="CT128" s="148"/>
      <c r="CU128" s="148"/>
      <c r="CV128" s="148"/>
      <c r="CW128" s="148"/>
      <c r="CX128" s="148"/>
      <c r="CY128" s="148"/>
      <c r="CZ128" s="148"/>
      <c r="DA128" s="148"/>
      <c r="DB128" s="148"/>
      <c r="DC128" s="148"/>
      <c r="DD128" s="148"/>
      <c r="DE128" s="148"/>
      <c r="DF128" s="148"/>
      <c r="DG128" s="148"/>
      <c r="DH128" s="148"/>
      <c r="DI128" s="148"/>
      <c r="DJ128" s="148"/>
      <c r="DK128" s="148"/>
      <c r="DL128" s="148"/>
      <c r="DM128" s="148"/>
      <c r="DN128" s="148"/>
      <c r="DO128" s="148"/>
      <c r="DP128" s="148"/>
      <c r="DQ128" s="148"/>
      <c r="DR128" s="148"/>
      <c r="DS128" s="148"/>
      <c r="DT128" s="148"/>
      <c r="DU128" s="148"/>
      <c r="DV128" s="148"/>
      <c r="DW128" s="148"/>
      <c r="DX128" s="148"/>
      <c r="DY128" s="148"/>
      <c r="DZ128" s="148"/>
      <c r="EA128" s="148"/>
      <c r="EB128" s="148"/>
      <c r="EC128" s="148"/>
      <c r="ED128" s="148"/>
      <c r="EE128" s="148"/>
      <c r="EF128" s="148"/>
      <c r="EG128" s="148"/>
      <c r="EH128" s="148"/>
      <c r="EI128" s="148"/>
      <c r="EJ128" s="148"/>
      <c r="EK128" s="148"/>
      <c r="EL128" s="148"/>
      <c r="EM128" s="148"/>
      <c r="EN128" s="148"/>
      <c r="EO128" s="148"/>
      <c r="EP128" s="148"/>
      <c r="EQ128" s="148"/>
      <c r="ER128" s="148"/>
      <c r="ES128" s="148"/>
      <c r="ET128" s="148"/>
      <c r="EU128" s="148"/>
      <c r="EV128" s="148"/>
      <c r="EW128" s="148"/>
      <c r="EX128" s="148"/>
      <c r="EY128" s="148"/>
      <c r="EZ128" s="148"/>
      <c r="FA128" s="148"/>
      <c r="FB128" s="148"/>
      <c r="FC128" s="148"/>
      <c r="FD128" s="148"/>
      <c r="FE128" s="148"/>
      <c r="FF128" s="148"/>
      <c r="FG128" s="148"/>
      <c r="FH128" s="148"/>
      <c r="FI128" s="148"/>
      <c r="FJ128" s="148"/>
      <c r="FK128" s="148"/>
      <c r="FL128" s="148"/>
      <c r="FM128" s="148"/>
      <c r="FN128" s="148"/>
      <c r="FO128" s="148"/>
      <c r="FP128" s="148"/>
      <c r="FQ128" s="148"/>
      <c r="FR128" s="148"/>
      <c r="FS128" s="148"/>
      <c r="FT128" s="148"/>
      <c r="FU128" s="148"/>
      <c r="FV128" s="148"/>
      <c r="FW128" s="148"/>
      <c r="FX128" s="148"/>
      <c r="FY128" s="148"/>
      <c r="FZ128" s="148"/>
      <c r="GA128" s="148"/>
      <c r="GB128" s="148"/>
      <c r="GC128" s="148"/>
      <c r="GD128" s="148"/>
      <c r="GE128" s="148"/>
      <c r="GF128" s="148"/>
      <c r="GG128" s="148"/>
      <c r="GH128" s="148"/>
      <c r="GI128" s="148"/>
      <c r="GJ128" s="148"/>
      <c r="GK128" s="148"/>
      <c r="GL128" s="148"/>
      <c r="GM128" s="148"/>
      <c r="GN128" s="148"/>
      <c r="GO128" s="148"/>
      <c r="GP128" s="148"/>
      <c r="GQ128" s="148"/>
      <c r="GR128" s="148"/>
      <c r="GS128" s="148"/>
      <c r="GT128" s="148"/>
      <c r="GU128" s="148"/>
      <c r="GV128" s="148"/>
      <c r="GW128" s="148"/>
      <c r="GX128" s="148"/>
      <c r="GY128" s="148"/>
      <c r="GZ128" s="148"/>
      <c r="HA128" s="148"/>
      <c r="HB128" s="148"/>
      <c r="HC128" s="148"/>
      <c r="HD128" s="148"/>
      <c r="HE128" s="148"/>
      <c r="HF128" s="148"/>
      <c r="HG128" s="148"/>
      <c r="HH128" s="148"/>
      <c r="HI128" s="148"/>
      <c r="HJ128" s="148"/>
      <c r="HK128" s="148"/>
      <c r="HL128" s="148"/>
      <c r="HM128" s="148"/>
      <c r="HN128" s="148"/>
      <c r="HO128" s="148"/>
      <c r="HP128" s="148"/>
    </row>
    <row r="129" s="147" customFormat="1" spans="1:224">
      <c r="A129" s="160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  <c r="BZ129" s="148"/>
      <c r="CA129" s="148"/>
      <c r="CB129" s="148"/>
      <c r="CC129" s="148"/>
      <c r="CD129" s="148"/>
      <c r="CE129" s="148"/>
      <c r="CF129" s="148"/>
      <c r="CG129" s="148"/>
      <c r="CH129" s="148"/>
      <c r="CI129" s="148"/>
      <c r="CJ129" s="148"/>
      <c r="CK129" s="148"/>
      <c r="CL129" s="148"/>
      <c r="CM129" s="148"/>
      <c r="CN129" s="148"/>
      <c r="CO129" s="148"/>
      <c r="CP129" s="148"/>
      <c r="CQ129" s="148"/>
      <c r="CR129" s="148"/>
      <c r="CS129" s="148"/>
      <c r="CT129" s="148"/>
      <c r="CU129" s="148"/>
      <c r="CV129" s="148"/>
      <c r="CW129" s="148"/>
      <c r="CX129" s="148"/>
      <c r="CY129" s="148"/>
      <c r="CZ129" s="148"/>
      <c r="DA129" s="148"/>
      <c r="DB129" s="148"/>
      <c r="DC129" s="148"/>
      <c r="DD129" s="148"/>
      <c r="DE129" s="148"/>
      <c r="DF129" s="148"/>
      <c r="DG129" s="148"/>
      <c r="DH129" s="148"/>
      <c r="DI129" s="148"/>
      <c r="DJ129" s="148"/>
      <c r="DK129" s="148"/>
      <c r="DL129" s="148"/>
      <c r="DM129" s="148"/>
      <c r="DN129" s="148"/>
      <c r="DO129" s="148"/>
      <c r="DP129" s="148"/>
      <c r="DQ129" s="148"/>
      <c r="DR129" s="148"/>
      <c r="DS129" s="148"/>
      <c r="DT129" s="148"/>
      <c r="DU129" s="148"/>
      <c r="DV129" s="148"/>
      <c r="DW129" s="148"/>
      <c r="DX129" s="148"/>
      <c r="DY129" s="148"/>
      <c r="DZ129" s="148"/>
      <c r="EA129" s="148"/>
      <c r="EB129" s="148"/>
      <c r="EC129" s="148"/>
      <c r="ED129" s="148"/>
      <c r="EE129" s="148"/>
      <c r="EF129" s="148"/>
      <c r="EG129" s="148"/>
      <c r="EH129" s="148"/>
      <c r="EI129" s="148"/>
      <c r="EJ129" s="148"/>
      <c r="EK129" s="148"/>
      <c r="EL129" s="148"/>
      <c r="EM129" s="148"/>
      <c r="EN129" s="148"/>
      <c r="EO129" s="148"/>
      <c r="EP129" s="148"/>
      <c r="EQ129" s="148"/>
      <c r="ER129" s="148"/>
      <c r="ES129" s="148"/>
      <c r="ET129" s="148"/>
      <c r="EU129" s="148"/>
      <c r="EV129" s="148"/>
      <c r="EW129" s="148"/>
      <c r="EX129" s="148"/>
      <c r="EY129" s="148"/>
      <c r="EZ129" s="148"/>
      <c r="FA129" s="148"/>
      <c r="FB129" s="148"/>
      <c r="FC129" s="148"/>
      <c r="FD129" s="148"/>
      <c r="FE129" s="148"/>
      <c r="FF129" s="148"/>
      <c r="FG129" s="148"/>
      <c r="FH129" s="148"/>
      <c r="FI129" s="148"/>
      <c r="FJ129" s="148"/>
      <c r="FK129" s="148"/>
      <c r="FL129" s="148"/>
      <c r="FM129" s="148"/>
      <c r="FN129" s="148"/>
      <c r="FO129" s="148"/>
      <c r="FP129" s="148"/>
      <c r="FQ129" s="148"/>
      <c r="FR129" s="148"/>
      <c r="FS129" s="148"/>
      <c r="FT129" s="148"/>
      <c r="FU129" s="148"/>
      <c r="FV129" s="148"/>
      <c r="FW129" s="148"/>
      <c r="FX129" s="148"/>
      <c r="FY129" s="148"/>
      <c r="FZ129" s="148"/>
      <c r="GA129" s="148"/>
      <c r="GB129" s="148"/>
      <c r="GC129" s="148"/>
      <c r="GD129" s="148"/>
      <c r="GE129" s="148"/>
      <c r="GF129" s="148"/>
      <c r="GG129" s="148"/>
      <c r="GH129" s="148"/>
      <c r="GI129" s="148"/>
      <c r="GJ129" s="148"/>
      <c r="GK129" s="148"/>
      <c r="GL129" s="148"/>
      <c r="GM129" s="148"/>
      <c r="GN129" s="148"/>
      <c r="GO129" s="148"/>
      <c r="GP129" s="148"/>
      <c r="GQ129" s="148"/>
      <c r="GR129" s="148"/>
      <c r="GS129" s="148"/>
      <c r="GT129" s="148"/>
      <c r="GU129" s="148"/>
      <c r="GV129" s="148"/>
      <c r="GW129" s="148"/>
      <c r="GX129" s="148"/>
      <c r="GY129" s="148"/>
      <c r="GZ129" s="148"/>
      <c r="HA129" s="148"/>
      <c r="HB129" s="148"/>
      <c r="HC129" s="148"/>
      <c r="HD129" s="148"/>
      <c r="HE129" s="148"/>
      <c r="HF129" s="148"/>
      <c r="HG129" s="148"/>
      <c r="HH129" s="148"/>
      <c r="HI129" s="148"/>
      <c r="HJ129" s="148"/>
      <c r="HK129" s="148"/>
      <c r="HL129" s="148"/>
      <c r="HM129" s="148"/>
      <c r="HN129" s="148"/>
      <c r="HO129" s="148"/>
      <c r="HP129" s="148"/>
    </row>
    <row r="130" s="147" customFormat="1" spans="1:224">
      <c r="A130" s="160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  <c r="BY130" s="148"/>
      <c r="BZ130" s="148"/>
      <c r="CA130" s="148"/>
      <c r="CB130" s="148"/>
      <c r="CC130" s="148"/>
      <c r="CD130" s="148"/>
      <c r="CE130" s="148"/>
      <c r="CF130" s="148"/>
      <c r="CG130" s="148"/>
      <c r="CH130" s="148"/>
      <c r="CI130" s="148"/>
      <c r="CJ130" s="148"/>
      <c r="CK130" s="148"/>
      <c r="CL130" s="148"/>
      <c r="CM130" s="148"/>
      <c r="CN130" s="148"/>
      <c r="CO130" s="148"/>
      <c r="CP130" s="148"/>
      <c r="CQ130" s="148"/>
      <c r="CR130" s="148"/>
      <c r="CS130" s="148"/>
      <c r="CT130" s="148"/>
      <c r="CU130" s="148"/>
      <c r="CV130" s="148"/>
      <c r="CW130" s="148"/>
      <c r="CX130" s="148"/>
      <c r="CY130" s="148"/>
      <c r="CZ130" s="148"/>
      <c r="DA130" s="148"/>
      <c r="DB130" s="148"/>
      <c r="DC130" s="148"/>
      <c r="DD130" s="148"/>
      <c r="DE130" s="148"/>
      <c r="DF130" s="148"/>
      <c r="DG130" s="148"/>
      <c r="DH130" s="148"/>
      <c r="DI130" s="148"/>
      <c r="DJ130" s="148"/>
      <c r="DK130" s="148"/>
      <c r="DL130" s="148"/>
      <c r="DM130" s="148"/>
      <c r="DN130" s="148"/>
      <c r="DO130" s="148"/>
      <c r="DP130" s="148"/>
      <c r="DQ130" s="148"/>
      <c r="DR130" s="148"/>
      <c r="DS130" s="148"/>
      <c r="DT130" s="148"/>
      <c r="DU130" s="148"/>
      <c r="DV130" s="148"/>
      <c r="DW130" s="148"/>
      <c r="DX130" s="148"/>
      <c r="DY130" s="148"/>
      <c r="DZ130" s="148"/>
      <c r="EA130" s="148"/>
      <c r="EB130" s="148"/>
      <c r="EC130" s="148"/>
      <c r="ED130" s="148"/>
      <c r="EE130" s="148"/>
      <c r="EF130" s="148"/>
      <c r="EG130" s="148"/>
      <c r="EH130" s="148"/>
      <c r="EI130" s="148"/>
      <c r="EJ130" s="148"/>
      <c r="EK130" s="148"/>
      <c r="EL130" s="148"/>
      <c r="EM130" s="148"/>
      <c r="EN130" s="148"/>
      <c r="EO130" s="148"/>
      <c r="EP130" s="148"/>
      <c r="EQ130" s="148"/>
      <c r="ER130" s="148"/>
      <c r="ES130" s="148"/>
      <c r="ET130" s="148"/>
      <c r="EU130" s="148"/>
      <c r="EV130" s="148"/>
      <c r="EW130" s="148"/>
      <c r="EX130" s="148"/>
      <c r="EY130" s="148"/>
      <c r="EZ130" s="148"/>
      <c r="FA130" s="148"/>
      <c r="FB130" s="148"/>
      <c r="FC130" s="148"/>
      <c r="FD130" s="148"/>
      <c r="FE130" s="148"/>
      <c r="FF130" s="148"/>
      <c r="FG130" s="148"/>
      <c r="FH130" s="148"/>
      <c r="FI130" s="148"/>
      <c r="FJ130" s="148"/>
      <c r="FK130" s="148"/>
      <c r="FL130" s="148"/>
      <c r="FM130" s="148"/>
      <c r="FN130" s="148"/>
      <c r="FO130" s="148"/>
      <c r="FP130" s="148"/>
      <c r="FQ130" s="148"/>
      <c r="FR130" s="148"/>
      <c r="FS130" s="148"/>
      <c r="FT130" s="148"/>
      <c r="FU130" s="148"/>
      <c r="FV130" s="148"/>
      <c r="FW130" s="148"/>
      <c r="FX130" s="148"/>
      <c r="FY130" s="148"/>
      <c r="FZ130" s="148"/>
      <c r="GA130" s="148"/>
      <c r="GB130" s="148"/>
      <c r="GC130" s="148"/>
      <c r="GD130" s="148"/>
      <c r="GE130" s="148"/>
      <c r="GF130" s="148"/>
      <c r="GG130" s="148"/>
      <c r="GH130" s="148"/>
      <c r="GI130" s="148"/>
      <c r="GJ130" s="148"/>
      <c r="GK130" s="148"/>
      <c r="GL130" s="148"/>
      <c r="GM130" s="148"/>
      <c r="GN130" s="148"/>
      <c r="GO130" s="148"/>
      <c r="GP130" s="148"/>
      <c r="GQ130" s="148"/>
      <c r="GR130" s="148"/>
      <c r="GS130" s="148"/>
      <c r="GT130" s="148"/>
      <c r="GU130" s="148"/>
      <c r="GV130" s="148"/>
      <c r="GW130" s="148"/>
      <c r="GX130" s="148"/>
      <c r="GY130" s="148"/>
      <c r="GZ130" s="148"/>
      <c r="HA130" s="148"/>
      <c r="HB130" s="148"/>
      <c r="HC130" s="148"/>
      <c r="HD130" s="148"/>
      <c r="HE130" s="148"/>
      <c r="HF130" s="148"/>
      <c r="HG130" s="148"/>
      <c r="HH130" s="148"/>
      <c r="HI130" s="148"/>
      <c r="HJ130" s="148"/>
      <c r="HK130" s="148"/>
      <c r="HL130" s="148"/>
      <c r="HM130" s="148"/>
      <c r="HN130" s="148"/>
      <c r="HO130" s="148"/>
      <c r="HP130" s="148"/>
    </row>
    <row r="131" s="147" customFormat="1" spans="1:224">
      <c r="A131" s="160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  <c r="CB131" s="148"/>
      <c r="CC131" s="148"/>
      <c r="CD131" s="148"/>
      <c r="CE131" s="148"/>
      <c r="CF131" s="148"/>
      <c r="CG131" s="148"/>
      <c r="CH131" s="148"/>
      <c r="CI131" s="148"/>
      <c r="CJ131" s="148"/>
      <c r="CK131" s="148"/>
      <c r="CL131" s="148"/>
      <c r="CM131" s="148"/>
      <c r="CN131" s="148"/>
      <c r="CO131" s="148"/>
      <c r="CP131" s="148"/>
      <c r="CQ131" s="148"/>
      <c r="CR131" s="148"/>
      <c r="CS131" s="148"/>
      <c r="CT131" s="148"/>
      <c r="CU131" s="148"/>
      <c r="CV131" s="148"/>
      <c r="CW131" s="148"/>
      <c r="CX131" s="148"/>
      <c r="CY131" s="148"/>
      <c r="CZ131" s="148"/>
      <c r="DA131" s="148"/>
      <c r="DB131" s="148"/>
      <c r="DC131" s="148"/>
      <c r="DD131" s="148"/>
      <c r="DE131" s="148"/>
      <c r="DF131" s="148"/>
      <c r="DG131" s="148"/>
      <c r="DH131" s="148"/>
      <c r="DI131" s="148"/>
      <c r="DJ131" s="148"/>
      <c r="DK131" s="148"/>
      <c r="DL131" s="148"/>
      <c r="DM131" s="148"/>
      <c r="DN131" s="148"/>
      <c r="DO131" s="148"/>
      <c r="DP131" s="148"/>
      <c r="DQ131" s="148"/>
      <c r="DR131" s="148"/>
      <c r="DS131" s="148"/>
      <c r="DT131" s="148"/>
      <c r="DU131" s="148"/>
      <c r="DV131" s="148"/>
      <c r="DW131" s="148"/>
      <c r="DX131" s="148"/>
      <c r="DY131" s="148"/>
      <c r="DZ131" s="148"/>
      <c r="EA131" s="148"/>
      <c r="EB131" s="148"/>
      <c r="EC131" s="148"/>
      <c r="ED131" s="148"/>
      <c r="EE131" s="148"/>
      <c r="EF131" s="148"/>
      <c r="EG131" s="148"/>
      <c r="EH131" s="148"/>
      <c r="EI131" s="148"/>
      <c r="EJ131" s="148"/>
      <c r="EK131" s="148"/>
      <c r="EL131" s="148"/>
      <c r="EM131" s="148"/>
      <c r="EN131" s="148"/>
      <c r="EO131" s="148"/>
      <c r="EP131" s="148"/>
      <c r="EQ131" s="148"/>
      <c r="ER131" s="148"/>
      <c r="ES131" s="148"/>
      <c r="ET131" s="148"/>
      <c r="EU131" s="148"/>
      <c r="EV131" s="148"/>
      <c r="EW131" s="148"/>
      <c r="EX131" s="148"/>
      <c r="EY131" s="148"/>
      <c r="EZ131" s="148"/>
      <c r="FA131" s="148"/>
      <c r="FB131" s="148"/>
      <c r="FC131" s="148"/>
      <c r="FD131" s="148"/>
      <c r="FE131" s="148"/>
      <c r="FF131" s="148"/>
      <c r="FG131" s="148"/>
      <c r="FH131" s="148"/>
      <c r="FI131" s="148"/>
      <c r="FJ131" s="148"/>
      <c r="FK131" s="148"/>
      <c r="FL131" s="148"/>
      <c r="FM131" s="148"/>
      <c r="FN131" s="148"/>
      <c r="FO131" s="148"/>
      <c r="FP131" s="148"/>
      <c r="FQ131" s="148"/>
      <c r="FR131" s="148"/>
      <c r="FS131" s="148"/>
      <c r="FT131" s="148"/>
      <c r="FU131" s="148"/>
      <c r="FV131" s="148"/>
      <c r="FW131" s="148"/>
      <c r="FX131" s="148"/>
      <c r="FY131" s="148"/>
      <c r="FZ131" s="148"/>
      <c r="GA131" s="148"/>
      <c r="GB131" s="148"/>
      <c r="GC131" s="148"/>
      <c r="GD131" s="148"/>
      <c r="GE131" s="148"/>
      <c r="GF131" s="148"/>
      <c r="GG131" s="148"/>
      <c r="GH131" s="148"/>
      <c r="GI131" s="148"/>
      <c r="GJ131" s="148"/>
      <c r="GK131" s="148"/>
      <c r="GL131" s="148"/>
      <c r="GM131" s="148"/>
      <c r="GN131" s="148"/>
      <c r="GO131" s="148"/>
      <c r="GP131" s="148"/>
      <c r="GQ131" s="148"/>
      <c r="GR131" s="148"/>
      <c r="GS131" s="148"/>
      <c r="GT131" s="148"/>
      <c r="GU131" s="148"/>
      <c r="GV131" s="148"/>
      <c r="GW131" s="148"/>
      <c r="GX131" s="148"/>
      <c r="GY131" s="148"/>
      <c r="GZ131" s="148"/>
      <c r="HA131" s="148"/>
      <c r="HB131" s="148"/>
      <c r="HC131" s="148"/>
      <c r="HD131" s="148"/>
      <c r="HE131" s="148"/>
      <c r="HF131" s="148"/>
      <c r="HG131" s="148"/>
      <c r="HH131" s="148"/>
      <c r="HI131" s="148"/>
      <c r="HJ131" s="148"/>
      <c r="HK131" s="148"/>
      <c r="HL131" s="148"/>
      <c r="HM131" s="148"/>
      <c r="HN131" s="148"/>
      <c r="HO131" s="148"/>
      <c r="HP131" s="148"/>
    </row>
    <row r="132" s="147" customFormat="1" spans="1:224">
      <c r="A132" s="160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  <c r="BQ132" s="148"/>
      <c r="BR132" s="148"/>
      <c r="BS132" s="148"/>
      <c r="BT132" s="148"/>
      <c r="BU132" s="148"/>
      <c r="BV132" s="148"/>
      <c r="BW132" s="148"/>
      <c r="BX132" s="148"/>
      <c r="BY132" s="148"/>
      <c r="BZ132" s="148"/>
      <c r="CA132" s="148"/>
      <c r="CB132" s="148"/>
      <c r="CC132" s="148"/>
      <c r="CD132" s="148"/>
      <c r="CE132" s="148"/>
      <c r="CF132" s="148"/>
      <c r="CG132" s="148"/>
      <c r="CH132" s="148"/>
      <c r="CI132" s="148"/>
      <c r="CJ132" s="148"/>
      <c r="CK132" s="148"/>
      <c r="CL132" s="148"/>
      <c r="CM132" s="148"/>
      <c r="CN132" s="148"/>
      <c r="CO132" s="148"/>
      <c r="CP132" s="148"/>
      <c r="CQ132" s="148"/>
      <c r="CR132" s="148"/>
      <c r="CS132" s="148"/>
      <c r="CT132" s="148"/>
      <c r="CU132" s="148"/>
      <c r="CV132" s="148"/>
      <c r="CW132" s="148"/>
      <c r="CX132" s="148"/>
      <c r="CY132" s="148"/>
      <c r="CZ132" s="148"/>
      <c r="DA132" s="148"/>
      <c r="DB132" s="148"/>
      <c r="DC132" s="148"/>
      <c r="DD132" s="148"/>
      <c r="DE132" s="148"/>
      <c r="DF132" s="148"/>
      <c r="DG132" s="148"/>
      <c r="DH132" s="148"/>
      <c r="DI132" s="148"/>
      <c r="DJ132" s="148"/>
      <c r="DK132" s="148"/>
      <c r="DL132" s="148"/>
      <c r="DM132" s="148"/>
      <c r="DN132" s="148"/>
      <c r="DO132" s="148"/>
      <c r="DP132" s="148"/>
      <c r="DQ132" s="148"/>
      <c r="DR132" s="148"/>
      <c r="DS132" s="148"/>
      <c r="DT132" s="148"/>
      <c r="DU132" s="148"/>
      <c r="DV132" s="148"/>
      <c r="DW132" s="148"/>
      <c r="DX132" s="148"/>
      <c r="DY132" s="148"/>
      <c r="DZ132" s="148"/>
      <c r="EA132" s="148"/>
      <c r="EB132" s="148"/>
      <c r="EC132" s="148"/>
      <c r="ED132" s="148"/>
      <c r="EE132" s="148"/>
      <c r="EF132" s="148"/>
      <c r="EG132" s="148"/>
      <c r="EH132" s="148"/>
      <c r="EI132" s="148"/>
      <c r="EJ132" s="148"/>
      <c r="EK132" s="148"/>
      <c r="EL132" s="148"/>
      <c r="EM132" s="148"/>
      <c r="EN132" s="148"/>
      <c r="EO132" s="148"/>
      <c r="EP132" s="148"/>
      <c r="EQ132" s="148"/>
      <c r="ER132" s="148"/>
      <c r="ES132" s="148"/>
      <c r="ET132" s="148"/>
      <c r="EU132" s="148"/>
      <c r="EV132" s="148"/>
      <c r="EW132" s="148"/>
      <c r="EX132" s="148"/>
      <c r="EY132" s="148"/>
      <c r="EZ132" s="148"/>
      <c r="FA132" s="148"/>
      <c r="FB132" s="148"/>
      <c r="FC132" s="148"/>
      <c r="FD132" s="148"/>
      <c r="FE132" s="148"/>
      <c r="FF132" s="148"/>
      <c r="FG132" s="148"/>
      <c r="FH132" s="148"/>
      <c r="FI132" s="148"/>
      <c r="FJ132" s="148"/>
      <c r="FK132" s="148"/>
      <c r="FL132" s="148"/>
      <c r="FM132" s="148"/>
      <c r="FN132" s="148"/>
      <c r="FO132" s="148"/>
      <c r="FP132" s="148"/>
      <c r="FQ132" s="148"/>
      <c r="FR132" s="148"/>
      <c r="FS132" s="148"/>
      <c r="FT132" s="148"/>
      <c r="FU132" s="148"/>
      <c r="FV132" s="148"/>
      <c r="FW132" s="148"/>
      <c r="FX132" s="148"/>
      <c r="FY132" s="148"/>
      <c r="FZ132" s="148"/>
      <c r="GA132" s="148"/>
      <c r="GB132" s="148"/>
      <c r="GC132" s="148"/>
      <c r="GD132" s="148"/>
      <c r="GE132" s="148"/>
      <c r="GF132" s="148"/>
      <c r="GG132" s="148"/>
      <c r="GH132" s="148"/>
      <c r="GI132" s="148"/>
      <c r="GJ132" s="148"/>
      <c r="GK132" s="148"/>
      <c r="GL132" s="148"/>
      <c r="GM132" s="148"/>
      <c r="GN132" s="148"/>
      <c r="GO132" s="148"/>
      <c r="GP132" s="148"/>
      <c r="GQ132" s="148"/>
      <c r="GR132" s="148"/>
      <c r="GS132" s="148"/>
      <c r="GT132" s="148"/>
      <c r="GU132" s="148"/>
      <c r="GV132" s="148"/>
      <c r="GW132" s="148"/>
      <c r="GX132" s="148"/>
      <c r="GY132" s="148"/>
      <c r="GZ132" s="148"/>
      <c r="HA132" s="148"/>
      <c r="HB132" s="148"/>
      <c r="HC132" s="148"/>
      <c r="HD132" s="148"/>
      <c r="HE132" s="148"/>
      <c r="HF132" s="148"/>
      <c r="HG132" s="148"/>
      <c r="HH132" s="148"/>
      <c r="HI132" s="148"/>
      <c r="HJ132" s="148"/>
      <c r="HK132" s="148"/>
      <c r="HL132" s="148"/>
      <c r="HM132" s="148"/>
      <c r="HN132" s="148"/>
      <c r="HO132" s="148"/>
      <c r="HP132" s="148"/>
    </row>
    <row r="133" s="147" customFormat="1" spans="1:224">
      <c r="A133" s="160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8"/>
      <c r="BW133" s="148"/>
      <c r="BX133" s="148"/>
      <c r="BY133" s="148"/>
      <c r="BZ133" s="148"/>
      <c r="CA133" s="148"/>
      <c r="CB133" s="148"/>
      <c r="CC133" s="148"/>
      <c r="CD133" s="148"/>
      <c r="CE133" s="148"/>
      <c r="CF133" s="148"/>
      <c r="CG133" s="148"/>
      <c r="CH133" s="148"/>
      <c r="CI133" s="148"/>
      <c r="CJ133" s="148"/>
      <c r="CK133" s="148"/>
      <c r="CL133" s="148"/>
      <c r="CM133" s="148"/>
      <c r="CN133" s="148"/>
      <c r="CO133" s="148"/>
      <c r="CP133" s="148"/>
      <c r="CQ133" s="148"/>
      <c r="CR133" s="148"/>
      <c r="CS133" s="148"/>
      <c r="CT133" s="148"/>
      <c r="CU133" s="148"/>
      <c r="CV133" s="148"/>
      <c r="CW133" s="148"/>
      <c r="CX133" s="148"/>
      <c r="CY133" s="148"/>
      <c r="CZ133" s="148"/>
      <c r="DA133" s="148"/>
      <c r="DB133" s="148"/>
      <c r="DC133" s="148"/>
      <c r="DD133" s="148"/>
      <c r="DE133" s="148"/>
      <c r="DF133" s="148"/>
      <c r="DG133" s="148"/>
      <c r="DH133" s="148"/>
      <c r="DI133" s="148"/>
      <c r="DJ133" s="148"/>
      <c r="DK133" s="148"/>
      <c r="DL133" s="148"/>
      <c r="DM133" s="148"/>
      <c r="DN133" s="148"/>
      <c r="DO133" s="148"/>
      <c r="DP133" s="148"/>
      <c r="DQ133" s="148"/>
      <c r="DR133" s="148"/>
      <c r="DS133" s="148"/>
      <c r="DT133" s="148"/>
      <c r="DU133" s="148"/>
      <c r="DV133" s="148"/>
      <c r="DW133" s="148"/>
      <c r="DX133" s="148"/>
      <c r="DY133" s="148"/>
      <c r="DZ133" s="148"/>
      <c r="EA133" s="148"/>
      <c r="EB133" s="148"/>
      <c r="EC133" s="148"/>
      <c r="ED133" s="148"/>
      <c r="EE133" s="148"/>
      <c r="EF133" s="148"/>
      <c r="EG133" s="148"/>
      <c r="EH133" s="148"/>
      <c r="EI133" s="148"/>
      <c r="EJ133" s="148"/>
      <c r="EK133" s="148"/>
      <c r="EL133" s="148"/>
      <c r="EM133" s="148"/>
      <c r="EN133" s="148"/>
      <c r="EO133" s="148"/>
      <c r="EP133" s="148"/>
      <c r="EQ133" s="148"/>
      <c r="ER133" s="148"/>
      <c r="ES133" s="148"/>
      <c r="ET133" s="148"/>
      <c r="EU133" s="148"/>
      <c r="EV133" s="148"/>
      <c r="EW133" s="148"/>
      <c r="EX133" s="148"/>
      <c r="EY133" s="148"/>
      <c r="EZ133" s="148"/>
      <c r="FA133" s="148"/>
      <c r="FB133" s="148"/>
      <c r="FC133" s="148"/>
      <c r="FD133" s="148"/>
      <c r="FE133" s="148"/>
      <c r="FF133" s="148"/>
      <c r="FG133" s="148"/>
      <c r="FH133" s="148"/>
      <c r="FI133" s="148"/>
      <c r="FJ133" s="148"/>
      <c r="FK133" s="148"/>
      <c r="FL133" s="148"/>
      <c r="FM133" s="148"/>
      <c r="FN133" s="148"/>
      <c r="FO133" s="148"/>
      <c r="FP133" s="148"/>
      <c r="FQ133" s="148"/>
      <c r="FR133" s="148"/>
      <c r="FS133" s="148"/>
      <c r="FT133" s="148"/>
      <c r="FU133" s="148"/>
      <c r="FV133" s="148"/>
      <c r="FW133" s="148"/>
      <c r="FX133" s="148"/>
      <c r="FY133" s="148"/>
      <c r="FZ133" s="148"/>
      <c r="GA133" s="148"/>
      <c r="GB133" s="148"/>
      <c r="GC133" s="148"/>
      <c r="GD133" s="148"/>
      <c r="GE133" s="148"/>
      <c r="GF133" s="148"/>
      <c r="GG133" s="148"/>
      <c r="GH133" s="148"/>
      <c r="GI133" s="148"/>
      <c r="GJ133" s="148"/>
      <c r="GK133" s="148"/>
      <c r="GL133" s="148"/>
      <c r="GM133" s="148"/>
      <c r="GN133" s="148"/>
      <c r="GO133" s="148"/>
      <c r="GP133" s="148"/>
      <c r="GQ133" s="148"/>
      <c r="GR133" s="148"/>
      <c r="GS133" s="148"/>
      <c r="GT133" s="148"/>
      <c r="GU133" s="148"/>
      <c r="GV133" s="148"/>
      <c r="GW133" s="148"/>
      <c r="GX133" s="148"/>
      <c r="GY133" s="148"/>
      <c r="GZ133" s="148"/>
      <c r="HA133" s="148"/>
      <c r="HB133" s="148"/>
      <c r="HC133" s="148"/>
      <c r="HD133" s="148"/>
      <c r="HE133" s="148"/>
      <c r="HF133" s="148"/>
      <c r="HG133" s="148"/>
      <c r="HH133" s="148"/>
      <c r="HI133" s="148"/>
      <c r="HJ133" s="148"/>
      <c r="HK133" s="148"/>
      <c r="HL133" s="148"/>
      <c r="HM133" s="148"/>
      <c r="HN133" s="148"/>
      <c r="HO133" s="148"/>
      <c r="HP133" s="148"/>
    </row>
    <row r="134" s="147" customFormat="1" spans="1:224">
      <c r="A134" s="160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  <c r="BQ134" s="148"/>
      <c r="BR134" s="148"/>
      <c r="BS134" s="148"/>
      <c r="BT134" s="148"/>
      <c r="BU134" s="148"/>
      <c r="BV134" s="148"/>
      <c r="BW134" s="148"/>
      <c r="BX134" s="148"/>
      <c r="BY134" s="148"/>
      <c r="BZ134" s="148"/>
      <c r="CA134" s="148"/>
      <c r="CB134" s="148"/>
      <c r="CC134" s="148"/>
      <c r="CD134" s="148"/>
      <c r="CE134" s="148"/>
      <c r="CF134" s="148"/>
      <c r="CG134" s="148"/>
      <c r="CH134" s="148"/>
      <c r="CI134" s="148"/>
      <c r="CJ134" s="148"/>
      <c r="CK134" s="148"/>
      <c r="CL134" s="148"/>
      <c r="CM134" s="148"/>
      <c r="CN134" s="148"/>
      <c r="CO134" s="148"/>
      <c r="CP134" s="148"/>
      <c r="CQ134" s="148"/>
      <c r="CR134" s="148"/>
      <c r="CS134" s="148"/>
      <c r="CT134" s="148"/>
      <c r="CU134" s="148"/>
      <c r="CV134" s="148"/>
      <c r="CW134" s="148"/>
      <c r="CX134" s="148"/>
      <c r="CY134" s="148"/>
      <c r="CZ134" s="148"/>
      <c r="DA134" s="148"/>
      <c r="DB134" s="148"/>
      <c r="DC134" s="148"/>
      <c r="DD134" s="148"/>
      <c r="DE134" s="148"/>
      <c r="DF134" s="148"/>
      <c r="DG134" s="148"/>
      <c r="DH134" s="148"/>
      <c r="DI134" s="148"/>
      <c r="DJ134" s="148"/>
      <c r="DK134" s="148"/>
      <c r="DL134" s="148"/>
      <c r="DM134" s="148"/>
      <c r="DN134" s="148"/>
      <c r="DO134" s="148"/>
      <c r="DP134" s="148"/>
      <c r="DQ134" s="148"/>
      <c r="DR134" s="148"/>
      <c r="DS134" s="148"/>
      <c r="DT134" s="148"/>
      <c r="DU134" s="148"/>
      <c r="DV134" s="148"/>
      <c r="DW134" s="148"/>
      <c r="DX134" s="148"/>
      <c r="DY134" s="148"/>
      <c r="DZ134" s="148"/>
      <c r="EA134" s="148"/>
      <c r="EB134" s="148"/>
      <c r="EC134" s="148"/>
      <c r="ED134" s="148"/>
      <c r="EE134" s="148"/>
      <c r="EF134" s="148"/>
      <c r="EG134" s="148"/>
      <c r="EH134" s="148"/>
      <c r="EI134" s="148"/>
      <c r="EJ134" s="148"/>
      <c r="EK134" s="148"/>
      <c r="EL134" s="148"/>
      <c r="EM134" s="148"/>
      <c r="EN134" s="148"/>
      <c r="EO134" s="148"/>
      <c r="EP134" s="148"/>
      <c r="EQ134" s="148"/>
      <c r="ER134" s="148"/>
      <c r="ES134" s="148"/>
      <c r="ET134" s="148"/>
      <c r="EU134" s="148"/>
      <c r="EV134" s="148"/>
      <c r="EW134" s="148"/>
      <c r="EX134" s="148"/>
      <c r="EY134" s="148"/>
      <c r="EZ134" s="148"/>
      <c r="FA134" s="148"/>
      <c r="FB134" s="148"/>
      <c r="FC134" s="148"/>
      <c r="FD134" s="148"/>
      <c r="FE134" s="148"/>
      <c r="FF134" s="148"/>
      <c r="FG134" s="148"/>
      <c r="FH134" s="148"/>
      <c r="FI134" s="148"/>
      <c r="FJ134" s="148"/>
      <c r="FK134" s="148"/>
      <c r="FL134" s="148"/>
      <c r="FM134" s="148"/>
      <c r="FN134" s="148"/>
      <c r="FO134" s="148"/>
      <c r="FP134" s="148"/>
      <c r="FQ134" s="148"/>
      <c r="FR134" s="148"/>
      <c r="FS134" s="148"/>
      <c r="FT134" s="148"/>
      <c r="FU134" s="148"/>
      <c r="FV134" s="148"/>
      <c r="FW134" s="148"/>
      <c r="FX134" s="148"/>
      <c r="FY134" s="148"/>
      <c r="FZ134" s="148"/>
      <c r="GA134" s="148"/>
      <c r="GB134" s="148"/>
      <c r="GC134" s="148"/>
      <c r="GD134" s="148"/>
      <c r="GE134" s="148"/>
      <c r="GF134" s="148"/>
      <c r="GG134" s="148"/>
      <c r="GH134" s="148"/>
      <c r="GI134" s="148"/>
      <c r="GJ134" s="148"/>
      <c r="GK134" s="148"/>
      <c r="GL134" s="148"/>
      <c r="GM134" s="148"/>
      <c r="GN134" s="148"/>
      <c r="GO134" s="148"/>
      <c r="GP134" s="148"/>
      <c r="GQ134" s="148"/>
      <c r="GR134" s="148"/>
      <c r="GS134" s="148"/>
      <c r="GT134" s="148"/>
      <c r="GU134" s="148"/>
      <c r="GV134" s="148"/>
      <c r="GW134" s="148"/>
      <c r="GX134" s="148"/>
      <c r="GY134" s="148"/>
      <c r="GZ134" s="148"/>
      <c r="HA134" s="148"/>
      <c r="HB134" s="148"/>
      <c r="HC134" s="148"/>
      <c r="HD134" s="148"/>
      <c r="HE134" s="148"/>
      <c r="HF134" s="148"/>
      <c r="HG134" s="148"/>
      <c r="HH134" s="148"/>
      <c r="HI134" s="148"/>
      <c r="HJ134" s="148"/>
      <c r="HK134" s="148"/>
      <c r="HL134" s="148"/>
      <c r="HM134" s="148"/>
      <c r="HN134" s="148"/>
      <c r="HO134" s="148"/>
      <c r="HP134" s="148"/>
    </row>
    <row r="135" s="147" customFormat="1" spans="1:224">
      <c r="A135" s="160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  <c r="BQ135" s="148"/>
      <c r="BR135" s="148"/>
      <c r="BS135" s="148"/>
      <c r="BT135" s="148"/>
      <c r="BU135" s="148"/>
      <c r="BV135" s="148"/>
      <c r="BW135" s="148"/>
      <c r="BX135" s="148"/>
      <c r="BY135" s="148"/>
      <c r="BZ135" s="148"/>
      <c r="CA135" s="148"/>
      <c r="CB135" s="148"/>
      <c r="CC135" s="148"/>
      <c r="CD135" s="148"/>
      <c r="CE135" s="148"/>
      <c r="CF135" s="148"/>
      <c r="CG135" s="148"/>
      <c r="CH135" s="148"/>
      <c r="CI135" s="148"/>
      <c r="CJ135" s="148"/>
      <c r="CK135" s="148"/>
      <c r="CL135" s="148"/>
      <c r="CM135" s="148"/>
      <c r="CN135" s="148"/>
      <c r="CO135" s="148"/>
      <c r="CP135" s="148"/>
      <c r="CQ135" s="148"/>
      <c r="CR135" s="148"/>
      <c r="CS135" s="148"/>
      <c r="CT135" s="148"/>
      <c r="CU135" s="148"/>
      <c r="CV135" s="148"/>
      <c r="CW135" s="148"/>
      <c r="CX135" s="148"/>
      <c r="CY135" s="148"/>
      <c r="CZ135" s="148"/>
      <c r="DA135" s="148"/>
      <c r="DB135" s="148"/>
      <c r="DC135" s="148"/>
      <c r="DD135" s="148"/>
      <c r="DE135" s="148"/>
      <c r="DF135" s="148"/>
      <c r="DG135" s="148"/>
      <c r="DH135" s="148"/>
      <c r="DI135" s="148"/>
      <c r="DJ135" s="148"/>
      <c r="DK135" s="148"/>
      <c r="DL135" s="148"/>
      <c r="DM135" s="148"/>
      <c r="DN135" s="148"/>
      <c r="DO135" s="148"/>
      <c r="DP135" s="148"/>
      <c r="DQ135" s="148"/>
      <c r="DR135" s="148"/>
      <c r="DS135" s="148"/>
      <c r="DT135" s="148"/>
      <c r="DU135" s="148"/>
      <c r="DV135" s="148"/>
      <c r="DW135" s="148"/>
      <c r="DX135" s="148"/>
      <c r="DY135" s="148"/>
      <c r="DZ135" s="148"/>
      <c r="EA135" s="148"/>
      <c r="EB135" s="148"/>
      <c r="EC135" s="148"/>
      <c r="ED135" s="148"/>
      <c r="EE135" s="148"/>
      <c r="EF135" s="148"/>
      <c r="EG135" s="148"/>
      <c r="EH135" s="148"/>
      <c r="EI135" s="148"/>
      <c r="EJ135" s="148"/>
      <c r="EK135" s="148"/>
      <c r="EL135" s="148"/>
      <c r="EM135" s="148"/>
      <c r="EN135" s="148"/>
      <c r="EO135" s="148"/>
      <c r="EP135" s="148"/>
      <c r="EQ135" s="148"/>
      <c r="ER135" s="148"/>
      <c r="ES135" s="148"/>
      <c r="ET135" s="148"/>
      <c r="EU135" s="148"/>
      <c r="EV135" s="148"/>
      <c r="EW135" s="148"/>
      <c r="EX135" s="148"/>
      <c r="EY135" s="148"/>
      <c r="EZ135" s="148"/>
      <c r="FA135" s="148"/>
      <c r="FB135" s="148"/>
      <c r="FC135" s="148"/>
      <c r="FD135" s="148"/>
      <c r="FE135" s="148"/>
      <c r="FF135" s="148"/>
      <c r="FG135" s="148"/>
      <c r="FH135" s="148"/>
      <c r="FI135" s="148"/>
      <c r="FJ135" s="148"/>
      <c r="FK135" s="148"/>
      <c r="FL135" s="148"/>
      <c r="FM135" s="148"/>
      <c r="FN135" s="148"/>
      <c r="FO135" s="148"/>
      <c r="FP135" s="148"/>
      <c r="FQ135" s="148"/>
      <c r="FR135" s="148"/>
      <c r="FS135" s="148"/>
      <c r="FT135" s="148"/>
      <c r="FU135" s="148"/>
      <c r="FV135" s="148"/>
      <c r="FW135" s="148"/>
      <c r="FX135" s="148"/>
      <c r="FY135" s="148"/>
      <c r="FZ135" s="148"/>
      <c r="GA135" s="148"/>
      <c r="GB135" s="148"/>
      <c r="GC135" s="148"/>
      <c r="GD135" s="148"/>
      <c r="GE135" s="148"/>
      <c r="GF135" s="148"/>
      <c r="GG135" s="148"/>
      <c r="GH135" s="148"/>
      <c r="GI135" s="148"/>
      <c r="GJ135" s="148"/>
      <c r="GK135" s="148"/>
      <c r="GL135" s="148"/>
      <c r="GM135" s="148"/>
      <c r="GN135" s="148"/>
      <c r="GO135" s="148"/>
      <c r="GP135" s="148"/>
      <c r="GQ135" s="148"/>
      <c r="GR135" s="148"/>
      <c r="GS135" s="148"/>
      <c r="GT135" s="148"/>
      <c r="GU135" s="148"/>
      <c r="GV135" s="148"/>
      <c r="GW135" s="148"/>
      <c r="GX135" s="148"/>
      <c r="GY135" s="148"/>
      <c r="GZ135" s="148"/>
      <c r="HA135" s="148"/>
      <c r="HB135" s="148"/>
      <c r="HC135" s="148"/>
      <c r="HD135" s="148"/>
      <c r="HE135" s="148"/>
      <c r="HF135" s="148"/>
      <c r="HG135" s="148"/>
      <c r="HH135" s="148"/>
      <c r="HI135" s="148"/>
      <c r="HJ135" s="148"/>
      <c r="HK135" s="148"/>
      <c r="HL135" s="148"/>
      <c r="HM135" s="148"/>
      <c r="HN135" s="148"/>
      <c r="HO135" s="148"/>
      <c r="HP135" s="148"/>
    </row>
    <row r="136" s="147" customFormat="1" spans="1:224">
      <c r="A136" s="160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48"/>
      <c r="CC136" s="148"/>
      <c r="CD136" s="148"/>
      <c r="CE136" s="148"/>
      <c r="CF136" s="148"/>
      <c r="CG136" s="148"/>
      <c r="CH136" s="148"/>
      <c r="CI136" s="148"/>
      <c r="CJ136" s="148"/>
      <c r="CK136" s="148"/>
      <c r="CL136" s="148"/>
      <c r="CM136" s="148"/>
      <c r="CN136" s="148"/>
      <c r="CO136" s="148"/>
      <c r="CP136" s="148"/>
      <c r="CQ136" s="148"/>
      <c r="CR136" s="148"/>
      <c r="CS136" s="148"/>
      <c r="CT136" s="148"/>
      <c r="CU136" s="148"/>
      <c r="CV136" s="148"/>
      <c r="CW136" s="148"/>
      <c r="CX136" s="148"/>
      <c r="CY136" s="148"/>
      <c r="CZ136" s="148"/>
      <c r="DA136" s="148"/>
      <c r="DB136" s="148"/>
      <c r="DC136" s="148"/>
      <c r="DD136" s="148"/>
      <c r="DE136" s="148"/>
      <c r="DF136" s="148"/>
      <c r="DG136" s="148"/>
      <c r="DH136" s="148"/>
      <c r="DI136" s="148"/>
      <c r="DJ136" s="148"/>
      <c r="DK136" s="148"/>
      <c r="DL136" s="148"/>
      <c r="DM136" s="148"/>
      <c r="DN136" s="148"/>
      <c r="DO136" s="148"/>
      <c r="DP136" s="148"/>
      <c r="DQ136" s="148"/>
      <c r="DR136" s="148"/>
      <c r="DS136" s="148"/>
      <c r="DT136" s="148"/>
      <c r="DU136" s="148"/>
      <c r="DV136" s="148"/>
      <c r="DW136" s="148"/>
      <c r="DX136" s="148"/>
      <c r="DY136" s="148"/>
      <c r="DZ136" s="148"/>
      <c r="EA136" s="148"/>
      <c r="EB136" s="148"/>
      <c r="EC136" s="148"/>
      <c r="ED136" s="148"/>
      <c r="EE136" s="148"/>
      <c r="EF136" s="148"/>
      <c r="EG136" s="148"/>
      <c r="EH136" s="148"/>
      <c r="EI136" s="148"/>
      <c r="EJ136" s="148"/>
      <c r="EK136" s="148"/>
      <c r="EL136" s="148"/>
      <c r="EM136" s="148"/>
      <c r="EN136" s="148"/>
      <c r="EO136" s="148"/>
      <c r="EP136" s="148"/>
      <c r="EQ136" s="148"/>
      <c r="ER136" s="148"/>
      <c r="ES136" s="148"/>
      <c r="ET136" s="148"/>
      <c r="EU136" s="148"/>
      <c r="EV136" s="148"/>
      <c r="EW136" s="148"/>
      <c r="EX136" s="148"/>
      <c r="EY136" s="148"/>
      <c r="EZ136" s="148"/>
      <c r="FA136" s="148"/>
      <c r="FB136" s="148"/>
      <c r="FC136" s="148"/>
      <c r="FD136" s="148"/>
      <c r="FE136" s="148"/>
      <c r="FF136" s="148"/>
      <c r="FG136" s="148"/>
      <c r="FH136" s="148"/>
      <c r="FI136" s="148"/>
      <c r="FJ136" s="148"/>
      <c r="FK136" s="148"/>
      <c r="FL136" s="148"/>
      <c r="FM136" s="148"/>
      <c r="FN136" s="148"/>
      <c r="FO136" s="148"/>
      <c r="FP136" s="148"/>
      <c r="FQ136" s="148"/>
      <c r="FR136" s="148"/>
      <c r="FS136" s="148"/>
      <c r="FT136" s="148"/>
      <c r="FU136" s="148"/>
      <c r="FV136" s="148"/>
      <c r="FW136" s="148"/>
      <c r="FX136" s="148"/>
      <c r="FY136" s="148"/>
      <c r="FZ136" s="148"/>
      <c r="GA136" s="148"/>
      <c r="GB136" s="148"/>
      <c r="GC136" s="148"/>
      <c r="GD136" s="148"/>
      <c r="GE136" s="148"/>
      <c r="GF136" s="148"/>
      <c r="GG136" s="148"/>
      <c r="GH136" s="148"/>
      <c r="GI136" s="148"/>
      <c r="GJ136" s="148"/>
      <c r="GK136" s="148"/>
      <c r="GL136" s="148"/>
      <c r="GM136" s="148"/>
      <c r="GN136" s="148"/>
      <c r="GO136" s="148"/>
      <c r="GP136" s="148"/>
      <c r="GQ136" s="148"/>
      <c r="GR136" s="148"/>
      <c r="GS136" s="148"/>
      <c r="GT136" s="148"/>
      <c r="GU136" s="148"/>
      <c r="GV136" s="148"/>
      <c r="GW136" s="148"/>
      <c r="GX136" s="148"/>
      <c r="GY136" s="148"/>
      <c r="GZ136" s="148"/>
      <c r="HA136" s="148"/>
      <c r="HB136" s="148"/>
      <c r="HC136" s="148"/>
      <c r="HD136" s="148"/>
      <c r="HE136" s="148"/>
      <c r="HF136" s="148"/>
      <c r="HG136" s="148"/>
      <c r="HH136" s="148"/>
      <c r="HI136" s="148"/>
      <c r="HJ136" s="148"/>
      <c r="HK136" s="148"/>
      <c r="HL136" s="148"/>
      <c r="HM136" s="148"/>
      <c r="HN136" s="148"/>
      <c r="HO136" s="148"/>
      <c r="HP136" s="148"/>
    </row>
    <row r="137" s="147" customFormat="1" spans="1:224">
      <c r="A137" s="160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  <c r="BQ137" s="148"/>
      <c r="BR137" s="148"/>
      <c r="BS137" s="148"/>
      <c r="BT137" s="148"/>
      <c r="BU137" s="148"/>
      <c r="BV137" s="148"/>
      <c r="BW137" s="148"/>
      <c r="BX137" s="148"/>
      <c r="BY137" s="148"/>
      <c r="BZ137" s="148"/>
      <c r="CA137" s="148"/>
      <c r="CB137" s="148"/>
      <c r="CC137" s="148"/>
      <c r="CD137" s="148"/>
      <c r="CE137" s="148"/>
      <c r="CF137" s="148"/>
      <c r="CG137" s="148"/>
      <c r="CH137" s="148"/>
      <c r="CI137" s="148"/>
      <c r="CJ137" s="148"/>
      <c r="CK137" s="148"/>
      <c r="CL137" s="148"/>
      <c r="CM137" s="148"/>
      <c r="CN137" s="148"/>
      <c r="CO137" s="148"/>
      <c r="CP137" s="148"/>
      <c r="CQ137" s="148"/>
      <c r="CR137" s="148"/>
      <c r="CS137" s="148"/>
      <c r="CT137" s="148"/>
      <c r="CU137" s="148"/>
      <c r="CV137" s="148"/>
      <c r="CW137" s="148"/>
      <c r="CX137" s="148"/>
      <c r="CY137" s="148"/>
      <c r="CZ137" s="148"/>
      <c r="DA137" s="148"/>
      <c r="DB137" s="148"/>
      <c r="DC137" s="148"/>
      <c r="DD137" s="148"/>
      <c r="DE137" s="148"/>
      <c r="DF137" s="148"/>
      <c r="DG137" s="148"/>
      <c r="DH137" s="148"/>
      <c r="DI137" s="148"/>
      <c r="DJ137" s="148"/>
      <c r="DK137" s="148"/>
      <c r="DL137" s="148"/>
      <c r="DM137" s="148"/>
      <c r="DN137" s="148"/>
      <c r="DO137" s="148"/>
      <c r="DP137" s="148"/>
      <c r="DQ137" s="148"/>
      <c r="DR137" s="148"/>
      <c r="DS137" s="148"/>
      <c r="DT137" s="148"/>
      <c r="DU137" s="148"/>
      <c r="DV137" s="148"/>
      <c r="DW137" s="148"/>
      <c r="DX137" s="148"/>
      <c r="DY137" s="148"/>
      <c r="DZ137" s="148"/>
      <c r="EA137" s="148"/>
      <c r="EB137" s="148"/>
      <c r="EC137" s="148"/>
      <c r="ED137" s="148"/>
      <c r="EE137" s="148"/>
      <c r="EF137" s="148"/>
      <c r="EG137" s="148"/>
      <c r="EH137" s="148"/>
      <c r="EI137" s="148"/>
      <c r="EJ137" s="148"/>
      <c r="EK137" s="148"/>
      <c r="EL137" s="148"/>
      <c r="EM137" s="148"/>
      <c r="EN137" s="148"/>
      <c r="EO137" s="148"/>
      <c r="EP137" s="148"/>
      <c r="EQ137" s="148"/>
      <c r="ER137" s="148"/>
      <c r="ES137" s="148"/>
      <c r="ET137" s="148"/>
      <c r="EU137" s="148"/>
      <c r="EV137" s="148"/>
      <c r="EW137" s="148"/>
      <c r="EX137" s="148"/>
      <c r="EY137" s="148"/>
      <c r="EZ137" s="148"/>
      <c r="FA137" s="148"/>
      <c r="FB137" s="148"/>
      <c r="FC137" s="148"/>
      <c r="FD137" s="148"/>
      <c r="FE137" s="148"/>
      <c r="FF137" s="148"/>
      <c r="FG137" s="148"/>
      <c r="FH137" s="148"/>
      <c r="FI137" s="148"/>
      <c r="FJ137" s="148"/>
      <c r="FK137" s="148"/>
      <c r="FL137" s="148"/>
      <c r="FM137" s="148"/>
      <c r="FN137" s="148"/>
      <c r="FO137" s="148"/>
      <c r="FP137" s="148"/>
      <c r="FQ137" s="148"/>
      <c r="FR137" s="148"/>
      <c r="FS137" s="148"/>
      <c r="FT137" s="148"/>
      <c r="FU137" s="148"/>
      <c r="FV137" s="148"/>
      <c r="FW137" s="148"/>
      <c r="FX137" s="148"/>
      <c r="FY137" s="148"/>
      <c r="FZ137" s="148"/>
      <c r="GA137" s="148"/>
      <c r="GB137" s="148"/>
      <c r="GC137" s="148"/>
      <c r="GD137" s="148"/>
      <c r="GE137" s="148"/>
      <c r="GF137" s="148"/>
      <c r="GG137" s="148"/>
      <c r="GH137" s="148"/>
      <c r="GI137" s="148"/>
      <c r="GJ137" s="148"/>
      <c r="GK137" s="148"/>
      <c r="GL137" s="148"/>
      <c r="GM137" s="148"/>
      <c r="GN137" s="148"/>
      <c r="GO137" s="148"/>
      <c r="GP137" s="148"/>
      <c r="GQ137" s="148"/>
      <c r="GR137" s="148"/>
      <c r="GS137" s="148"/>
      <c r="GT137" s="148"/>
      <c r="GU137" s="148"/>
      <c r="GV137" s="148"/>
      <c r="GW137" s="148"/>
      <c r="GX137" s="148"/>
      <c r="GY137" s="148"/>
      <c r="GZ137" s="148"/>
      <c r="HA137" s="148"/>
      <c r="HB137" s="148"/>
      <c r="HC137" s="148"/>
      <c r="HD137" s="148"/>
      <c r="HE137" s="148"/>
      <c r="HF137" s="148"/>
      <c r="HG137" s="148"/>
      <c r="HH137" s="148"/>
      <c r="HI137" s="148"/>
      <c r="HJ137" s="148"/>
      <c r="HK137" s="148"/>
      <c r="HL137" s="148"/>
      <c r="HM137" s="148"/>
      <c r="HN137" s="148"/>
      <c r="HO137" s="148"/>
      <c r="HP137" s="148"/>
    </row>
    <row r="138" s="147" customFormat="1" spans="1:224">
      <c r="A138" s="160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  <c r="BZ138" s="148"/>
      <c r="CA138" s="148"/>
      <c r="CB138" s="148"/>
      <c r="CC138" s="148"/>
      <c r="CD138" s="148"/>
      <c r="CE138" s="148"/>
      <c r="CF138" s="148"/>
      <c r="CG138" s="148"/>
      <c r="CH138" s="148"/>
      <c r="CI138" s="148"/>
      <c r="CJ138" s="148"/>
      <c r="CK138" s="148"/>
      <c r="CL138" s="148"/>
      <c r="CM138" s="148"/>
      <c r="CN138" s="148"/>
      <c r="CO138" s="148"/>
      <c r="CP138" s="148"/>
      <c r="CQ138" s="148"/>
      <c r="CR138" s="148"/>
      <c r="CS138" s="148"/>
      <c r="CT138" s="148"/>
      <c r="CU138" s="148"/>
      <c r="CV138" s="148"/>
      <c r="CW138" s="148"/>
      <c r="CX138" s="148"/>
      <c r="CY138" s="148"/>
      <c r="CZ138" s="148"/>
      <c r="DA138" s="148"/>
      <c r="DB138" s="148"/>
      <c r="DC138" s="148"/>
      <c r="DD138" s="148"/>
      <c r="DE138" s="148"/>
      <c r="DF138" s="148"/>
      <c r="DG138" s="148"/>
      <c r="DH138" s="148"/>
      <c r="DI138" s="148"/>
      <c r="DJ138" s="148"/>
      <c r="DK138" s="148"/>
      <c r="DL138" s="148"/>
      <c r="DM138" s="148"/>
      <c r="DN138" s="148"/>
      <c r="DO138" s="148"/>
      <c r="DP138" s="148"/>
      <c r="DQ138" s="148"/>
      <c r="DR138" s="148"/>
      <c r="DS138" s="148"/>
      <c r="DT138" s="148"/>
      <c r="DU138" s="148"/>
      <c r="DV138" s="148"/>
      <c r="DW138" s="148"/>
      <c r="DX138" s="148"/>
      <c r="DY138" s="148"/>
      <c r="DZ138" s="148"/>
      <c r="EA138" s="148"/>
      <c r="EB138" s="148"/>
      <c r="EC138" s="148"/>
      <c r="ED138" s="148"/>
      <c r="EE138" s="148"/>
      <c r="EF138" s="148"/>
      <c r="EG138" s="148"/>
      <c r="EH138" s="148"/>
      <c r="EI138" s="148"/>
      <c r="EJ138" s="148"/>
      <c r="EK138" s="148"/>
      <c r="EL138" s="148"/>
      <c r="EM138" s="148"/>
      <c r="EN138" s="148"/>
      <c r="EO138" s="148"/>
      <c r="EP138" s="148"/>
      <c r="EQ138" s="148"/>
      <c r="ER138" s="148"/>
      <c r="ES138" s="148"/>
      <c r="ET138" s="148"/>
      <c r="EU138" s="148"/>
      <c r="EV138" s="148"/>
      <c r="EW138" s="148"/>
      <c r="EX138" s="148"/>
      <c r="EY138" s="148"/>
      <c r="EZ138" s="148"/>
      <c r="FA138" s="148"/>
      <c r="FB138" s="148"/>
      <c r="FC138" s="148"/>
      <c r="FD138" s="148"/>
      <c r="FE138" s="148"/>
      <c r="FF138" s="148"/>
      <c r="FG138" s="148"/>
      <c r="FH138" s="148"/>
      <c r="FI138" s="148"/>
      <c r="FJ138" s="148"/>
      <c r="FK138" s="148"/>
      <c r="FL138" s="148"/>
      <c r="FM138" s="148"/>
      <c r="FN138" s="148"/>
      <c r="FO138" s="148"/>
      <c r="FP138" s="148"/>
      <c r="FQ138" s="148"/>
      <c r="FR138" s="148"/>
      <c r="FS138" s="148"/>
      <c r="FT138" s="148"/>
      <c r="FU138" s="148"/>
      <c r="FV138" s="148"/>
      <c r="FW138" s="148"/>
      <c r="FX138" s="148"/>
      <c r="FY138" s="148"/>
      <c r="FZ138" s="148"/>
      <c r="GA138" s="148"/>
      <c r="GB138" s="148"/>
      <c r="GC138" s="148"/>
      <c r="GD138" s="148"/>
      <c r="GE138" s="148"/>
      <c r="GF138" s="148"/>
      <c r="GG138" s="148"/>
      <c r="GH138" s="148"/>
      <c r="GI138" s="148"/>
      <c r="GJ138" s="148"/>
      <c r="GK138" s="148"/>
      <c r="GL138" s="148"/>
      <c r="GM138" s="148"/>
      <c r="GN138" s="148"/>
      <c r="GO138" s="148"/>
      <c r="GP138" s="148"/>
      <c r="GQ138" s="148"/>
      <c r="GR138" s="148"/>
      <c r="GS138" s="148"/>
      <c r="GT138" s="148"/>
      <c r="GU138" s="148"/>
      <c r="GV138" s="148"/>
      <c r="GW138" s="148"/>
      <c r="GX138" s="148"/>
      <c r="GY138" s="148"/>
      <c r="GZ138" s="148"/>
      <c r="HA138" s="148"/>
      <c r="HB138" s="148"/>
      <c r="HC138" s="148"/>
      <c r="HD138" s="148"/>
      <c r="HE138" s="148"/>
      <c r="HF138" s="148"/>
      <c r="HG138" s="148"/>
      <c r="HH138" s="148"/>
      <c r="HI138" s="148"/>
      <c r="HJ138" s="148"/>
      <c r="HK138" s="148"/>
      <c r="HL138" s="148"/>
      <c r="HM138" s="148"/>
      <c r="HN138" s="148"/>
      <c r="HO138" s="148"/>
      <c r="HP138" s="148"/>
    </row>
    <row r="139" s="147" customFormat="1" spans="1:224">
      <c r="A139" s="160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  <c r="BZ139" s="148"/>
      <c r="CA139" s="148"/>
      <c r="CB139" s="148"/>
      <c r="CC139" s="148"/>
      <c r="CD139" s="148"/>
      <c r="CE139" s="148"/>
      <c r="CF139" s="148"/>
      <c r="CG139" s="148"/>
      <c r="CH139" s="148"/>
      <c r="CI139" s="148"/>
      <c r="CJ139" s="148"/>
      <c r="CK139" s="148"/>
      <c r="CL139" s="148"/>
      <c r="CM139" s="148"/>
      <c r="CN139" s="148"/>
      <c r="CO139" s="148"/>
      <c r="CP139" s="148"/>
      <c r="CQ139" s="148"/>
      <c r="CR139" s="148"/>
      <c r="CS139" s="148"/>
      <c r="CT139" s="148"/>
      <c r="CU139" s="148"/>
      <c r="CV139" s="148"/>
      <c r="CW139" s="148"/>
      <c r="CX139" s="148"/>
      <c r="CY139" s="148"/>
      <c r="CZ139" s="148"/>
      <c r="DA139" s="148"/>
      <c r="DB139" s="148"/>
      <c r="DC139" s="148"/>
      <c r="DD139" s="148"/>
      <c r="DE139" s="148"/>
      <c r="DF139" s="148"/>
      <c r="DG139" s="148"/>
      <c r="DH139" s="148"/>
      <c r="DI139" s="148"/>
      <c r="DJ139" s="148"/>
      <c r="DK139" s="148"/>
      <c r="DL139" s="148"/>
      <c r="DM139" s="148"/>
      <c r="DN139" s="148"/>
      <c r="DO139" s="148"/>
      <c r="DP139" s="148"/>
      <c r="DQ139" s="148"/>
      <c r="DR139" s="148"/>
      <c r="DS139" s="148"/>
      <c r="DT139" s="148"/>
      <c r="DU139" s="148"/>
      <c r="DV139" s="148"/>
      <c r="DW139" s="148"/>
      <c r="DX139" s="148"/>
      <c r="DY139" s="148"/>
      <c r="DZ139" s="148"/>
      <c r="EA139" s="148"/>
      <c r="EB139" s="148"/>
      <c r="EC139" s="148"/>
      <c r="ED139" s="148"/>
      <c r="EE139" s="148"/>
      <c r="EF139" s="148"/>
      <c r="EG139" s="148"/>
      <c r="EH139" s="148"/>
      <c r="EI139" s="148"/>
      <c r="EJ139" s="148"/>
      <c r="EK139" s="148"/>
      <c r="EL139" s="148"/>
      <c r="EM139" s="148"/>
      <c r="EN139" s="148"/>
      <c r="EO139" s="148"/>
      <c r="EP139" s="148"/>
      <c r="EQ139" s="148"/>
      <c r="ER139" s="148"/>
      <c r="ES139" s="148"/>
      <c r="ET139" s="148"/>
      <c r="EU139" s="148"/>
      <c r="EV139" s="148"/>
      <c r="EW139" s="148"/>
      <c r="EX139" s="148"/>
      <c r="EY139" s="148"/>
      <c r="EZ139" s="148"/>
      <c r="FA139" s="148"/>
      <c r="FB139" s="148"/>
      <c r="FC139" s="148"/>
      <c r="FD139" s="148"/>
      <c r="FE139" s="148"/>
      <c r="FF139" s="148"/>
      <c r="FG139" s="148"/>
      <c r="FH139" s="148"/>
      <c r="FI139" s="148"/>
      <c r="FJ139" s="148"/>
      <c r="FK139" s="148"/>
      <c r="FL139" s="148"/>
      <c r="FM139" s="148"/>
      <c r="FN139" s="148"/>
      <c r="FO139" s="148"/>
      <c r="FP139" s="148"/>
      <c r="FQ139" s="148"/>
      <c r="FR139" s="148"/>
      <c r="FS139" s="148"/>
      <c r="FT139" s="148"/>
      <c r="FU139" s="148"/>
      <c r="FV139" s="148"/>
      <c r="FW139" s="148"/>
      <c r="FX139" s="148"/>
      <c r="FY139" s="148"/>
      <c r="FZ139" s="148"/>
      <c r="GA139" s="148"/>
      <c r="GB139" s="148"/>
      <c r="GC139" s="148"/>
      <c r="GD139" s="148"/>
      <c r="GE139" s="148"/>
      <c r="GF139" s="148"/>
      <c r="GG139" s="148"/>
      <c r="GH139" s="148"/>
      <c r="GI139" s="148"/>
      <c r="GJ139" s="148"/>
      <c r="GK139" s="148"/>
      <c r="GL139" s="148"/>
      <c r="GM139" s="148"/>
      <c r="GN139" s="148"/>
      <c r="GO139" s="148"/>
      <c r="GP139" s="148"/>
      <c r="GQ139" s="148"/>
      <c r="GR139" s="148"/>
      <c r="GS139" s="148"/>
      <c r="GT139" s="148"/>
      <c r="GU139" s="148"/>
      <c r="GV139" s="148"/>
      <c r="GW139" s="148"/>
      <c r="GX139" s="148"/>
      <c r="GY139" s="148"/>
      <c r="GZ139" s="148"/>
      <c r="HA139" s="148"/>
      <c r="HB139" s="148"/>
      <c r="HC139" s="148"/>
      <c r="HD139" s="148"/>
      <c r="HE139" s="148"/>
      <c r="HF139" s="148"/>
      <c r="HG139" s="148"/>
      <c r="HH139" s="148"/>
      <c r="HI139" s="148"/>
      <c r="HJ139" s="148"/>
      <c r="HK139" s="148"/>
      <c r="HL139" s="148"/>
      <c r="HM139" s="148"/>
      <c r="HN139" s="148"/>
      <c r="HO139" s="148"/>
      <c r="HP139" s="148"/>
    </row>
    <row r="140" s="147" customFormat="1" spans="1:224">
      <c r="A140" s="160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  <c r="BZ140" s="148"/>
      <c r="CA140" s="148"/>
      <c r="CB140" s="148"/>
      <c r="CC140" s="148"/>
      <c r="CD140" s="148"/>
      <c r="CE140" s="148"/>
      <c r="CF140" s="148"/>
      <c r="CG140" s="148"/>
      <c r="CH140" s="148"/>
      <c r="CI140" s="148"/>
      <c r="CJ140" s="148"/>
      <c r="CK140" s="148"/>
      <c r="CL140" s="148"/>
      <c r="CM140" s="148"/>
      <c r="CN140" s="148"/>
      <c r="CO140" s="148"/>
      <c r="CP140" s="148"/>
      <c r="CQ140" s="148"/>
      <c r="CR140" s="148"/>
      <c r="CS140" s="148"/>
      <c r="CT140" s="148"/>
      <c r="CU140" s="148"/>
      <c r="CV140" s="148"/>
      <c r="CW140" s="148"/>
      <c r="CX140" s="148"/>
      <c r="CY140" s="148"/>
      <c r="CZ140" s="148"/>
      <c r="DA140" s="148"/>
      <c r="DB140" s="148"/>
      <c r="DC140" s="148"/>
      <c r="DD140" s="148"/>
      <c r="DE140" s="148"/>
      <c r="DF140" s="148"/>
      <c r="DG140" s="148"/>
      <c r="DH140" s="148"/>
      <c r="DI140" s="148"/>
      <c r="DJ140" s="148"/>
      <c r="DK140" s="148"/>
      <c r="DL140" s="148"/>
      <c r="DM140" s="148"/>
      <c r="DN140" s="148"/>
      <c r="DO140" s="148"/>
      <c r="DP140" s="148"/>
      <c r="DQ140" s="148"/>
      <c r="DR140" s="148"/>
      <c r="DS140" s="148"/>
      <c r="DT140" s="148"/>
      <c r="DU140" s="148"/>
      <c r="DV140" s="148"/>
      <c r="DW140" s="148"/>
      <c r="DX140" s="148"/>
      <c r="DY140" s="148"/>
      <c r="DZ140" s="148"/>
      <c r="EA140" s="148"/>
      <c r="EB140" s="148"/>
      <c r="EC140" s="148"/>
      <c r="ED140" s="148"/>
      <c r="EE140" s="148"/>
      <c r="EF140" s="148"/>
      <c r="EG140" s="148"/>
      <c r="EH140" s="148"/>
      <c r="EI140" s="148"/>
      <c r="EJ140" s="148"/>
      <c r="EK140" s="148"/>
      <c r="EL140" s="148"/>
      <c r="EM140" s="148"/>
      <c r="EN140" s="148"/>
      <c r="EO140" s="148"/>
      <c r="EP140" s="148"/>
      <c r="EQ140" s="148"/>
      <c r="ER140" s="148"/>
      <c r="ES140" s="148"/>
      <c r="ET140" s="148"/>
      <c r="EU140" s="148"/>
      <c r="EV140" s="148"/>
      <c r="EW140" s="148"/>
      <c r="EX140" s="148"/>
      <c r="EY140" s="148"/>
      <c r="EZ140" s="148"/>
      <c r="FA140" s="148"/>
      <c r="FB140" s="148"/>
      <c r="FC140" s="148"/>
      <c r="FD140" s="148"/>
      <c r="FE140" s="148"/>
      <c r="FF140" s="148"/>
      <c r="FG140" s="148"/>
      <c r="FH140" s="148"/>
      <c r="FI140" s="148"/>
      <c r="FJ140" s="148"/>
      <c r="FK140" s="148"/>
      <c r="FL140" s="148"/>
      <c r="FM140" s="148"/>
      <c r="FN140" s="148"/>
      <c r="FO140" s="148"/>
      <c r="FP140" s="148"/>
      <c r="FQ140" s="148"/>
      <c r="FR140" s="148"/>
      <c r="FS140" s="148"/>
      <c r="FT140" s="148"/>
      <c r="FU140" s="148"/>
      <c r="FV140" s="148"/>
      <c r="FW140" s="148"/>
      <c r="FX140" s="148"/>
      <c r="FY140" s="148"/>
      <c r="FZ140" s="148"/>
      <c r="GA140" s="148"/>
      <c r="GB140" s="148"/>
      <c r="GC140" s="148"/>
      <c r="GD140" s="148"/>
      <c r="GE140" s="148"/>
      <c r="GF140" s="148"/>
      <c r="GG140" s="148"/>
      <c r="GH140" s="148"/>
      <c r="GI140" s="148"/>
      <c r="GJ140" s="148"/>
      <c r="GK140" s="148"/>
      <c r="GL140" s="148"/>
      <c r="GM140" s="148"/>
      <c r="GN140" s="148"/>
      <c r="GO140" s="148"/>
      <c r="GP140" s="148"/>
      <c r="GQ140" s="148"/>
      <c r="GR140" s="148"/>
      <c r="GS140" s="148"/>
      <c r="GT140" s="148"/>
      <c r="GU140" s="148"/>
      <c r="GV140" s="148"/>
      <c r="GW140" s="148"/>
      <c r="GX140" s="148"/>
      <c r="GY140" s="148"/>
      <c r="GZ140" s="148"/>
      <c r="HA140" s="148"/>
      <c r="HB140" s="148"/>
      <c r="HC140" s="148"/>
      <c r="HD140" s="148"/>
      <c r="HE140" s="148"/>
      <c r="HF140" s="148"/>
      <c r="HG140" s="148"/>
      <c r="HH140" s="148"/>
      <c r="HI140" s="148"/>
      <c r="HJ140" s="148"/>
      <c r="HK140" s="148"/>
      <c r="HL140" s="148"/>
      <c r="HM140" s="148"/>
      <c r="HN140" s="148"/>
      <c r="HO140" s="148"/>
      <c r="HP140" s="148"/>
    </row>
    <row r="141" s="147" customFormat="1" spans="1:224">
      <c r="A141" s="160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8"/>
      <c r="BW141" s="148"/>
      <c r="BX141" s="148"/>
      <c r="BY141" s="148"/>
      <c r="BZ141" s="148"/>
      <c r="CA141" s="148"/>
      <c r="CB141" s="148"/>
      <c r="CC141" s="148"/>
      <c r="CD141" s="148"/>
      <c r="CE141" s="148"/>
      <c r="CF141" s="148"/>
      <c r="CG141" s="148"/>
      <c r="CH141" s="148"/>
      <c r="CI141" s="148"/>
      <c r="CJ141" s="148"/>
      <c r="CK141" s="148"/>
      <c r="CL141" s="148"/>
      <c r="CM141" s="148"/>
      <c r="CN141" s="148"/>
      <c r="CO141" s="148"/>
      <c r="CP141" s="148"/>
      <c r="CQ141" s="148"/>
      <c r="CR141" s="148"/>
      <c r="CS141" s="148"/>
      <c r="CT141" s="148"/>
      <c r="CU141" s="148"/>
      <c r="CV141" s="148"/>
      <c r="CW141" s="148"/>
      <c r="CX141" s="148"/>
      <c r="CY141" s="148"/>
      <c r="CZ141" s="148"/>
      <c r="DA141" s="148"/>
      <c r="DB141" s="148"/>
      <c r="DC141" s="148"/>
      <c r="DD141" s="148"/>
      <c r="DE141" s="148"/>
      <c r="DF141" s="148"/>
      <c r="DG141" s="148"/>
      <c r="DH141" s="148"/>
      <c r="DI141" s="148"/>
      <c r="DJ141" s="148"/>
      <c r="DK141" s="148"/>
      <c r="DL141" s="148"/>
      <c r="DM141" s="148"/>
      <c r="DN141" s="148"/>
      <c r="DO141" s="148"/>
      <c r="DP141" s="148"/>
      <c r="DQ141" s="148"/>
      <c r="DR141" s="148"/>
      <c r="DS141" s="148"/>
      <c r="DT141" s="148"/>
      <c r="DU141" s="148"/>
      <c r="DV141" s="148"/>
      <c r="DW141" s="148"/>
      <c r="DX141" s="148"/>
      <c r="DY141" s="148"/>
      <c r="DZ141" s="148"/>
      <c r="EA141" s="148"/>
      <c r="EB141" s="148"/>
      <c r="EC141" s="148"/>
      <c r="ED141" s="148"/>
      <c r="EE141" s="148"/>
      <c r="EF141" s="148"/>
      <c r="EG141" s="148"/>
      <c r="EH141" s="148"/>
      <c r="EI141" s="148"/>
      <c r="EJ141" s="148"/>
      <c r="EK141" s="148"/>
      <c r="EL141" s="148"/>
      <c r="EM141" s="148"/>
      <c r="EN141" s="148"/>
      <c r="EO141" s="148"/>
      <c r="EP141" s="148"/>
      <c r="EQ141" s="148"/>
      <c r="ER141" s="148"/>
      <c r="ES141" s="148"/>
      <c r="ET141" s="148"/>
      <c r="EU141" s="148"/>
      <c r="EV141" s="148"/>
      <c r="EW141" s="148"/>
      <c r="EX141" s="148"/>
      <c r="EY141" s="148"/>
      <c r="EZ141" s="148"/>
      <c r="FA141" s="148"/>
      <c r="FB141" s="148"/>
      <c r="FC141" s="148"/>
      <c r="FD141" s="148"/>
      <c r="FE141" s="148"/>
      <c r="FF141" s="148"/>
      <c r="FG141" s="148"/>
      <c r="FH141" s="148"/>
      <c r="FI141" s="148"/>
      <c r="FJ141" s="148"/>
      <c r="FK141" s="148"/>
      <c r="FL141" s="148"/>
      <c r="FM141" s="148"/>
      <c r="FN141" s="148"/>
      <c r="FO141" s="148"/>
      <c r="FP141" s="148"/>
      <c r="FQ141" s="148"/>
      <c r="FR141" s="148"/>
      <c r="FS141" s="148"/>
      <c r="FT141" s="148"/>
      <c r="FU141" s="148"/>
      <c r="FV141" s="148"/>
      <c r="FW141" s="148"/>
      <c r="FX141" s="148"/>
      <c r="FY141" s="148"/>
      <c r="FZ141" s="148"/>
      <c r="GA141" s="148"/>
      <c r="GB141" s="148"/>
      <c r="GC141" s="148"/>
      <c r="GD141" s="148"/>
      <c r="GE141" s="148"/>
      <c r="GF141" s="148"/>
      <c r="GG141" s="148"/>
      <c r="GH141" s="148"/>
      <c r="GI141" s="148"/>
      <c r="GJ141" s="148"/>
      <c r="GK141" s="148"/>
      <c r="GL141" s="148"/>
      <c r="GM141" s="148"/>
      <c r="GN141" s="148"/>
      <c r="GO141" s="148"/>
      <c r="GP141" s="148"/>
      <c r="GQ141" s="148"/>
      <c r="GR141" s="148"/>
      <c r="GS141" s="148"/>
      <c r="GT141" s="148"/>
      <c r="GU141" s="148"/>
      <c r="GV141" s="148"/>
      <c r="GW141" s="148"/>
      <c r="GX141" s="148"/>
      <c r="GY141" s="148"/>
      <c r="GZ141" s="148"/>
      <c r="HA141" s="148"/>
      <c r="HB141" s="148"/>
      <c r="HC141" s="148"/>
      <c r="HD141" s="148"/>
      <c r="HE141" s="148"/>
      <c r="HF141" s="148"/>
      <c r="HG141" s="148"/>
      <c r="HH141" s="148"/>
      <c r="HI141" s="148"/>
      <c r="HJ141" s="148"/>
      <c r="HK141" s="148"/>
      <c r="HL141" s="148"/>
      <c r="HM141" s="148"/>
      <c r="HN141" s="148"/>
      <c r="HO141" s="148"/>
      <c r="HP141" s="148"/>
    </row>
    <row r="142" s="147" customFormat="1" spans="1:224">
      <c r="A142" s="160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  <c r="BZ142" s="148"/>
      <c r="CA142" s="148"/>
      <c r="CB142" s="148"/>
      <c r="CC142" s="148"/>
      <c r="CD142" s="148"/>
      <c r="CE142" s="148"/>
      <c r="CF142" s="148"/>
      <c r="CG142" s="148"/>
      <c r="CH142" s="148"/>
      <c r="CI142" s="148"/>
      <c r="CJ142" s="148"/>
      <c r="CK142" s="148"/>
      <c r="CL142" s="148"/>
      <c r="CM142" s="148"/>
      <c r="CN142" s="148"/>
      <c r="CO142" s="148"/>
      <c r="CP142" s="148"/>
      <c r="CQ142" s="148"/>
      <c r="CR142" s="148"/>
      <c r="CS142" s="148"/>
      <c r="CT142" s="148"/>
      <c r="CU142" s="148"/>
      <c r="CV142" s="148"/>
      <c r="CW142" s="148"/>
      <c r="CX142" s="148"/>
      <c r="CY142" s="148"/>
      <c r="CZ142" s="148"/>
      <c r="DA142" s="148"/>
      <c r="DB142" s="148"/>
      <c r="DC142" s="148"/>
      <c r="DD142" s="148"/>
      <c r="DE142" s="148"/>
      <c r="DF142" s="148"/>
      <c r="DG142" s="148"/>
      <c r="DH142" s="148"/>
      <c r="DI142" s="148"/>
      <c r="DJ142" s="148"/>
      <c r="DK142" s="148"/>
      <c r="DL142" s="148"/>
      <c r="DM142" s="148"/>
      <c r="DN142" s="148"/>
      <c r="DO142" s="148"/>
      <c r="DP142" s="148"/>
      <c r="DQ142" s="148"/>
      <c r="DR142" s="148"/>
      <c r="DS142" s="148"/>
      <c r="DT142" s="148"/>
      <c r="DU142" s="148"/>
      <c r="DV142" s="148"/>
      <c r="DW142" s="148"/>
      <c r="DX142" s="148"/>
      <c r="DY142" s="148"/>
      <c r="DZ142" s="148"/>
      <c r="EA142" s="148"/>
      <c r="EB142" s="148"/>
      <c r="EC142" s="148"/>
      <c r="ED142" s="148"/>
      <c r="EE142" s="148"/>
      <c r="EF142" s="148"/>
      <c r="EG142" s="148"/>
      <c r="EH142" s="148"/>
      <c r="EI142" s="148"/>
      <c r="EJ142" s="148"/>
      <c r="EK142" s="148"/>
      <c r="EL142" s="148"/>
      <c r="EM142" s="148"/>
      <c r="EN142" s="148"/>
      <c r="EO142" s="148"/>
      <c r="EP142" s="148"/>
      <c r="EQ142" s="148"/>
      <c r="ER142" s="148"/>
      <c r="ES142" s="148"/>
      <c r="ET142" s="148"/>
      <c r="EU142" s="148"/>
      <c r="EV142" s="148"/>
      <c r="EW142" s="148"/>
      <c r="EX142" s="148"/>
      <c r="EY142" s="148"/>
      <c r="EZ142" s="148"/>
      <c r="FA142" s="148"/>
      <c r="FB142" s="148"/>
      <c r="FC142" s="148"/>
      <c r="FD142" s="148"/>
      <c r="FE142" s="148"/>
      <c r="FF142" s="148"/>
      <c r="FG142" s="148"/>
      <c r="FH142" s="148"/>
      <c r="FI142" s="148"/>
      <c r="FJ142" s="148"/>
      <c r="FK142" s="148"/>
      <c r="FL142" s="148"/>
      <c r="FM142" s="148"/>
      <c r="FN142" s="148"/>
      <c r="FO142" s="148"/>
      <c r="FP142" s="148"/>
      <c r="FQ142" s="148"/>
      <c r="FR142" s="148"/>
      <c r="FS142" s="148"/>
      <c r="FT142" s="148"/>
      <c r="FU142" s="148"/>
      <c r="FV142" s="148"/>
      <c r="FW142" s="148"/>
      <c r="FX142" s="148"/>
      <c r="FY142" s="148"/>
      <c r="FZ142" s="148"/>
      <c r="GA142" s="148"/>
      <c r="GB142" s="148"/>
      <c r="GC142" s="148"/>
      <c r="GD142" s="148"/>
      <c r="GE142" s="148"/>
      <c r="GF142" s="148"/>
      <c r="GG142" s="148"/>
      <c r="GH142" s="148"/>
      <c r="GI142" s="148"/>
      <c r="GJ142" s="148"/>
      <c r="GK142" s="148"/>
      <c r="GL142" s="148"/>
      <c r="GM142" s="148"/>
      <c r="GN142" s="148"/>
      <c r="GO142" s="148"/>
      <c r="GP142" s="148"/>
      <c r="GQ142" s="148"/>
      <c r="GR142" s="148"/>
      <c r="GS142" s="148"/>
      <c r="GT142" s="148"/>
      <c r="GU142" s="148"/>
      <c r="GV142" s="148"/>
      <c r="GW142" s="148"/>
      <c r="GX142" s="148"/>
      <c r="GY142" s="148"/>
      <c r="GZ142" s="148"/>
      <c r="HA142" s="148"/>
      <c r="HB142" s="148"/>
      <c r="HC142" s="148"/>
      <c r="HD142" s="148"/>
      <c r="HE142" s="148"/>
      <c r="HF142" s="148"/>
      <c r="HG142" s="148"/>
      <c r="HH142" s="148"/>
      <c r="HI142" s="148"/>
      <c r="HJ142" s="148"/>
      <c r="HK142" s="148"/>
      <c r="HL142" s="148"/>
      <c r="HM142" s="148"/>
      <c r="HN142" s="148"/>
      <c r="HO142" s="148"/>
      <c r="HP142" s="148"/>
    </row>
    <row r="143" s="147" customFormat="1" spans="1:224">
      <c r="A143" s="160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  <c r="BQ143" s="148"/>
      <c r="BR143" s="148"/>
      <c r="BS143" s="148"/>
      <c r="BT143" s="148"/>
      <c r="BU143" s="148"/>
      <c r="BV143" s="148"/>
      <c r="BW143" s="148"/>
      <c r="BX143" s="148"/>
      <c r="BY143" s="148"/>
      <c r="BZ143" s="148"/>
      <c r="CA143" s="148"/>
      <c r="CB143" s="148"/>
      <c r="CC143" s="148"/>
      <c r="CD143" s="148"/>
      <c r="CE143" s="148"/>
      <c r="CF143" s="148"/>
      <c r="CG143" s="148"/>
      <c r="CH143" s="148"/>
      <c r="CI143" s="148"/>
      <c r="CJ143" s="148"/>
      <c r="CK143" s="148"/>
      <c r="CL143" s="148"/>
      <c r="CM143" s="148"/>
      <c r="CN143" s="148"/>
      <c r="CO143" s="148"/>
      <c r="CP143" s="148"/>
      <c r="CQ143" s="148"/>
      <c r="CR143" s="148"/>
      <c r="CS143" s="148"/>
      <c r="CT143" s="148"/>
      <c r="CU143" s="148"/>
      <c r="CV143" s="148"/>
      <c r="CW143" s="148"/>
      <c r="CX143" s="148"/>
      <c r="CY143" s="148"/>
      <c r="CZ143" s="148"/>
      <c r="DA143" s="148"/>
      <c r="DB143" s="148"/>
      <c r="DC143" s="148"/>
      <c r="DD143" s="148"/>
      <c r="DE143" s="148"/>
      <c r="DF143" s="148"/>
      <c r="DG143" s="148"/>
      <c r="DH143" s="148"/>
      <c r="DI143" s="148"/>
      <c r="DJ143" s="148"/>
      <c r="DK143" s="148"/>
      <c r="DL143" s="148"/>
      <c r="DM143" s="148"/>
      <c r="DN143" s="148"/>
      <c r="DO143" s="148"/>
      <c r="DP143" s="148"/>
      <c r="DQ143" s="148"/>
      <c r="DR143" s="148"/>
      <c r="DS143" s="148"/>
      <c r="DT143" s="148"/>
      <c r="DU143" s="148"/>
      <c r="DV143" s="148"/>
      <c r="DW143" s="148"/>
      <c r="DX143" s="148"/>
      <c r="DY143" s="148"/>
      <c r="DZ143" s="148"/>
      <c r="EA143" s="148"/>
      <c r="EB143" s="148"/>
      <c r="EC143" s="148"/>
      <c r="ED143" s="148"/>
      <c r="EE143" s="148"/>
      <c r="EF143" s="148"/>
      <c r="EG143" s="148"/>
      <c r="EH143" s="148"/>
      <c r="EI143" s="148"/>
      <c r="EJ143" s="148"/>
      <c r="EK143" s="148"/>
      <c r="EL143" s="148"/>
      <c r="EM143" s="148"/>
      <c r="EN143" s="148"/>
      <c r="EO143" s="148"/>
      <c r="EP143" s="148"/>
      <c r="EQ143" s="148"/>
      <c r="ER143" s="148"/>
      <c r="ES143" s="148"/>
      <c r="ET143" s="148"/>
      <c r="EU143" s="148"/>
      <c r="EV143" s="148"/>
      <c r="EW143" s="148"/>
      <c r="EX143" s="148"/>
      <c r="EY143" s="148"/>
      <c r="EZ143" s="148"/>
      <c r="FA143" s="148"/>
      <c r="FB143" s="148"/>
      <c r="FC143" s="148"/>
      <c r="FD143" s="148"/>
      <c r="FE143" s="148"/>
      <c r="FF143" s="148"/>
      <c r="FG143" s="148"/>
      <c r="FH143" s="148"/>
      <c r="FI143" s="148"/>
      <c r="FJ143" s="148"/>
      <c r="FK143" s="148"/>
      <c r="FL143" s="148"/>
      <c r="FM143" s="148"/>
      <c r="FN143" s="148"/>
      <c r="FO143" s="148"/>
      <c r="FP143" s="148"/>
      <c r="FQ143" s="148"/>
      <c r="FR143" s="148"/>
      <c r="FS143" s="148"/>
      <c r="FT143" s="148"/>
      <c r="FU143" s="148"/>
      <c r="FV143" s="148"/>
      <c r="FW143" s="148"/>
      <c r="FX143" s="148"/>
      <c r="FY143" s="148"/>
      <c r="FZ143" s="148"/>
      <c r="GA143" s="148"/>
      <c r="GB143" s="148"/>
      <c r="GC143" s="148"/>
      <c r="GD143" s="148"/>
      <c r="GE143" s="148"/>
      <c r="GF143" s="148"/>
      <c r="GG143" s="148"/>
      <c r="GH143" s="148"/>
      <c r="GI143" s="148"/>
      <c r="GJ143" s="148"/>
      <c r="GK143" s="148"/>
      <c r="GL143" s="148"/>
      <c r="GM143" s="148"/>
      <c r="GN143" s="148"/>
      <c r="GO143" s="148"/>
      <c r="GP143" s="148"/>
      <c r="GQ143" s="148"/>
      <c r="GR143" s="148"/>
      <c r="GS143" s="148"/>
      <c r="GT143" s="148"/>
      <c r="GU143" s="148"/>
      <c r="GV143" s="148"/>
      <c r="GW143" s="148"/>
      <c r="GX143" s="148"/>
      <c r="GY143" s="148"/>
      <c r="GZ143" s="148"/>
      <c r="HA143" s="148"/>
      <c r="HB143" s="148"/>
      <c r="HC143" s="148"/>
      <c r="HD143" s="148"/>
      <c r="HE143" s="148"/>
      <c r="HF143" s="148"/>
      <c r="HG143" s="148"/>
      <c r="HH143" s="148"/>
      <c r="HI143" s="148"/>
      <c r="HJ143" s="148"/>
      <c r="HK143" s="148"/>
      <c r="HL143" s="148"/>
      <c r="HM143" s="148"/>
      <c r="HN143" s="148"/>
      <c r="HO143" s="148"/>
      <c r="HP143" s="148"/>
    </row>
    <row r="144" s="147" customFormat="1" spans="1:224">
      <c r="A144" s="160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BZ144" s="148"/>
      <c r="CA144" s="148"/>
      <c r="CB144" s="148"/>
      <c r="CC144" s="148"/>
      <c r="CD144" s="148"/>
      <c r="CE144" s="148"/>
      <c r="CF144" s="148"/>
      <c r="CG144" s="148"/>
      <c r="CH144" s="148"/>
      <c r="CI144" s="148"/>
      <c r="CJ144" s="148"/>
      <c r="CK144" s="148"/>
      <c r="CL144" s="148"/>
      <c r="CM144" s="148"/>
      <c r="CN144" s="148"/>
      <c r="CO144" s="148"/>
      <c r="CP144" s="148"/>
      <c r="CQ144" s="148"/>
      <c r="CR144" s="148"/>
      <c r="CS144" s="148"/>
      <c r="CT144" s="148"/>
      <c r="CU144" s="148"/>
      <c r="CV144" s="148"/>
      <c r="CW144" s="148"/>
      <c r="CX144" s="148"/>
      <c r="CY144" s="148"/>
      <c r="CZ144" s="148"/>
      <c r="DA144" s="148"/>
      <c r="DB144" s="148"/>
      <c r="DC144" s="148"/>
      <c r="DD144" s="148"/>
      <c r="DE144" s="148"/>
      <c r="DF144" s="148"/>
      <c r="DG144" s="148"/>
      <c r="DH144" s="148"/>
      <c r="DI144" s="148"/>
      <c r="DJ144" s="148"/>
      <c r="DK144" s="148"/>
      <c r="DL144" s="148"/>
      <c r="DM144" s="148"/>
      <c r="DN144" s="148"/>
      <c r="DO144" s="148"/>
      <c r="DP144" s="148"/>
      <c r="DQ144" s="148"/>
      <c r="DR144" s="148"/>
      <c r="DS144" s="148"/>
      <c r="DT144" s="148"/>
      <c r="DU144" s="148"/>
      <c r="DV144" s="148"/>
      <c r="DW144" s="148"/>
      <c r="DX144" s="148"/>
      <c r="DY144" s="148"/>
      <c r="DZ144" s="148"/>
      <c r="EA144" s="148"/>
      <c r="EB144" s="148"/>
      <c r="EC144" s="148"/>
      <c r="ED144" s="148"/>
      <c r="EE144" s="148"/>
      <c r="EF144" s="148"/>
      <c r="EG144" s="148"/>
      <c r="EH144" s="148"/>
      <c r="EI144" s="148"/>
      <c r="EJ144" s="148"/>
      <c r="EK144" s="148"/>
      <c r="EL144" s="148"/>
      <c r="EM144" s="148"/>
      <c r="EN144" s="148"/>
      <c r="EO144" s="148"/>
      <c r="EP144" s="148"/>
      <c r="EQ144" s="148"/>
      <c r="ER144" s="148"/>
      <c r="ES144" s="148"/>
      <c r="ET144" s="148"/>
      <c r="EU144" s="148"/>
      <c r="EV144" s="148"/>
      <c r="EW144" s="148"/>
      <c r="EX144" s="148"/>
      <c r="EY144" s="148"/>
      <c r="EZ144" s="148"/>
      <c r="FA144" s="148"/>
      <c r="FB144" s="148"/>
      <c r="FC144" s="148"/>
      <c r="FD144" s="148"/>
      <c r="FE144" s="148"/>
      <c r="FF144" s="148"/>
      <c r="FG144" s="148"/>
      <c r="FH144" s="148"/>
      <c r="FI144" s="148"/>
      <c r="FJ144" s="148"/>
      <c r="FK144" s="148"/>
      <c r="FL144" s="148"/>
      <c r="FM144" s="148"/>
      <c r="FN144" s="148"/>
      <c r="FO144" s="148"/>
      <c r="FP144" s="148"/>
      <c r="FQ144" s="148"/>
      <c r="FR144" s="148"/>
      <c r="FS144" s="148"/>
      <c r="FT144" s="148"/>
      <c r="FU144" s="148"/>
      <c r="FV144" s="148"/>
      <c r="FW144" s="148"/>
      <c r="FX144" s="148"/>
      <c r="FY144" s="148"/>
      <c r="FZ144" s="148"/>
      <c r="GA144" s="148"/>
      <c r="GB144" s="148"/>
      <c r="GC144" s="148"/>
      <c r="GD144" s="148"/>
      <c r="GE144" s="148"/>
      <c r="GF144" s="148"/>
      <c r="GG144" s="148"/>
      <c r="GH144" s="148"/>
      <c r="GI144" s="148"/>
      <c r="GJ144" s="148"/>
      <c r="GK144" s="148"/>
      <c r="GL144" s="148"/>
      <c r="GM144" s="148"/>
      <c r="GN144" s="148"/>
      <c r="GO144" s="148"/>
      <c r="GP144" s="148"/>
      <c r="GQ144" s="148"/>
      <c r="GR144" s="148"/>
      <c r="GS144" s="148"/>
      <c r="GT144" s="148"/>
      <c r="GU144" s="148"/>
      <c r="GV144" s="148"/>
      <c r="GW144" s="148"/>
      <c r="GX144" s="148"/>
      <c r="GY144" s="148"/>
      <c r="GZ144" s="148"/>
      <c r="HA144" s="148"/>
      <c r="HB144" s="148"/>
      <c r="HC144" s="148"/>
      <c r="HD144" s="148"/>
      <c r="HE144" s="148"/>
      <c r="HF144" s="148"/>
      <c r="HG144" s="148"/>
      <c r="HH144" s="148"/>
      <c r="HI144" s="148"/>
      <c r="HJ144" s="148"/>
      <c r="HK144" s="148"/>
      <c r="HL144" s="148"/>
      <c r="HM144" s="148"/>
      <c r="HN144" s="148"/>
      <c r="HO144" s="148"/>
      <c r="HP144" s="148"/>
    </row>
    <row r="145" s="147" customFormat="1" spans="1:224">
      <c r="A145" s="160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  <c r="BQ145" s="148"/>
      <c r="BR145" s="148"/>
      <c r="BS145" s="148"/>
      <c r="BT145" s="148"/>
      <c r="BU145" s="148"/>
      <c r="BV145" s="148"/>
      <c r="BW145" s="148"/>
      <c r="BX145" s="148"/>
      <c r="BY145" s="148"/>
      <c r="BZ145" s="148"/>
      <c r="CA145" s="148"/>
      <c r="CB145" s="148"/>
      <c r="CC145" s="148"/>
      <c r="CD145" s="148"/>
      <c r="CE145" s="148"/>
      <c r="CF145" s="148"/>
      <c r="CG145" s="148"/>
      <c r="CH145" s="148"/>
      <c r="CI145" s="148"/>
      <c r="CJ145" s="148"/>
      <c r="CK145" s="148"/>
      <c r="CL145" s="148"/>
      <c r="CM145" s="148"/>
      <c r="CN145" s="148"/>
      <c r="CO145" s="148"/>
      <c r="CP145" s="148"/>
      <c r="CQ145" s="148"/>
      <c r="CR145" s="148"/>
      <c r="CS145" s="148"/>
      <c r="CT145" s="148"/>
      <c r="CU145" s="148"/>
      <c r="CV145" s="148"/>
      <c r="CW145" s="148"/>
      <c r="CX145" s="148"/>
      <c r="CY145" s="148"/>
      <c r="CZ145" s="148"/>
      <c r="DA145" s="148"/>
      <c r="DB145" s="148"/>
      <c r="DC145" s="148"/>
      <c r="DD145" s="148"/>
      <c r="DE145" s="148"/>
      <c r="DF145" s="148"/>
      <c r="DG145" s="148"/>
      <c r="DH145" s="148"/>
      <c r="DI145" s="148"/>
      <c r="DJ145" s="148"/>
      <c r="DK145" s="148"/>
      <c r="DL145" s="148"/>
      <c r="DM145" s="148"/>
      <c r="DN145" s="148"/>
      <c r="DO145" s="148"/>
      <c r="DP145" s="148"/>
      <c r="DQ145" s="148"/>
      <c r="DR145" s="148"/>
      <c r="DS145" s="148"/>
      <c r="DT145" s="148"/>
      <c r="DU145" s="148"/>
      <c r="DV145" s="148"/>
      <c r="DW145" s="148"/>
      <c r="DX145" s="148"/>
      <c r="DY145" s="148"/>
      <c r="DZ145" s="148"/>
      <c r="EA145" s="148"/>
      <c r="EB145" s="148"/>
      <c r="EC145" s="148"/>
      <c r="ED145" s="148"/>
      <c r="EE145" s="148"/>
      <c r="EF145" s="148"/>
      <c r="EG145" s="148"/>
      <c r="EH145" s="148"/>
      <c r="EI145" s="148"/>
      <c r="EJ145" s="148"/>
      <c r="EK145" s="148"/>
      <c r="EL145" s="148"/>
      <c r="EM145" s="148"/>
      <c r="EN145" s="148"/>
      <c r="EO145" s="148"/>
      <c r="EP145" s="148"/>
      <c r="EQ145" s="148"/>
      <c r="ER145" s="148"/>
      <c r="ES145" s="148"/>
      <c r="ET145" s="148"/>
      <c r="EU145" s="148"/>
      <c r="EV145" s="148"/>
      <c r="EW145" s="148"/>
      <c r="EX145" s="148"/>
      <c r="EY145" s="148"/>
      <c r="EZ145" s="148"/>
      <c r="FA145" s="148"/>
      <c r="FB145" s="148"/>
      <c r="FC145" s="148"/>
      <c r="FD145" s="148"/>
      <c r="FE145" s="148"/>
      <c r="FF145" s="148"/>
      <c r="FG145" s="148"/>
      <c r="FH145" s="148"/>
      <c r="FI145" s="148"/>
      <c r="FJ145" s="148"/>
      <c r="FK145" s="148"/>
      <c r="FL145" s="148"/>
      <c r="FM145" s="148"/>
      <c r="FN145" s="148"/>
      <c r="FO145" s="148"/>
      <c r="FP145" s="148"/>
      <c r="FQ145" s="148"/>
      <c r="FR145" s="148"/>
      <c r="FS145" s="148"/>
      <c r="FT145" s="148"/>
      <c r="FU145" s="148"/>
      <c r="FV145" s="148"/>
      <c r="FW145" s="148"/>
      <c r="FX145" s="148"/>
      <c r="FY145" s="148"/>
      <c r="FZ145" s="148"/>
      <c r="GA145" s="148"/>
      <c r="GB145" s="148"/>
      <c r="GC145" s="148"/>
      <c r="GD145" s="148"/>
      <c r="GE145" s="148"/>
      <c r="GF145" s="148"/>
      <c r="GG145" s="148"/>
      <c r="GH145" s="148"/>
      <c r="GI145" s="148"/>
      <c r="GJ145" s="148"/>
      <c r="GK145" s="148"/>
      <c r="GL145" s="148"/>
      <c r="GM145" s="148"/>
      <c r="GN145" s="148"/>
      <c r="GO145" s="148"/>
      <c r="GP145" s="148"/>
      <c r="GQ145" s="148"/>
      <c r="GR145" s="148"/>
      <c r="GS145" s="148"/>
      <c r="GT145" s="148"/>
      <c r="GU145" s="148"/>
      <c r="GV145" s="148"/>
      <c r="GW145" s="148"/>
      <c r="GX145" s="148"/>
      <c r="GY145" s="148"/>
      <c r="GZ145" s="148"/>
      <c r="HA145" s="148"/>
      <c r="HB145" s="148"/>
      <c r="HC145" s="148"/>
      <c r="HD145" s="148"/>
      <c r="HE145" s="148"/>
      <c r="HF145" s="148"/>
      <c r="HG145" s="148"/>
      <c r="HH145" s="148"/>
      <c r="HI145" s="148"/>
      <c r="HJ145" s="148"/>
      <c r="HK145" s="148"/>
      <c r="HL145" s="148"/>
      <c r="HM145" s="148"/>
      <c r="HN145" s="148"/>
      <c r="HO145" s="148"/>
      <c r="HP145" s="148"/>
    </row>
    <row r="146" s="147" customFormat="1" spans="1:224">
      <c r="A146" s="160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  <c r="BQ146" s="148"/>
      <c r="BR146" s="148"/>
      <c r="BS146" s="148"/>
      <c r="BT146" s="148"/>
      <c r="BU146" s="148"/>
      <c r="BV146" s="148"/>
      <c r="BW146" s="148"/>
      <c r="BX146" s="148"/>
      <c r="BY146" s="148"/>
      <c r="BZ146" s="148"/>
      <c r="CA146" s="148"/>
      <c r="CB146" s="148"/>
      <c r="CC146" s="148"/>
      <c r="CD146" s="148"/>
      <c r="CE146" s="148"/>
      <c r="CF146" s="148"/>
      <c r="CG146" s="148"/>
      <c r="CH146" s="148"/>
      <c r="CI146" s="148"/>
      <c r="CJ146" s="148"/>
      <c r="CK146" s="148"/>
      <c r="CL146" s="148"/>
      <c r="CM146" s="148"/>
      <c r="CN146" s="148"/>
      <c r="CO146" s="148"/>
      <c r="CP146" s="148"/>
      <c r="CQ146" s="148"/>
      <c r="CR146" s="148"/>
      <c r="CS146" s="148"/>
      <c r="CT146" s="148"/>
      <c r="CU146" s="148"/>
      <c r="CV146" s="148"/>
      <c r="CW146" s="148"/>
      <c r="CX146" s="148"/>
      <c r="CY146" s="148"/>
      <c r="CZ146" s="148"/>
      <c r="DA146" s="148"/>
      <c r="DB146" s="148"/>
      <c r="DC146" s="148"/>
      <c r="DD146" s="148"/>
      <c r="DE146" s="148"/>
      <c r="DF146" s="148"/>
      <c r="DG146" s="148"/>
      <c r="DH146" s="148"/>
      <c r="DI146" s="148"/>
      <c r="DJ146" s="148"/>
      <c r="DK146" s="148"/>
      <c r="DL146" s="148"/>
      <c r="DM146" s="148"/>
      <c r="DN146" s="148"/>
      <c r="DO146" s="148"/>
      <c r="DP146" s="148"/>
      <c r="DQ146" s="148"/>
      <c r="DR146" s="148"/>
      <c r="DS146" s="148"/>
      <c r="DT146" s="148"/>
      <c r="DU146" s="148"/>
      <c r="DV146" s="148"/>
      <c r="DW146" s="148"/>
      <c r="DX146" s="148"/>
      <c r="DY146" s="148"/>
      <c r="DZ146" s="148"/>
      <c r="EA146" s="148"/>
      <c r="EB146" s="148"/>
      <c r="EC146" s="148"/>
      <c r="ED146" s="148"/>
      <c r="EE146" s="148"/>
      <c r="EF146" s="148"/>
      <c r="EG146" s="148"/>
      <c r="EH146" s="148"/>
      <c r="EI146" s="148"/>
      <c r="EJ146" s="148"/>
      <c r="EK146" s="148"/>
      <c r="EL146" s="148"/>
      <c r="EM146" s="148"/>
      <c r="EN146" s="148"/>
      <c r="EO146" s="148"/>
      <c r="EP146" s="148"/>
      <c r="EQ146" s="148"/>
      <c r="ER146" s="148"/>
      <c r="ES146" s="148"/>
      <c r="ET146" s="148"/>
      <c r="EU146" s="148"/>
      <c r="EV146" s="148"/>
      <c r="EW146" s="148"/>
      <c r="EX146" s="148"/>
      <c r="EY146" s="148"/>
      <c r="EZ146" s="148"/>
      <c r="FA146" s="148"/>
      <c r="FB146" s="148"/>
      <c r="FC146" s="148"/>
      <c r="FD146" s="148"/>
      <c r="FE146" s="148"/>
      <c r="FF146" s="148"/>
      <c r="FG146" s="148"/>
      <c r="FH146" s="148"/>
      <c r="FI146" s="148"/>
      <c r="FJ146" s="148"/>
      <c r="FK146" s="148"/>
      <c r="FL146" s="148"/>
      <c r="FM146" s="148"/>
      <c r="FN146" s="148"/>
      <c r="FO146" s="148"/>
      <c r="FP146" s="148"/>
      <c r="FQ146" s="148"/>
      <c r="FR146" s="148"/>
      <c r="FS146" s="148"/>
      <c r="FT146" s="148"/>
      <c r="FU146" s="148"/>
      <c r="FV146" s="148"/>
      <c r="FW146" s="148"/>
      <c r="FX146" s="148"/>
      <c r="FY146" s="148"/>
      <c r="FZ146" s="148"/>
      <c r="GA146" s="148"/>
      <c r="GB146" s="148"/>
      <c r="GC146" s="148"/>
      <c r="GD146" s="148"/>
      <c r="GE146" s="148"/>
      <c r="GF146" s="148"/>
      <c r="GG146" s="148"/>
      <c r="GH146" s="148"/>
      <c r="GI146" s="148"/>
      <c r="GJ146" s="148"/>
      <c r="GK146" s="148"/>
      <c r="GL146" s="148"/>
      <c r="GM146" s="148"/>
      <c r="GN146" s="148"/>
      <c r="GO146" s="148"/>
      <c r="GP146" s="148"/>
      <c r="GQ146" s="148"/>
      <c r="GR146" s="148"/>
      <c r="GS146" s="148"/>
      <c r="GT146" s="148"/>
      <c r="GU146" s="148"/>
      <c r="GV146" s="148"/>
      <c r="GW146" s="148"/>
      <c r="GX146" s="148"/>
      <c r="GY146" s="148"/>
      <c r="GZ146" s="148"/>
      <c r="HA146" s="148"/>
      <c r="HB146" s="148"/>
      <c r="HC146" s="148"/>
      <c r="HD146" s="148"/>
      <c r="HE146" s="148"/>
      <c r="HF146" s="148"/>
      <c r="HG146" s="148"/>
      <c r="HH146" s="148"/>
      <c r="HI146" s="148"/>
      <c r="HJ146" s="148"/>
      <c r="HK146" s="148"/>
      <c r="HL146" s="148"/>
      <c r="HM146" s="148"/>
      <c r="HN146" s="148"/>
      <c r="HO146" s="148"/>
      <c r="HP146" s="148"/>
    </row>
    <row r="147" s="147" customFormat="1" spans="1:224">
      <c r="A147" s="160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  <c r="BQ147" s="148"/>
      <c r="BR147" s="148"/>
      <c r="BS147" s="148"/>
      <c r="BT147" s="148"/>
      <c r="BU147" s="148"/>
      <c r="BV147" s="148"/>
      <c r="BW147" s="148"/>
      <c r="BX147" s="148"/>
      <c r="BY147" s="148"/>
      <c r="BZ147" s="148"/>
      <c r="CA147" s="148"/>
      <c r="CB147" s="148"/>
      <c r="CC147" s="148"/>
      <c r="CD147" s="148"/>
      <c r="CE147" s="148"/>
      <c r="CF147" s="148"/>
      <c r="CG147" s="148"/>
      <c r="CH147" s="148"/>
      <c r="CI147" s="148"/>
      <c r="CJ147" s="148"/>
      <c r="CK147" s="148"/>
      <c r="CL147" s="148"/>
      <c r="CM147" s="148"/>
      <c r="CN147" s="148"/>
      <c r="CO147" s="148"/>
      <c r="CP147" s="148"/>
      <c r="CQ147" s="148"/>
      <c r="CR147" s="148"/>
      <c r="CS147" s="148"/>
      <c r="CT147" s="148"/>
      <c r="CU147" s="148"/>
      <c r="CV147" s="148"/>
      <c r="CW147" s="148"/>
      <c r="CX147" s="148"/>
      <c r="CY147" s="148"/>
      <c r="CZ147" s="148"/>
      <c r="DA147" s="148"/>
      <c r="DB147" s="148"/>
      <c r="DC147" s="148"/>
      <c r="DD147" s="148"/>
      <c r="DE147" s="148"/>
      <c r="DF147" s="148"/>
      <c r="DG147" s="148"/>
      <c r="DH147" s="148"/>
      <c r="DI147" s="148"/>
      <c r="DJ147" s="148"/>
      <c r="DK147" s="148"/>
      <c r="DL147" s="148"/>
      <c r="DM147" s="148"/>
      <c r="DN147" s="148"/>
      <c r="DO147" s="148"/>
      <c r="DP147" s="148"/>
      <c r="DQ147" s="148"/>
      <c r="DR147" s="148"/>
      <c r="DS147" s="148"/>
      <c r="DT147" s="148"/>
      <c r="DU147" s="148"/>
      <c r="DV147" s="148"/>
      <c r="DW147" s="148"/>
      <c r="DX147" s="148"/>
      <c r="DY147" s="148"/>
      <c r="DZ147" s="148"/>
      <c r="EA147" s="148"/>
      <c r="EB147" s="148"/>
      <c r="EC147" s="148"/>
      <c r="ED147" s="148"/>
      <c r="EE147" s="148"/>
      <c r="EF147" s="148"/>
      <c r="EG147" s="148"/>
      <c r="EH147" s="148"/>
      <c r="EI147" s="148"/>
      <c r="EJ147" s="148"/>
      <c r="EK147" s="148"/>
      <c r="EL147" s="148"/>
      <c r="EM147" s="148"/>
      <c r="EN147" s="148"/>
      <c r="EO147" s="148"/>
      <c r="EP147" s="148"/>
      <c r="EQ147" s="148"/>
      <c r="ER147" s="148"/>
      <c r="ES147" s="148"/>
      <c r="ET147" s="148"/>
      <c r="EU147" s="148"/>
      <c r="EV147" s="148"/>
      <c r="EW147" s="148"/>
      <c r="EX147" s="148"/>
      <c r="EY147" s="148"/>
      <c r="EZ147" s="148"/>
      <c r="FA147" s="148"/>
      <c r="FB147" s="148"/>
      <c r="FC147" s="148"/>
      <c r="FD147" s="148"/>
      <c r="FE147" s="148"/>
      <c r="FF147" s="148"/>
      <c r="FG147" s="148"/>
      <c r="FH147" s="148"/>
      <c r="FI147" s="148"/>
      <c r="FJ147" s="148"/>
      <c r="FK147" s="148"/>
      <c r="FL147" s="148"/>
      <c r="FM147" s="148"/>
      <c r="FN147" s="148"/>
      <c r="FO147" s="148"/>
      <c r="FP147" s="148"/>
      <c r="FQ147" s="148"/>
      <c r="FR147" s="148"/>
      <c r="FS147" s="148"/>
      <c r="FT147" s="148"/>
      <c r="FU147" s="148"/>
      <c r="FV147" s="148"/>
      <c r="FW147" s="148"/>
      <c r="FX147" s="148"/>
      <c r="FY147" s="148"/>
      <c r="FZ147" s="148"/>
      <c r="GA147" s="148"/>
      <c r="GB147" s="148"/>
      <c r="GC147" s="148"/>
      <c r="GD147" s="148"/>
      <c r="GE147" s="148"/>
      <c r="GF147" s="148"/>
      <c r="GG147" s="148"/>
      <c r="GH147" s="148"/>
      <c r="GI147" s="148"/>
      <c r="GJ147" s="148"/>
      <c r="GK147" s="148"/>
      <c r="GL147" s="148"/>
      <c r="GM147" s="148"/>
      <c r="GN147" s="148"/>
      <c r="GO147" s="148"/>
      <c r="GP147" s="148"/>
      <c r="GQ147" s="148"/>
      <c r="GR147" s="148"/>
      <c r="GS147" s="148"/>
      <c r="GT147" s="148"/>
      <c r="GU147" s="148"/>
      <c r="GV147" s="148"/>
      <c r="GW147" s="148"/>
      <c r="GX147" s="148"/>
      <c r="GY147" s="148"/>
      <c r="GZ147" s="148"/>
      <c r="HA147" s="148"/>
      <c r="HB147" s="148"/>
      <c r="HC147" s="148"/>
      <c r="HD147" s="148"/>
      <c r="HE147" s="148"/>
      <c r="HF147" s="148"/>
      <c r="HG147" s="148"/>
      <c r="HH147" s="148"/>
      <c r="HI147" s="148"/>
      <c r="HJ147" s="148"/>
      <c r="HK147" s="148"/>
      <c r="HL147" s="148"/>
      <c r="HM147" s="148"/>
      <c r="HN147" s="148"/>
      <c r="HO147" s="148"/>
      <c r="HP147" s="148"/>
    </row>
    <row r="148" s="147" customFormat="1" spans="1:224">
      <c r="A148" s="160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</row>
    <row r="149" s="147" customFormat="1" spans="1:224">
      <c r="A149" s="160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  <c r="BZ149" s="148"/>
      <c r="CA149" s="148"/>
      <c r="CB149" s="148"/>
      <c r="CC149" s="148"/>
      <c r="CD149" s="148"/>
      <c r="CE149" s="148"/>
      <c r="CF149" s="148"/>
      <c r="CG149" s="148"/>
      <c r="CH149" s="148"/>
      <c r="CI149" s="148"/>
      <c r="CJ149" s="148"/>
      <c r="CK149" s="148"/>
      <c r="CL149" s="148"/>
      <c r="CM149" s="148"/>
      <c r="CN149" s="148"/>
      <c r="CO149" s="148"/>
      <c r="CP149" s="148"/>
      <c r="CQ149" s="148"/>
      <c r="CR149" s="148"/>
      <c r="CS149" s="148"/>
      <c r="CT149" s="148"/>
      <c r="CU149" s="148"/>
      <c r="CV149" s="148"/>
      <c r="CW149" s="148"/>
      <c r="CX149" s="148"/>
      <c r="CY149" s="148"/>
      <c r="CZ149" s="148"/>
      <c r="DA149" s="148"/>
      <c r="DB149" s="148"/>
      <c r="DC149" s="148"/>
      <c r="DD149" s="148"/>
      <c r="DE149" s="148"/>
      <c r="DF149" s="148"/>
      <c r="DG149" s="148"/>
      <c r="DH149" s="148"/>
      <c r="DI149" s="148"/>
      <c r="DJ149" s="148"/>
      <c r="DK149" s="148"/>
      <c r="DL149" s="148"/>
      <c r="DM149" s="148"/>
      <c r="DN149" s="148"/>
      <c r="DO149" s="148"/>
      <c r="DP149" s="148"/>
      <c r="DQ149" s="148"/>
      <c r="DR149" s="148"/>
      <c r="DS149" s="148"/>
      <c r="DT149" s="148"/>
      <c r="DU149" s="148"/>
      <c r="DV149" s="148"/>
      <c r="DW149" s="148"/>
      <c r="DX149" s="148"/>
      <c r="DY149" s="148"/>
      <c r="DZ149" s="148"/>
      <c r="EA149" s="148"/>
      <c r="EB149" s="148"/>
      <c r="EC149" s="148"/>
      <c r="ED149" s="148"/>
      <c r="EE149" s="148"/>
      <c r="EF149" s="148"/>
      <c r="EG149" s="148"/>
      <c r="EH149" s="148"/>
      <c r="EI149" s="148"/>
      <c r="EJ149" s="148"/>
      <c r="EK149" s="148"/>
      <c r="EL149" s="148"/>
      <c r="EM149" s="148"/>
      <c r="EN149" s="148"/>
      <c r="EO149" s="148"/>
      <c r="EP149" s="148"/>
      <c r="EQ149" s="148"/>
      <c r="ER149" s="148"/>
      <c r="ES149" s="148"/>
      <c r="ET149" s="148"/>
      <c r="EU149" s="148"/>
      <c r="EV149" s="148"/>
      <c r="EW149" s="148"/>
      <c r="EX149" s="148"/>
      <c r="EY149" s="148"/>
      <c r="EZ149" s="148"/>
      <c r="FA149" s="148"/>
      <c r="FB149" s="148"/>
      <c r="FC149" s="148"/>
      <c r="FD149" s="148"/>
      <c r="FE149" s="148"/>
      <c r="FF149" s="148"/>
      <c r="FG149" s="148"/>
      <c r="FH149" s="148"/>
      <c r="FI149" s="148"/>
      <c r="FJ149" s="148"/>
      <c r="FK149" s="148"/>
      <c r="FL149" s="148"/>
      <c r="FM149" s="148"/>
      <c r="FN149" s="148"/>
      <c r="FO149" s="148"/>
      <c r="FP149" s="148"/>
      <c r="FQ149" s="148"/>
      <c r="FR149" s="148"/>
      <c r="FS149" s="148"/>
      <c r="FT149" s="148"/>
      <c r="FU149" s="148"/>
      <c r="FV149" s="148"/>
      <c r="FW149" s="148"/>
      <c r="FX149" s="148"/>
      <c r="FY149" s="148"/>
      <c r="FZ149" s="148"/>
      <c r="GA149" s="148"/>
      <c r="GB149" s="148"/>
      <c r="GC149" s="148"/>
      <c r="GD149" s="148"/>
      <c r="GE149" s="148"/>
      <c r="GF149" s="148"/>
      <c r="GG149" s="148"/>
      <c r="GH149" s="148"/>
      <c r="GI149" s="148"/>
      <c r="GJ149" s="148"/>
      <c r="GK149" s="148"/>
      <c r="GL149" s="148"/>
      <c r="GM149" s="148"/>
      <c r="GN149" s="148"/>
      <c r="GO149" s="148"/>
      <c r="GP149" s="148"/>
      <c r="GQ149" s="148"/>
      <c r="GR149" s="148"/>
      <c r="GS149" s="148"/>
      <c r="GT149" s="148"/>
      <c r="GU149" s="148"/>
      <c r="GV149" s="148"/>
      <c r="GW149" s="148"/>
      <c r="GX149" s="148"/>
      <c r="GY149" s="148"/>
      <c r="GZ149" s="148"/>
      <c r="HA149" s="148"/>
      <c r="HB149" s="148"/>
      <c r="HC149" s="148"/>
      <c r="HD149" s="148"/>
      <c r="HE149" s="148"/>
      <c r="HF149" s="148"/>
      <c r="HG149" s="148"/>
      <c r="HH149" s="148"/>
      <c r="HI149" s="148"/>
      <c r="HJ149" s="148"/>
      <c r="HK149" s="148"/>
      <c r="HL149" s="148"/>
      <c r="HM149" s="148"/>
      <c r="HN149" s="148"/>
      <c r="HO149" s="148"/>
      <c r="HP149" s="148"/>
    </row>
    <row r="150" s="147" customFormat="1" spans="1:224">
      <c r="A150" s="160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8"/>
      <c r="BR150" s="148"/>
      <c r="BS150" s="148"/>
      <c r="BT150" s="148"/>
      <c r="BU150" s="148"/>
      <c r="BV150" s="148"/>
      <c r="BW150" s="148"/>
      <c r="BX150" s="148"/>
      <c r="BY150" s="148"/>
      <c r="BZ150" s="148"/>
      <c r="CA150" s="148"/>
      <c r="CB150" s="148"/>
      <c r="CC150" s="148"/>
      <c r="CD150" s="148"/>
      <c r="CE150" s="148"/>
      <c r="CF150" s="148"/>
      <c r="CG150" s="148"/>
      <c r="CH150" s="148"/>
      <c r="CI150" s="148"/>
      <c r="CJ150" s="148"/>
      <c r="CK150" s="148"/>
      <c r="CL150" s="148"/>
      <c r="CM150" s="148"/>
      <c r="CN150" s="148"/>
      <c r="CO150" s="148"/>
      <c r="CP150" s="148"/>
      <c r="CQ150" s="148"/>
      <c r="CR150" s="148"/>
      <c r="CS150" s="148"/>
      <c r="CT150" s="148"/>
      <c r="CU150" s="148"/>
      <c r="CV150" s="148"/>
      <c r="CW150" s="148"/>
      <c r="CX150" s="148"/>
      <c r="CY150" s="148"/>
      <c r="CZ150" s="148"/>
      <c r="DA150" s="148"/>
      <c r="DB150" s="148"/>
      <c r="DC150" s="148"/>
      <c r="DD150" s="148"/>
      <c r="DE150" s="148"/>
      <c r="DF150" s="148"/>
      <c r="DG150" s="148"/>
      <c r="DH150" s="148"/>
      <c r="DI150" s="148"/>
      <c r="DJ150" s="148"/>
      <c r="DK150" s="148"/>
      <c r="DL150" s="148"/>
      <c r="DM150" s="148"/>
      <c r="DN150" s="148"/>
      <c r="DO150" s="148"/>
      <c r="DP150" s="148"/>
      <c r="DQ150" s="148"/>
      <c r="DR150" s="148"/>
      <c r="DS150" s="148"/>
      <c r="DT150" s="148"/>
      <c r="DU150" s="148"/>
      <c r="DV150" s="148"/>
      <c r="DW150" s="148"/>
      <c r="DX150" s="148"/>
      <c r="DY150" s="148"/>
      <c r="DZ150" s="148"/>
      <c r="EA150" s="148"/>
      <c r="EB150" s="148"/>
      <c r="EC150" s="148"/>
      <c r="ED150" s="148"/>
      <c r="EE150" s="148"/>
      <c r="EF150" s="148"/>
      <c r="EG150" s="148"/>
      <c r="EH150" s="148"/>
      <c r="EI150" s="148"/>
      <c r="EJ150" s="148"/>
      <c r="EK150" s="148"/>
      <c r="EL150" s="148"/>
      <c r="EM150" s="148"/>
      <c r="EN150" s="148"/>
      <c r="EO150" s="148"/>
      <c r="EP150" s="148"/>
      <c r="EQ150" s="148"/>
      <c r="ER150" s="148"/>
      <c r="ES150" s="148"/>
      <c r="ET150" s="148"/>
      <c r="EU150" s="148"/>
      <c r="EV150" s="148"/>
      <c r="EW150" s="148"/>
      <c r="EX150" s="148"/>
      <c r="EY150" s="148"/>
      <c r="EZ150" s="148"/>
      <c r="FA150" s="148"/>
      <c r="FB150" s="148"/>
      <c r="FC150" s="148"/>
      <c r="FD150" s="148"/>
      <c r="FE150" s="148"/>
      <c r="FF150" s="148"/>
      <c r="FG150" s="148"/>
      <c r="FH150" s="148"/>
      <c r="FI150" s="148"/>
      <c r="FJ150" s="148"/>
      <c r="FK150" s="148"/>
      <c r="FL150" s="148"/>
      <c r="FM150" s="148"/>
      <c r="FN150" s="148"/>
      <c r="FO150" s="148"/>
      <c r="FP150" s="148"/>
      <c r="FQ150" s="148"/>
      <c r="FR150" s="148"/>
      <c r="FS150" s="148"/>
      <c r="FT150" s="148"/>
      <c r="FU150" s="148"/>
      <c r="FV150" s="148"/>
      <c r="FW150" s="148"/>
      <c r="FX150" s="148"/>
      <c r="FY150" s="148"/>
      <c r="FZ150" s="148"/>
      <c r="GA150" s="148"/>
      <c r="GB150" s="148"/>
      <c r="GC150" s="148"/>
      <c r="GD150" s="148"/>
      <c r="GE150" s="148"/>
      <c r="GF150" s="148"/>
      <c r="GG150" s="148"/>
      <c r="GH150" s="148"/>
      <c r="GI150" s="148"/>
      <c r="GJ150" s="148"/>
      <c r="GK150" s="148"/>
      <c r="GL150" s="148"/>
      <c r="GM150" s="148"/>
      <c r="GN150" s="148"/>
      <c r="GO150" s="148"/>
      <c r="GP150" s="148"/>
      <c r="GQ150" s="148"/>
      <c r="GR150" s="148"/>
      <c r="GS150" s="148"/>
      <c r="GT150" s="148"/>
      <c r="GU150" s="148"/>
      <c r="GV150" s="148"/>
      <c r="GW150" s="148"/>
      <c r="GX150" s="148"/>
      <c r="GY150" s="148"/>
      <c r="GZ150" s="148"/>
      <c r="HA150" s="148"/>
      <c r="HB150" s="148"/>
      <c r="HC150" s="148"/>
      <c r="HD150" s="148"/>
      <c r="HE150" s="148"/>
      <c r="HF150" s="148"/>
      <c r="HG150" s="148"/>
      <c r="HH150" s="148"/>
      <c r="HI150" s="148"/>
      <c r="HJ150" s="148"/>
      <c r="HK150" s="148"/>
      <c r="HL150" s="148"/>
      <c r="HM150" s="148"/>
      <c r="HN150" s="148"/>
      <c r="HO150" s="148"/>
      <c r="HP150" s="148"/>
    </row>
    <row r="151" s="147" customFormat="1" spans="1:224">
      <c r="A151" s="160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</row>
    <row r="152" s="147" customFormat="1" spans="1:224">
      <c r="A152" s="160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  <c r="BQ152" s="148"/>
      <c r="BR152" s="148"/>
      <c r="BS152" s="148"/>
      <c r="BT152" s="148"/>
      <c r="BU152" s="148"/>
      <c r="BV152" s="148"/>
      <c r="BW152" s="148"/>
      <c r="BX152" s="148"/>
      <c r="BY152" s="148"/>
      <c r="BZ152" s="148"/>
      <c r="CA152" s="148"/>
      <c r="CB152" s="148"/>
      <c r="CC152" s="148"/>
      <c r="CD152" s="148"/>
      <c r="CE152" s="148"/>
      <c r="CF152" s="148"/>
      <c r="CG152" s="148"/>
      <c r="CH152" s="148"/>
      <c r="CI152" s="148"/>
      <c r="CJ152" s="148"/>
      <c r="CK152" s="148"/>
      <c r="CL152" s="148"/>
      <c r="CM152" s="148"/>
      <c r="CN152" s="148"/>
      <c r="CO152" s="148"/>
      <c r="CP152" s="148"/>
      <c r="CQ152" s="148"/>
      <c r="CR152" s="148"/>
      <c r="CS152" s="148"/>
      <c r="CT152" s="148"/>
      <c r="CU152" s="148"/>
      <c r="CV152" s="148"/>
      <c r="CW152" s="148"/>
      <c r="CX152" s="148"/>
      <c r="CY152" s="148"/>
      <c r="CZ152" s="148"/>
      <c r="DA152" s="148"/>
      <c r="DB152" s="148"/>
      <c r="DC152" s="148"/>
      <c r="DD152" s="148"/>
      <c r="DE152" s="148"/>
      <c r="DF152" s="148"/>
      <c r="DG152" s="148"/>
      <c r="DH152" s="148"/>
      <c r="DI152" s="148"/>
      <c r="DJ152" s="148"/>
      <c r="DK152" s="148"/>
      <c r="DL152" s="148"/>
      <c r="DM152" s="148"/>
      <c r="DN152" s="148"/>
      <c r="DO152" s="148"/>
      <c r="DP152" s="148"/>
      <c r="DQ152" s="148"/>
      <c r="DR152" s="148"/>
      <c r="DS152" s="148"/>
      <c r="DT152" s="148"/>
      <c r="DU152" s="148"/>
      <c r="DV152" s="148"/>
      <c r="DW152" s="148"/>
      <c r="DX152" s="148"/>
      <c r="DY152" s="148"/>
      <c r="DZ152" s="148"/>
      <c r="EA152" s="148"/>
      <c r="EB152" s="148"/>
      <c r="EC152" s="148"/>
      <c r="ED152" s="148"/>
      <c r="EE152" s="148"/>
      <c r="EF152" s="148"/>
      <c r="EG152" s="148"/>
      <c r="EH152" s="148"/>
      <c r="EI152" s="148"/>
      <c r="EJ152" s="148"/>
      <c r="EK152" s="148"/>
      <c r="EL152" s="148"/>
      <c r="EM152" s="148"/>
      <c r="EN152" s="148"/>
      <c r="EO152" s="148"/>
      <c r="EP152" s="148"/>
      <c r="EQ152" s="148"/>
      <c r="ER152" s="148"/>
      <c r="ES152" s="148"/>
      <c r="ET152" s="148"/>
      <c r="EU152" s="148"/>
      <c r="EV152" s="148"/>
      <c r="EW152" s="148"/>
      <c r="EX152" s="148"/>
      <c r="EY152" s="148"/>
      <c r="EZ152" s="148"/>
      <c r="FA152" s="148"/>
      <c r="FB152" s="148"/>
      <c r="FC152" s="148"/>
      <c r="FD152" s="148"/>
      <c r="FE152" s="148"/>
      <c r="FF152" s="148"/>
      <c r="FG152" s="148"/>
      <c r="FH152" s="148"/>
      <c r="FI152" s="148"/>
      <c r="FJ152" s="148"/>
      <c r="FK152" s="148"/>
      <c r="FL152" s="148"/>
      <c r="FM152" s="148"/>
      <c r="FN152" s="148"/>
      <c r="FO152" s="148"/>
      <c r="FP152" s="148"/>
      <c r="FQ152" s="148"/>
      <c r="FR152" s="148"/>
      <c r="FS152" s="148"/>
      <c r="FT152" s="148"/>
      <c r="FU152" s="148"/>
      <c r="FV152" s="148"/>
      <c r="FW152" s="148"/>
      <c r="FX152" s="148"/>
      <c r="FY152" s="148"/>
      <c r="FZ152" s="148"/>
      <c r="GA152" s="148"/>
      <c r="GB152" s="148"/>
      <c r="GC152" s="148"/>
      <c r="GD152" s="148"/>
      <c r="GE152" s="148"/>
      <c r="GF152" s="148"/>
      <c r="GG152" s="148"/>
      <c r="GH152" s="148"/>
      <c r="GI152" s="148"/>
      <c r="GJ152" s="148"/>
      <c r="GK152" s="148"/>
      <c r="GL152" s="148"/>
      <c r="GM152" s="148"/>
      <c r="GN152" s="148"/>
      <c r="GO152" s="148"/>
      <c r="GP152" s="148"/>
      <c r="GQ152" s="148"/>
      <c r="GR152" s="148"/>
      <c r="GS152" s="148"/>
      <c r="GT152" s="148"/>
      <c r="GU152" s="148"/>
      <c r="GV152" s="148"/>
      <c r="GW152" s="148"/>
      <c r="GX152" s="148"/>
      <c r="GY152" s="148"/>
      <c r="GZ152" s="148"/>
      <c r="HA152" s="148"/>
      <c r="HB152" s="148"/>
      <c r="HC152" s="148"/>
      <c r="HD152" s="148"/>
      <c r="HE152" s="148"/>
      <c r="HF152" s="148"/>
      <c r="HG152" s="148"/>
      <c r="HH152" s="148"/>
      <c r="HI152" s="148"/>
      <c r="HJ152" s="148"/>
      <c r="HK152" s="148"/>
      <c r="HL152" s="148"/>
      <c r="HM152" s="148"/>
      <c r="HN152" s="148"/>
      <c r="HO152" s="148"/>
      <c r="HP152" s="148"/>
    </row>
    <row r="153" s="147" customFormat="1" spans="1:224">
      <c r="A153" s="160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  <c r="BQ153" s="148"/>
      <c r="BR153" s="148"/>
      <c r="BS153" s="148"/>
      <c r="BT153" s="148"/>
      <c r="BU153" s="148"/>
      <c r="BV153" s="148"/>
      <c r="BW153" s="148"/>
      <c r="BX153" s="148"/>
      <c r="BY153" s="148"/>
      <c r="BZ153" s="148"/>
      <c r="CA153" s="148"/>
      <c r="CB153" s="148"/>
      <c r="CC153" s="148"/>
      <c r="CD153" s="148"/>
      <c r="CE153" s="148"/>
      <c r="CF153" s="148"/>
      <c r="CG153" s="148"/>
      <c r="CH153" s="148"/>
      <c r="CI153" s="148"/>
      <c r="CJ153" s="148"/>
      <c r="CK153" s="148"/>
      <c r="CL153" s="148"/>
      <c r="CM153" s="148"/>
      <c r="CN153" s="148"/>
      <c r="CO153" s="148"/>
      <c r="CP153" s="148"/>
      <c r="CQ153" s="148"/>
      <c r="CR153" s="148"/>
      <c r="CS153" s="148"/>
      <c r="CT153" s="148"/>
      <c r="CU153" s="148"/>
      <c r="CV153" s="148"/>
      <c r="CW153" s="148"/>
      <c r="CX153" s="148"/>
      <c r="CY153" s="148"/>
      <c r="CZ153" s="148"/>
      <c r="DA153" s="148"/>
      <c r="DB153" s="148"/>
      <c r="DC153" s="148"/>
      <c r="DD153" s="148"/>
      <c r="DE153" s="148"/>
      <c r="DF153" s="148"/>
      <c r="DG153" s="148"/>
      <c r="DH153" s="148"/>
      <c r="DI153" s="148"/>
      <c r="DJ153" s="148"/>
      <c r="DK153" s="148"/>
      <c r="DL153" s="148"/>
      <c r="DM153" s="148"/>
      <c r="DN153" s="148"/>
      <c r="DO153" s="148"/>
      <c r="DP153" s="148"/>
      <c r="DQ153" s="148"/>
      <c r="DR153" s="148"/>
      <c r="DS153" s="148"/>
      <c r="DT153" s="148"/>
      <c r="DU153" s="148"/>
      <c r="DV153" s="148"/>
      <c r="DW153" s="148"/>
      <c r="DX153" s="148"/>
      <c r="DY153" s="148"/>
      <c r="DZ153" s="148"/>
      <c r="EA153" s="148"/>
      <c r="EB153" s="148"/>
      <c r="EC153" s="148"/>
      <c r="ED153" s="148"/>
      <c r="EE153" s="148"/>
      <c r="EF153" s="148"/>
      <c r="EG153" s="148"/>
      <c r="EH153" s="148"/>
      <c r="EI153" s="148"/>
      <c r="EJ153" s="148"/>
      <c r="EK153" s="148"/>
      <c r="EL153" s="148"/>
      <c r="EM153" s="148"/>
      <c r="EN153" s="148"/>
      <c r="EO153" s="148"/>
      <c r="EP153" s="148"/>
      <c r="EQ153" s="148"/>
      <c r="ER153" s="148"/>
      <c r="ES153" s="148"/>
      <c r="ET153" s="148"/>
      <c r="EU153" s="148"/>
      <c r="EV153" s="148"/>
      <c r="EW153" s="148"/>
      <c r="EX153" s="148"/>
      <c r="EY153" s="148"/>
      <c r="EZ153" s="148"/>
      <c r="FA153" s="148"/>
      <c r="FB153" s="148"/>
      <c r="FC153" s="148"/>
      <c r="FD153" s="148"/>
      <c r="FE153" s="148"/>
      <c r="FF153" s="148"/>
      <c r="FG153" s="148"/>
      <c r="FH153" s="148"/>
      <c r="FI153" s="148"/>
      <c r="FJ153" s="148"/>
      <c r="FK153" s="148"/>
      <c r="FL153" s="148"/>
      <c r="FM153" s="148"/>
      <c r="FN153" s="148"/>
      <c r="FO153" s="148"/>
      <c r="FP153" s="148"/>
      <c r="FQ153" s="148"/>
      <c r="FR153" s="148"/>
      <c r="FS153" s="148"/>
      <c r="FT153" s="148"/>
      <c r="FU153" s="148"/>
      <c r="FV153" s="148"/>
      <c r="FW153" s="148"/>
      <c r="FX153" s="148"/>
      <c r="FY153" s="148"/>
      <c r="FZ153" s="148"/>
      <c r="GA153" s="148"/>
      <c r="GB153" s="148"/>
      <c r="GC153" s="148"/>
      <c r="GD153" s="148"/>
      <c r="GE153" s="148"/>
      <c r="GF153" s="148"/>
      <c r="GG153" s="148"/>
      <c r="GH153" s="148"/>
      <c r="GI153" s="148"/>
      <c r="GJ153" s="148"/>
      <c r="GK153" s="148"/>
      <c r="GL153" s="148"/>
      <c r="GM153" s="148"/>
      <c r="GN153" s="148"/>
      <c r="GO153" s="148"/>
      <c r="GP153" s="148"/>
      <c r="GQ153" s="148"/>
      <c r="GR153" s="148"/>
      <c r="GS153" s="148"/>
      <c r="GT153" s="148"/>
      <c r="GU153" s="148"/>
      <c r="GV153" s="148"/>
      <c r="GW153" s="148"/>
      <c r="GX153" s="148"/>
      <c r="GY153" s="148"/>
      <c r="GZ153" s="148"/>
      <c r="HA153" s="148"/>
      <c r="HB153" s="148"/>
      <c r="HC153" s="148"/>
      <c r="HD153" s="148"/>
      <c r="HE153" s="148"/>
      <c r="HF153" s="148"/>
      <c r="HG153" s="148"/>
      <c r="HH153" s="148"/>
      <c r="HI153" s="148"/>
      <c r="HJ153" s="148"/>
      <c r="HK153" s="148"/>
      <c r="HL153" s="148"/>
      <c r="HM153" s="148"/>
      <c r="HN153" s="148"/>
      <c r="HO153" s="148"/>
      <c r="HP153" s="148"/>
    </row>
    <row r="154" s="147" customFormat="1" spans="1:224">
      <c r="A154" s="160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  <c r="BQ154" s="148"/>
      <c r="BR154" s="148"/>
      <c r="BS154" s="148"/>
      <c r="BT154" s="148"/>
      <c r="BU154" s="148"/>
      <c r="BV154" s="148"/>
      <c r="BW154" s="148"/>
      <c r="BX154" s="148"/>
      <c r="BY154" s="148"/>
      <c r="BZ154" s="148"/>
      <c r="CA154" s="148"/>
      <c r="CB154" s="148"/>
      <c r="CC154" s="148"/>
      <c r="CD154" s="148"/>
      <c r="CE154" s="148"/>
      <c r="CF154" s="148"/>
      <c r="CG154" s="148"/>
      <c r="CH154" s="148"/>
      <c r="CI154" s="148"/>
      <c r="CJ154" s="148"/>
      <c r="CK154" s="148"/>
      <c r="CL154" s="148"/>
      <c r="CM154" s="148"/>
      <c r="CN154" s="148"/>
      <c r="CO154" s="148"/>
      <c r="CP154" s="148"/>
      <c r="CQ154" s="148"/>
      <c r="CR154" s="148"/>
      <c r="CS154" s="148"/>
      <c r="CT154" s="148"/>
      <c r="CU154" s="148"/>
      <c r="CV154" s="148"/>
      <c r="CW154" s="148"/>
      <c r="CX154" s="148"/>
      <c r="CY154" s="148"/>
      <c r="CZ154" s="148"/>
      <c r="DA154" s="148"/>
      <c r="DB154" s="148"/>
      <c r="DC154" s="148"/>
      <c r="DD154" s="148"/>
      <c r="DE154" s="148"/>
      <c r="DF154" s="148"/>
      <c r="DG154" s="148"/>
      <c r="DH154" s="148"/>
      <c r="DI154" s="148"/>
      <c r="DJ154" s="148"/>
      <c r="DK154" s="148"/>
      <c r="DL154" s="148"/>
      <c r="DM154" s="148"/>
      <c r="DN154" s="148"/>
      <c r="DO154" s="148"/>
      <c r="DP154" s="148"/>
      <c r="DQ154" s="148"/>
      <c r="DR154" s="148"/>
      <c r="DS154" s="148"/>
      <c r="DT154" s="148"/>
      <c r="DU154" s="148"/>
      <c r="DV154" s="148"/>
      <c r="DW154" s="148"/>
      <c r="DX154" s="148"/>
      <c r="DY154" s="148"/>
      <c r="DZ154" s="148"/>
      <c r="EA154" s="148"/>
      <c r="EB154" s="148"/>
      <c r="EC154" s="148"/>
      <c r="ED154" s="148"/>
      <c r="EE154" s="148"/>
      <c r="EF154" s="148"/>
      <c r="EG154" s="148"/>
      <c r="EH154" s="148"/>
      <c r="EI154" s="148"/>
      <c r="EJ154" s="148"/>
      <c r="EK154" s="148"/>
      <c r="EL154" s="148"/>
      <c r="EM154" s="148"/>
      <c r="EN154" s="148"/>
      <c r="EO154" s="148"/>
      <c r="EP154" s="148"/>
      <c r="EQ154" s="148"/>
      <c r="ER154" s="148"/>
      <c r="ES154" s="148"/>
      <c r="ET154" s="148"/>
      <c r="EU154" s="148"/>
      <c r="EV154" s="148"/>
      <c r="EW154" s="148"/>
      <c r="EX154" s="148"/>
      <c r="EY154" s="148"/>
      <c r="EZ154" s="148"/>
      <c r="FA154" s="148"/>
      <c r="FB154" s="148"/>
      <c r="FC154" s="148"/>
      <c r="FD154" s="148"/>
      <c r="FE154" s="148"/>
      <c r="FF154" s="148"/>
      <c r="FG154" s="148"/>
      <c r="FH154" s="148"/>
      <c r="FI154" s="148"/>
      <c r="FJ154" s="148"/>
      <c r="FK154" s="148"/>
      <c r="FL154" s="148"/>
      <c r="FM154" s="148"/>
      <c r="FN154" s="148"/>
      <c r="FO154" s="148"/>
      <c r="FP154" s="148"/>
      <c r="FQ154" s="148"/>
      <c r="FR154" s="148"/>
      <c r="FS154" s="148"/>
      <c r="FT154" s="148"/>
      <c r="FU154" s="148"/>
      <c r="FV154" s="148"/>
      <c r="FW154" s="148"/>
      <c r="FX154" s="148"/>
      <c r="FY154" s="148"/>
      <c r="FZ154" s="148"/>
      <c r="GA154" s="148"/>
      <c r="GB154" s="148"/>
      <c r="GC154" s="148"/>
      <c r="GD154" s="148"/>
      <c r="GE154" s="148"/>
      <c r="GF154" s="148"/>
      <c r="GG154" s="148"/>
      <c r="GH154" s="148"/>
      <c r="GI154" s="148"/>
      <c r="GJ154" s="148"/>
      <c r="GK154" s="148"/>
      <c r="GL154" s="148"/>
      <c r="GM154" s="148"/>
      <c r="GN154" s="148"/>
      <c r="GO154" s="148"/>
      <c r="GP154" s="148"/>
      <c r="GQ154" s="148"/>
      <c r="GR154" s="148"/>
      <c r="GS154" s="148"/>
      <c r="GT154" s="148"/>
      <c r="GU154" s="148"/>
      <c r="GV154" s="148"/>
      <c r="GW154" s="148"/>
      <c r="GX154" s="148"/>
      <c r="GY154" s="148"/>
      <c r="GZ154" s="148"/>
      <c r="HA154" s="148"/>
      <c r="HB154" s="148"/>
      <c r="HC154" s="148"/>
      <c r="HD154" s="148"/>
      <c r="HE154" s="148"/>
      <c r="HF154" s="148"/>
      <c r="HG154" s="148"/>
      <c r="HH154" s="148"/>
      <c r="HI154" s="148"/>
      <c r="HJ154" s="148"/>
      <c r="HK154" s="148"/>
      <c r="HL154" s="148"/>
      <c r="HM154" s="148"/>
      <c r="HN154" s="148"/>
      <c r="HO154" s="148"/>
      <c r="HP154" s="148"/>
    </row>
    <row r="155" s="147" customFormat="1" spans="1:224">
      <c r="A155" s="160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8"/>
      <c r="BR155" s="148"/>
      <c r="BS155" s="148"/>
      <c r="BT155" s="148"/>
      <c r="BU155" s="148"/>
      <c r="BV155" s="148"/>
      <c r="BW155" s="148"/>
      <c r="BX155" s="148"/>
      <c r="BY155" s="148"/>
      <c r="BZ155" s="148"/>
      <c r="CA155" s="148"/>
      <c r="CB155" s="148"/>
      <c r="CC155" s="148"/>
      <c r="CD155" s="148"/>
      <c r="CE155" s="148"/>
      <c r="CF155" s="148"/>
      <c r="CG155" s="148"/>
      <c r="CH155" s="148"/>
      <c r="CI155" s="148"/>
      <c r="CJ155" s="148"/>
      <c r="CK155" s="148"/>
      <c r="CL155" s="148"/>
      <c r="CM155" s="148"/>
      <c r="CN155" s="148"/>
      <c r="CO155" s="148"/>
      <c r="CP155" s="148"/>
      <c r="CQ155" s="148"/>
      <c r="CR155" s="148"/>
      <c r="CS155" s="148"/>
      <c r="CT155" s="148"/>
      <c r="CU155" s="148"/>
      <c r="CV155" s="148"/>
      <c r="CW155" s="148"/>
      <c r="CX155" s="148"/>
      <c r="CY155" s="148"/>
      <c r="CZ155" s="148"/>
      <c r="DA155" s="148"/>
      <c r="DB155" s="148"/>
      <c r="DC155" s="148"/>
      <c r="DD155" s="148"/>
      <c r="DE155" s="148"/>
      <c r="DF155" s="148"/>
      <c r="DG155" s="148"/>
      <c r="DH155" s="148"/>
      <c r="DI155" s="148"/>
      <c r="DJ155" s="148"/>
      <c r="DK155" s="148"/>
      <c r="DL155" s="148"/>
      <c r="DM155" s="148"/>
      <c r="DN155" s="148"/>
      <c r="DO155" s="148"/>
      <c r="DP155" s="148"/>
      <c r="DQ155" s="148"/>
      <c r="DR155" s="148"/>
      <c r="DS155" s="148"/>
      <c r="DT155" s="148"/>
      <c r="DU155" s="148"/>
      <c r="DV155" s="148"/>
      <c r="DW155" s="148"/>
      <c r="DX155" s="148"/>
      <c r="DY155" s="148"/>
      <c r="DZ155" s="148"/>
      <c r="EA155" s="148"/>
      <c r="EB155" s="148"/>
      <c r="EC155" s="148"/>
      <c r="ED155" s="148"/>
      <c r="EE155" s="148"/>
      <c r="EF155" s="148"/>
      <c r="EG155" s="148"/>
      <c r="EH155" s="148"/>
      <c r="EI155" s="148"/>
      <c r="EJ155" s="148"/>
      <c r="EK155" s="148"/>
      <c r="EL155" s="148"/>
      <c r="EM155" s="148"/>
      <c r="EN155" s="148"/>
      <c r="EO155" s="148"/>
      <c r="EP155" s="148"/>
      <c r="EQ155" s="148"/>
      <c r="ER155" s="148"/>
      <c r="ES155" s="148"/>
      <c r="ET155" s="148"/>
      <c r="EU155" s="148"/>
      <c r="EV155" s="148"/>
      <c r="EW155" s="148"/>
      <c r="EX155" s="148"/>
      <c r="EY155" s="148"/>
      <c r="EZ155" s="148"/>
      <c r="FA155" s="148"/>
      <c r="FB155" s="148"/>
      <c r="FC155" s="148"/>
      <c r="FD155" s="148"/>
      <c r="FE155" s="148"/>
      <c r="FF155" s="148"/>
      <c r="FG155" s="148"/>
      <c r="FH155" s="148"/>
      <c r="FI155" s="148"/>
      <c r="FJ155" s="148"/>
      <c r="FK155" s="148"/>
      <c r="FL155" s="148"/>
      <c r="FM155" s="148"/>
      <c r="FN155" s="148"/>
      <c r="FO155" s="148"/>
      <c r="FP155" s="148"/>
      <c r="FQ155" s="148"/>
      <c r="FR155" s="148"/>
      <c r="FS155" s="148"/>
      <c r="FT155" s="148"/>
      <c r="FU155" s="148"/>
      <c r="FV155" s="148"/>
      <c r="FW155" s="148"/>
      <c r="FX155" s="148"/>
      <c r="FY155" s="148"/>
      <c r="FZ155" s="148"/>
      <c r="GA155" s="148"/>
      <c r="GB155" s="148"/>
      <c r="GC155" s="148"/>
      <c r="GD155" s="148"/>
      <c r="GE155" s="148"/>
      <c r="GF155" s="148"/>
      <c r="GG155" s="148"/>
      <c r="GH155" s="148"/>
      <c r="GI155" s="148"/>
      <c r="GJ155" s="148"/>
      <c r="GK155" s="148"/>
      <c r="GL155" s="148"/>
      <c r="GM155" s="148"/>
      <c r="GN155" s="148"/>
      <c r="GO155" s="148"/>
      <c r="GP155" s="148"/>
      <c r="GQ155" s="148"/>
      <c r="GR155" s="148"/>
      <c r="GS155" s="148"/>
      <c r="GT155" s="148"/>
      <c r="GU155" s="148"/>
      <c r="GV155" s="148"/>
      <c r="GW155" s="148"/>
      <c r="GX155" s="148"/>
      <c r="GY155" s="148"/>
      <c r="GZ155" s="148"/>
      <c r="HA155" s="148"/>
      <c r="HB155" s="148"/>
      <c r="HC155" s="148"/>
      <c r="HD155" s="148"/>
      <c r="HE155" s="148"/>
      <c r="HF155" s="148"/>
      <c r="HG155" s="148"/>
      <c r="HH155" s="148"/>
      <c r="HI155" s="148"/>
      <c r="HJ155" s="148"/>
      <c r="HK155" s="148"/>
      <c r="HL155" s="148"/>
      <c r="HM155" s="148"/>
      <c r="HN155" s="148"/>
      <c r="HO155" s="148"/>
      <c r="HP155" s="148"/>
    </row>
    <row r="156" s="147" customFormat="1" spans="1:224">
      <c r="A156" s="160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8"/>
      <c r="BW156" s="148"/>
      <c r="BX156" s="148"/>
      <c r="BY156" s="148"/>
      <c r="BZ156" s="148"/>
      <c r="CA156" s="148"/>
      <c r="CB156" s="148"/>
      <c r="CC156" s="148"/>
      <c r="CD156" s="148"/>
      <c r="CE156" s="148"/>
      <c r="CF156" s="148"/>
      <c r="CG156" s="148"/>
      <c r="CH156" s="148"/>
      <c r="CI156" s="148"/>
      <c r="CJ156" s="148"/>
      <c r="CK156" s="148"/>
      <c r="CL156" s="148"/>
      <c r="CM156" s="148"/>
      <c r="CN156" s="148"/>
      <c r="CO156" s="148"/>
      <c r="CP156" s="148"/>
      <c r="CQ156" s="148"/>
      <c r="CR156" s="148"/>
      <c r="CS156" s="148"/>
      <c r="CT156" s="148"/>
      <c r="CU156" s="148"/>
      <c r="CV156" s="148"/>
      <c r="CW156" s="148"/>
      <c r="CX156" s="148"/>
      <c r="CY156" s="148"/>
      <c r="CZ156" s="148"/>
      <c r="DA156" s="148"/>
      <c r="DB156" s="148"/>
      <c r="DC156" s="148"/>
      <c r="DD156" s="148"/>
      <c r="DE156" s="148"/>
      <c r="DF156" s="148"/>
      <c r="DG156" s="148"/>
      <c r="DH156" s="148"/>
      <c r="DI156" s="148"/>
      <c r="DJ156" s="148"/>
      <c r="DK156" s="148"/>
      <c r="DL156" s="148"/>
      <c r="DM156" s="148"/>
      <c r="DN156" s="148"/>
      <c r="DO156" s="148"/>
      <c r="DP156" s="148"/>
      <c r="DQ156" s="148"/>
      <c r="DR156" s="148"/>
      <c r="DS156" s="148"/>
      <c r="DT156" s="148"/>
      <c r="DU156" s="148"/>
      <c r="DV156" s="148"/>
      <c r="DW156" s="148"/>
      <c r="DX156" s="148"/>
      <c r="DY156" s="148"/>
      <c r="DZ156" s="148"/>
      <c r="EA156" s="148"/>
      <c r="EB156" s="148"/>
      <c r="EC156" s="148"/>
      <c r="ED156" s="148"/>
      <c r="EE156" s="148"/>
      <c r="EF156" s="148"/>
      <c r="EG156" s="148"/>
      <c r="EH156" s="148"/>
      <c r="EI156" s="148"/>
      <c r="EJ156" s="148"/>
      <c r="EK156" s="148"/>
      <c r="EL156" s="148"/>
      <c r="EM156" s="148"/>
      <c r="EN156" s="148"/>
      <c r="EO156" s="148"/>
      <c r="EP156" s="148"/>
      <c r="EQ156" s="148"/>
      <c r="ER156" s="148"/>
      <c r="ES156" s="148"/>
      <c r="ET156" s="148"/>
      <c r="EU156" s="148"/>
      <c r="EV156" s="148"/>
      <c r="EW156" s="148"/>
      <c r="EX156" s="148"/>
      <c r="EY156" s="148"/>
      <c r="EZ156" s="148"/>
      <c r="FA156" s="148"/>
      <c r="FB156" s="148"/>
      <c r="FC156" s="148"/>
      <c r="FD156" s="148"/>
      <c r="FE156" s="148"/>
      <c r="FF156" s="148"/>
      <c r="FG156" s="148"/>
      <c r="FH156" s="148"/>
      <c r="FI156" s="148"/>
      <c r="FJ156" s="148"/>
      <c r="FK156" s="148"/>
      <c r="FL156" s="148"/>
      <c r="FM156" s="148"/>
      <c r="FN156" s="148"/>
      <c r="FO156" s="148"/>
      <c r="FP156" s="148"/>
      <c r="FQ156" s="148"/>
      <c r="FR156" s="148"/>
      <c r="FS156" s="148"/>
      <c r="FT156" s="148"/>
      <c r="FU156" s="148"/>
      <c r="FV156" s="148"/>
      <c r="FW156" s="148"/>
      <c r="FX156" s="148"/>
      <c r="FY156" s="148"/>
      <c r="FZ156" s="148"/>
      <c r="GA156" s="148"/>
      <c r="GB156" s="148"/>
      <c r="GC156" s="148"/>
      <c r="GD156" s="148"/>
      <c r="GE156" s="148"/>
      <c r="GF156" s="148"/>
      <c r="GG156" s="148"/>
      <c r="GH156" s="148"/>
      <c r="GI156" s="148"/>
      <c r="GJ156" s="148"/>
      <c r="GK156" s="148"/>
      <c r="GL156" s="148"/>
      <c r="GM156" s="148"/>
      <c r="GN156" s="148"/>
      <c r="GO156" s="148"/>
      <c r="GP156" s="148"/>
      <c r="GQ156" s="148"/>
      <c r="GR156" s="148"/>
      <c r="GS156" s="148"/>
      <c r="GT156" s="148"/>
      <c r="GU156" s="148"/>
      <c r="GV156" s="148"/>
      <c r="GW156" s="148"/>
      <c r="GX156" s="148"/>
      <c r="GY156" s="148"/>
      <c r="GZ156" s="148"/>
      <c r="HA156" s="148"/>
      <c r="HB156" s="148"/>
      <c r="HC156" s="148"/>
      <c r="HD156" s="148"/>
      <c r="HE156" s="148"/>
      <c r="HF156" s="148"/>
      <c r="HG156" s="148"/>
      <c r="HH156" s="148"/>
      <c r="HI156" s="148"/>
      <c r="HJ156" s="148"/>
      <c r="HK156" s="148"/>
      <c r="HL156" s="148"/>
      <c r="HM156" s="148"/>
      <c r="HN156" s="148"/>
      <c r="HO156" s="148"/>
      <c r="HP156" s="148"/>
    </row>
    <row r="157" s="147" customFormat="1" spans="1:224">
      <c r="A157" s="160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  <c r="BQ157" s="148"/>
      <c r="BR157" s="148"/>
      <c r="BS157" s="148"/>
      <c r="BT157" s="148"/>
      <c r="BU157" s="148"/>
      <c r="BV157" s="148"/>
      <c r="BW157" s="148"/>
      <c r="BX157" s="148"/>
      <c r="BY157" s="148"/>
      <c r="BZ157" s="148"/>
      <c r="CA157" s="148"/>
      <c r="CB157" s="148"/>
      <c r="CC157" s="148"/>
      <c r="CD157" s="148"/>
      <c r="CE157" s="148"/>
      <c r="CF157" s="148"/>
      <c r="CG157" s="148"/>
      <c r="CH157" s="148"/>
      <c r="CI157" s="148"/>
      <c r="CJ157" s="148"/>
      <c r="CK157" s="148"/>
      <c r="CL157" s="148"/>
      <c r="CM157" s="148"/>
      <c r="CN157" s="148"/>
      <c r="CO157" s="148"/>
      <c r="CP157" s="148"/>
      <c r="CQ157" s="148"/>
      <c r="CR157" s="148"/>
      <c r="CS157" s="148"/>
      <c r="CT157" s="148"/>
      <c r="CU157" s="148"/>
      <c r="CV157" s="148"/>
      <c r="CW157" s="148"/>
      <c r="CX157" s="148"/>
      <c r="CY157" s="148"/>
      <c r="CZ157" s="148"/>
      <c r="DA157" s="148"/>
      <c r="DB157" s="148"/>
      <c r="DC157" s="148"/>
      <c r="DD157" s="148"/>
      <c r="DE157" s="148"/>
      <c r="DF157" s="148"/>
      <c r="DG157" s="148"/>
      <c r="DH157" s="148"/>
      <c r="DI157" s="148"/>
      <c r="DJ157" s="148"/>
      <c r="DK157" s="148"/>
      <c r="DL157" s="148"/>
      <c r="DM157" s="148"/>
      <c r="DN157" s="148"/>
      <c r="DO157" s="148"/>
      <c r="DP157" s="148"/>
      <c r="DQ157" s="148"/>
      <c r="DR157" s="148"/>
      <c r="DS157" s="148"/>
      <c r="DT157" s="148"/>
      <c r="DU157" s="148"/>
      <c r="DV157" s="148"/>
      <c r="DW157" s="148"/>
      <c r="DX157" s="148"/>
      <c r="DY157" s="148"/>
      <c r="DZ157" s="148"/>
      <c r="EA157" s="148"/>
      <c r="EB157" s="148"/>
      <c r="EC157" s="148"/>
      <c r="ED157" s="148"/>
      <c r="EE157" s="148"/>
      <c r="EF157" s="148"/>
      <c r="EG157" s="148"/>
      <c r="EH157" s="148"/>
      <c r="EI157" s="148"/>
      <c r="EJ157" s="148"/>
      <c r="EK157" s="148"/>
      <c r="EL157" s="148"/>
      <c r="EM157" s="148"/>
      <c r="EN157" s="148"/>
      <c r="EO157" s="148"/>
      <c r="EP157" s="148"/>
      <c r="EQ157" s="148"/>
      <c r="ER157" s="148"/>
      <c r="ES157" s="148"/>
      <c r="ET157" s="148"/>
      <c r="EU157" s="148"/>
      <c r="EV157" s="148"/>
      <c r="EW157" s="148"/>
      <c r="EX157" s="148"/>
      <c r="EY157" s="148"/>
      <c r="EZ157" s="148"/>
      <c r="FA157" s="148"/>
      <c r="FB157" s="148"/>
      <c r="FC157" s="148"/>
      <c r="FD157" s="148"/>
      <c r="FE157" s="148"/>
      <c r="FF157" s="148"/>
      <c r="FG157" s="148"/>
      <c r="FH157" s="148"/>
      <c r="FI157" s="148"/>
      <c r="FJ157" s="148"/>
      <c r="FK157" s="148"/>
      <c r="FL157" s="148"/>
      <c r="FM157" s="148"/>
      <c r="FN157" s="148"/>
      <c r="FO157" s="148"/>
      <c r="FP157" s="148"/>
      <c r="FQ157" s="148"/>
      <c r="FR157" s="148"/>
      <c r="FS157" s="148"/>
      <c r="FT157" s="148"/>
      <c r="FU157" s="148"/>
      <c r="FV157" s="148"/>
      <c r="FW157" s="148"/>
      <c r="FX157" s="148"/>
      <c r="FY157" s="148"/>
      <c r="FZ157" s="148"/>
      <c r="GA157" s="148"/>
      <c r="GB157" s="148"/>
      <c r="GC157" s="148"/>
      <c r="GD157" s="148"/>
      <c r="GE157" s="148"/>
      <c r="GF157" s="148"/>
      <c r="GG157" s="148"/>
      <c r="GH157" s="148"/>
      <c r="GI157" s="148"/>
      <c r="GJ157" s="148"/>
      <c r="GK157" s="148"/>
      <c r="GL157" s="148"/>
      <c r="GM157" s="148"/>
      <c r="GN157" s="148"/>
      <c r="GO157" s="148"/>
      <c r="GP157" s="148"/>
      <c r="GQ157" s="148"/>
      <c r="GR157" s="148"/>
      <c r="GS157" s="148"/>
      <c r="GT157" s="148"/>
      <c r="GU157" s="148"/>
      <c r="GV157" s="148"/>
      <c r="GW157" s="148"/>
      <c r="GX157" s="148"/>
      <c r="GY157" s="148"/>
      <c r="GZ157" s="148"/>
      <c r="HA157" s="148"/>
      <c r="HB157" s="148"/>
      <c r="HC157" s="148"/>
      <c r="HD157" s="148"/>
      <c r="HE157" s="148"/>
      <c r="HF157" s="148"/>
      <c r="HG157" s="148"/>
      <c r="HH157" s="148"/>
      <c r="HI157" s="148"/>
      <c r="HJ157" s="148"/>
      <c r="HK157" s="148"/>
      <c r="HL157" s="148"/>
      <c r="HM157" s="148"/>
      <c r="HN157" s="148"/>
      <c r="HO157" s="148"/>
      <c r="HP157" s="148"/>
    </row>
    <row r="158" s="147" customFormat="1" spans="1:224">
      <c r="A158" s="160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  <c r="BQ158" s="148"/>
      <c r="BR158" s="148"/>
      <c r="BS158" s="148"/>
      <c r="BT158" s="148"/>
      <c r="BU158" s="148"/>
      <c r="BV158" s="148"/>
      <c r="BW158" s="148"/>
      <c r="BX158" s="148"/>
      <c r="BY158" s="148"/>
      <c r="BZ158" s="148"/>
      <c r="CA158" s="148"/>
      <c r="CB158" s="148"/>
      <c r="CC158" s="148"/>
      <c r="CD158" s="148"/>
      <c r="CE158" s="148"/>
      <c r="CF158" s="148"/>
      <c r="CG158" s="148"/>
      <c r="CH158" s="148"/>
      <c r="CI158" s="148"/>
      <c r="CJ158" s="148"/>
      <c r="CK158" s="148"/>
      <c r="CL158" s="148"/>
      <c r="CM158" s="148"/>
      <c r="CN158" s="148"/>
      <c r="CO158" s="148"/>
      <c r="CP158" s="148"/>
      <c r="CQ158" s="148"/>
      <c r="CR158" s="148"/>
      <c r="CS158" s="148"/>
      <c r="CT158" s="148"/>
      <c r="CU158" s="148"/>
      <c r="CV158" s="148"/>
      <c r="CW158" s="148"/>
      <c r="CX158" s="148"/>
      <c r="CY158" s="148"/>
      <c r="CZ158" s="148"/>
      <c r="DA158" s="148"/>
      <c r="DB158" s="148"/>
      <c r="DC158" s="148"/>
      <c r="DD158" s="148"/>
      <c r="DE158" s="148"/>
      <c r="DF158" s="148"/>
      <c r="DG158" s="148"/>
      <c r="DH158" s="148"/>
      <c r="DI158" s="148"/>
      <c r="DJ158" s="148"/>
      <c r="DK158" s="148"/>
      <c r="DL158" s="148"/>
      <c r="DM158" s="148"/>
      <c r="DN158" s="148"/>
      <c r="DO158" s="148"/>
      <c r="DP158" s="148"/>
      <c r="DQ158" s="148"/>
      <c r="DR158" s="148"/>
      <c r="DS158" s="148"/>
      <c r="DT158" s="148"/>
      <c r="DU158" s="148"/>
      <c r="DV158" s="148"/>
      <c r="DW158" s="148"/>
      <c r="DX158" s="148"/>
      <c r="DY158" s="148"/>
      <c r="DZ158" s="148"/>
      <c r="EA158" s="148"/>
      <c r="EB158" s="148"/>
      <c r="EC158" s="148"/>
      <c r="ED158" s="148"/>
      <c r="EE158" s="148"/>
      <c r="EF158" s="148"/>
      <c r="EG158" s="148"/>
      <c r="EH158" s="148"/>
      <c r="EI158" s="148"/>
      <c r="EJ158" s="148"/>
      <c r="EK158" s="148"/>
      <c r="EL158" s="148"/>
      <c r="EM158" s="148"/>
      <c r="EN158" s="148"/>
      <c r="EO158" s="148"/>
      <c r="EP158" s="148"/>
      <c r="EQ158" s="148"/>
      <c r="ER158" s="148"/>
      <c r="ES158" s="148"/>
      <c r="ET158" s="148"/>
      <c r="EU158" s="148"/>
      <c r="EV158" s="148"/>
      <c r="EW158" s="148"/>
      <c r="EX158" s="148"/>
      <c r="EY158" s="148"/>
      <c r="EZ158" s="148"/>
      <c r="FA158" s="148"/>
      <c r="FB158" s="148"/>
      <c r="FC158" s="148"/>
      <c r="FD158" s="148"/>
      <c r="FE158" s="148"/>
      <c r="FF158" s="148"/>
      <c r="FG158" s="148"/>
      <c r="FH158" s="148"/>
      <c r="FI158" s="148"/>
      <c r="FJ158" s="148"/>
      <c r="FK158" s="148"/>
      <c r="FL158" s="148"/>
      <c r="FM158" s="148"/>
      <c r="FN158" s="148"/>
      <c r="FO158" s="148"/>
      <c r="FP158" s="148"/>
      <c r="FQ158" s="148"/>
      <c r="FR158" s="148"/>
      <c r="FS158" s="148"/>
      <c r="FT158" s="148"/>
      <c r="FU158" s="148"/>
      <c r="FV158" s="148"/>
      <c r="FW158" s="148"/>
      <c r="FX158" s="148"/>
      <c r="FY158" s="148"/>
      <c r="FZ158" s="148"/>
      <c r="GA158" s="148"/>
      <c r="GB158" s="148"/>
      <c r="GC158" s="148"/>
      <c r="GD158" s="148"/>
      <c r="GE158" s="148"/>
      <c r="GF158" s="148"/>
      <c r="GG158" s="148"/>
      <c r="GH158" s="148"/>
      <c r="GI158" s="148"/>
      <c r="GJ158" s="148"/>
      <c r="GK158" s="148"/>
      <c r="GL158" s="148"/>
      <c r="GM158" s="148"/>
      <c r="GN158" s="148"/>
      <c r="GO158" s="148"/>
      <c r="GP158" s="148"/>
      <c r="GQ158" s="148"/>
      <c r="GR158" s="148"/>
      <c r="GS158" s="148"/>
      <c r="GT158" s="148"/>
      <c r="GU158" s="148"/>
      <c r="GV158" s="148"/>
      <c r="GW158" s="148"/>
      <c r="GX158" s="148"/>
      <c r="GY158" s="148"/>
      <c r="GZ158" s="148"/>
      <c r="HA158" s="148"/>
      <c r="HB158" s="148"/>
      <c r="HC158" s="148"/>
      <c r="HD158" s="148"/>
      <c r="HE158" s="148"/>
      <c r="HF158" s="148"/>
      <c r="HG158" s="148"/>
      <c r="HH158" s="148"/>
      <c r="HI158" s="148"/>
      <c r="HJ158" s="148"/>
      <c r="HK158" s="148"/>
      <c r="HL158" s="148"/>
      <c r="HM158" s="148"/>
      <c r="HN158" s="148"/>
      <c r="HO158" s="148"/>
      <c r="HP158" s="148"/>
    </row>
    <row r="159" s="147" customFormat="1" spans="1:224">
      <c r="A159" s="160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  <c r="BQ159" s="148"/>
      <c r="BR159" s="148"/>
      <c r="BS159" s="148"/>
      <c r="BT159" s="148"/>
      <c r="BU159" s="148"/>
      <c r="BV159" s="148"/>
      <c r="BW159" s="148"/>
      <c r="BX159" s="148"/>
      <c r="BY159" s="148"/>
      <c r="BZ159" s="148"/>
      <c r="CA159" s="148"/>
      <c r="CB159" s="148"/>
      <c r="CC159" s="148"/>
      <c r="CD159" s="148"/>
      <c r="CE159" s="148"/>
      <c r="CF159" s="148"/>
      <c r="CG159" s="148"/>
      <c r="CH159" s="148"/>
      <c r="CI159" s="148"/>
      <c r="CJ159" s="148"/>
      <c r="CK159" s="148"/>
      <c r="CL159" s="148"/>
      <c r="CM159" s="148"/>
      <c r="CN159" s="148"/>
      <c r="CO159" s="148"/>
      <c r="CP159" s="148"/>
      <c r="CQ159" s="148"/>
      <c r="CR159" s="148"/>
      <c r="CS159" s="148"/>
      <c r="CT159" s="148"/>
      <c r="CU159" s="148"/>
      <c r="CV159" s="148"/>
      <c r="CW159" s="148"/>
      <c r="CX159" s="148"/>
      <c r="CY159" s="148"/>
      <c r="CZ159" s="148"/>
      <c r="DA159" s="148"/>
      <c r="DB159" s="148"/>
      <c r="DC159" s="148"/>
      <c r="DD159" s="148"/>
      <c r="DE159" s="148"/>
      <c r="DF159" s="148"/>
      <c r="DG159" s="148"/>
      <c r="DH159" s="148"/>
      <c r="DI159" s="148"/>
      <c r="DJ159" s="148"/>
      <c r="DK159" s="148"/>
      <c r="DL159" s="148"/>
      <c r="DM159" s="148"/>
      <c r="DN159" s="148"/>
      <c r="DO159" s="148"/>
      <c r="DP159" s="148"/>
      <c r="DQ159" s="148"/>
      <c r="DR159" s="148"/>
      <c r="DS159" s="148"/>
      <c r="DT159" s="148"/>
      <c r="DU159" s="148"/>
      <c r="DV159" s="148"/>
      <c r="DW159" s="148"/>
      <c r="DX159" s="148"/>
      <c r="DY159" s="148"/>
      <c r="DZ159" s="148"/>
      <c r="EA159" s="148"/>
      <c r="EB159" s="148"/>
      <c r="EC159" s="148"/>
      <c r="ED159" s="148"/>
      <c r="EE159" s="148"/>
      <c r="EF159" s="148"/>
      <c r="EG159" s="148"/>
      <c r="EH159" s="148"/>
      <c r="EI159" s="148"/>
      <c r="EJ159" s="148"/>
      <c r="EK159" s="148"/>
      <c r="EL159" s="148"/>
      <c r="EM159" s="148"/>
      <c r="EN159" s="148"/>
      <c r="EO159" s="148"/>
      <c r="EP159" s="148"/>
      <c r="EQ159" s="148"/>
      <c r="ER159" s="148"/>
      <c r="ES159" s="148"/>
      <c r="ET159" s="148"/>
      <c r="EU159" s="148"/>
      <c r="EV159" s="148"/>
      <c r="EW159" s="148"/>
      <c r="EX159" s="148"/>
      <c r="EY159" s="148"/>
      <c r="EZ159" s="148"/>
      <c r="FA159" s="148"/>
      <c r="FB159" s="148"/>
      <c r="FC159" s="148"/>
      <c r="FD159" s="148"/>
      <c r="FE159" s="148"/>
      <c r="FF159" s="148"/>
      <c r="FG159" s="148"/>
      <c r="FH159" s="148"/>
      <c r="FI159" s="148"/>
      <c r="FJ159" s="148"/>
      <c r="FK159" s="148"/>
      <c r="FL159" s="148"/>
      <c r="FM159" s="148"/>
      <c r="FN159" s="148"/>
      <c r="FO159" s="148"/>
      <c r="FP159" s="148"/>
      <c r="FQ159" s="148"/>
      <c r="FR159" s="148"/>
      <c r="FS159" s="148"/>
      <c r="FT159" s="148"/>
      <c r="FU159" s="148"/>
      <c r="FV159" s="148"/>
      <c r="FW159" s="148"/>
      <c r="FX159" s="148"/>
      <c r="FY159" s="148"/>
      <c r="FZ159" s="148"/>
      <c r="GA159" s="148"/>
      <c r="GB159" s="148"/>
      <c r="GC159" s="148"/>
      <c r="GD159" s="148"/>
      <c r="GE159" s="148"/>
      <c r="GF159" s="148"/>
      <c r="GG159" s="148"/>
      <c r="GH159" s="148"/>
      <c r="GI159" s="148"/>
      <c r="GJ159" s="148"/>
      <c r="GK159" s="148"/>
      <c r="GL159" s="148"/>
      <c r="GM159" s="148"/>
      <c r="GN159" s="148"/>
      <c r="GO159" s="148"/>
      <c r="GP159" s="148"/>
      <c r="GQ159" s="148"/>
      <c r="GR159" s="148"/>
      <c r="GS159" s="148"/>
      <c r="GT159" s="148"/>
      <c r="GU159" s="148"/>
      <c r="GV159" s="148"/>
      <c r="GW159" s="148"/>
      <c r="GX159" s="148"/>
      <c r="GY159" s="148"/>
      <c r="GZ159" s="148"/>
      <c r="HA159" s="148"/>
      <c r="HB159" s="148"/>
      <c r="HC159" s="148"/>
      <c r="HD159" s="148"/>
      <c r="HE159" s="148"/>
      <c r="HF159" s="148"/>
      <c r="HG159" s="148"/>
      <c r="HH159" s="148"/>
      <c r="HI159" s="148"/>
      <c r="HJ159" s="148"/>
      <c r="HK159" s="148"/>
      <c r="HL159" s="148"/>
      <c r="HM159" s="148"/>
      <c r="HN159" s="148"/>
      <c r="HO159" s="148"/>
      <c r="HP159" s="148"/>
    </row>
    <row r="160" s="147" customFormat="1" spans="1:224">
      <c r="A160" s="160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  <c r="BQ160" s="148"/>
      <c r="BR160" s="148"/>
      <c r="BS160" s="148"/>
      <c r="BT160" s="148"/>
      <c r="BU160" s="148"/>
      <c r="BV160" s="148"/>
      <c r="BW160" s="148"/>
      <c r="BX160" s="148"/>
      <c r="BY160" s="148"/>
      <c r="BZ160" s="148"/>
      <c r="CA160" s="148"/>
      <c r="CB160" s="148"/>
      <c r="CC160" s="148"/>
      <c r="CD160" s="148"/>
      <c r="CE160" s="148"/>
      <c r="CF160" s="148"/>
      <c r="CG160" s="148"/>
      <c r="CH160" s="148"/>
      <c r="CI160" s="148"/>
      <c r="CJ160" s="148"/>
      <c r="CK160" s="148"/>
      <c r="CL160" s="148"/>
      <c r="CM160" s="148"/>
      <c r="CN160" s="148"/>
      <c r="CO160" s="148"/>
      <c r="CP160" s="148"/>
      <c r="CQ160" s="148"/>
      <c r="CR160" s="148"/>
      <c r="CS160" s="148"/>
      <c r="CT160" s="148"/>
      <c r="CU160" s="148"/>
      <c r="CV160" s="148"/>
      <c r="CW160" s="148"/>
      <c r="CX160" s="148"/>
      <c r="CY160" s="148"/>
      <c r="CZ160" s="148"/>
      <c r="DA160" s="148"/>
      <c r="DB160" s="148"/>
      <c r="DC160" s="148"/>
      <c r="DD160" s="148"/>
      <c r="DE160" s="148"/>
      <c r="DF160" s="148"/>
      <c r="DG160" s="148"/>
      <c r="DH160" s="148"/>
      <c r="DI160" s="148"/>
      <c r="DJ160" s="148"/>
      <c r="DK160" s="148"/>
      <c r="DL160" s="148"/>
      <c r="DM160" s="148"/>
      <c r="DN160" s="148"/>
      <c r="DO160" s="148"/>
      <c r="DP160" s="148"/>
      <c r="DQ160" s="148"/>
      <c r="DR160" s="148"/>
      <c r="DS160" s="148"/>
      <c r="DT160" s="148"/>
      <c r="DU160" s="148"/>
      <c r="DV160" s="148"/>
      <c r="DW160" s="148"/>
      <c r="DX160" s="148"/>
      <c r="DY160" s="148"/>
      <c r="DZ160" s="148"/>
      <c r="EA160" s="148"/>
      <c r="EB160" s="148"/>
      <c r="EC160" s="148"/>
      <c r="ED160" s="148"/>
      <c r="EE160" s="148"/>
      <c r="EF160" s="148"/>
      <c r="EG160" s="148"/>
      <c r="EH160" s="148"/>
      <c r="EI160" s="148"/>
      <c r="EJ160" s="148"/>
      <c r="EK160" s="148"/>
      <c r="EL160" s="148"/>
      <c r="EM160" s="148"/>
      <c r="EN160" s="148"/>
      <c r="EO160" s="148"/>
      <c r="EP160" s="148"/>
      <c r="EQ160" s="148"/>
      <c r="ER160" s="148"/>
      <c r="ES160" s="148"/>
      <c r="ET160" s="148"/>
      <c r="EU160" s="148"/>
      <c r="EV160" s="148"/>
      <c r="EW160" s="148"/>
      <c r="EX160" s="148"/>
      <c r="EY160" s="148"/>
      <c r="EZ160" s="148"/>
      <c r="FA160" s="148"/>
      <c r="FB160" s="148"/>
      <c r="FC160" s="148"/>
      <c r="FD160" s="148"/>
      <c r="FE160" s="148"/>
      <c r="FF160" s="148"/>
      <c r="FG160" s="148"/>
      <c r="FH160" s="148"/>
      <c r="FI160" s="148"/>
      <c r="FJ160" s="148"/>
      <c r="FK160" s="148"/>
      <c r="FL160" s="148"/>
      <c r="FM160" s="148"/>
      <c r="FN160" s="148"/>
      <c r="FO160" s="148"/>
      <c r="FP160" s="148"/>
      <c r="FQ160" s="148"/>
      <c r="FR160" s="148"/>
      <c r="FS160" s="148"/>
      <c r="FT160" s="148"/>
      <c r="FU160" s="148"/>
      <c r="FV160" s="148"/>
      <c r="FW160" s="148"/>
      <c r="FX160" s="148"/>
      <c r="FY160" s="148"/>
      <c r="FZ160" s="148"/>
      <c r="GA160" s="148"/>
      <c r="GB160" s="148"/>
      <c r="GC160" s="148"/>
      <c r="GD160" s="148"/>
      <c r="GE160" s="148"/>
      <c r="GF160" s="148"/>
      <c r="GG160" s="148"/>
      <c r="GH160" s="148"/>
      <c r="GI160" s="148"/>
      <c r="GJ160" s="148"/>
      <c r="GK160" s="148"/>
      <c r="GL160" s="148"/>
      <c r="GM160" s="148"/>
      <c r="GN160" s="148"/>
      <c r="GO160" s="148"/>
      <c r="GP160" s="148"/>
      <c r="GQ160" s="148"/>
      <c r="GR160" s="148"/>
      <c r="GS160" s="148"/>
      <c r="GT160" s="148"/>
      <c r="GU160" s="148"/>
      <c r="GV160" s="148"/>
      <c r="GW160" s="148"/>
      <c r="GX160" s="148"/>
      <c r="GY160" s="148"/>
      <c r="GZ160" s="148"/>
      <c r="HA160" s="148"/>
      <c r="HB160" s="148"/>
      <c r="HC160" s="148"/>
      <c r="HD160" s="148"/>
      <c r="HE160" s="148"/>
      <c r="HF160" s="148"/>
      <c r="HG160" s="148"/>
      <c r="HH160" s="148"/>
      <c r="HI160" s="148"/>
      <c r="HJ160" s="148"/>
      <c r="HK160" s="148"/>
      <c r="HL160" s="148"/>
      <c r="HM160" s="148"/>
      <c r="HN160" s="148"/>
      <c r="HO160" s="148"/>
      <c r="HP160" s="148"/>
    </row>
    <row r="161" s="147" customFormat="1" spans="1:224">
      <c r="A161" s="160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  <c r="BQ161" s="148"/>
      <c r="BR161" s="148"/>
      <c r="BS161" s="148"/>
      <c r="BT161" s="148"/>
      <c r="BU161" s="148"/>
      <c r="BV161" s="148"/>
      <c r="BW161" s="148"/>
      <c r="BX161" s="148"/>
      <c r="BY161" s="148"/>
      <c r="BZ161" s="148"/>
      <c r="CA161" s="148"/>
      <c r="CB161" s="148"/>
      <c r="CC161" s="148"/>
      <c r="CD161" s="148"/>
      <c r="CE161" s="148"/>
      <c r="CF161" s="148"/>
      <c r="CG161" s="148"/>
      <c r="CH161" s="148"/>
      <c r="CI161" s="148"/>
      <c r="CJ161" s="148"/>
      <c r="CK161" s="148"/>
      <c r="CL161" s="148"/>
      <c r="CM161" s="148"/>
      <c r="CN161" s="148"/>
      <c r="CO161" s="148"/>
      <c r="CP161" s="148"/>
      <c r="CQ161" s="148"/>
      <c r="CR161" s="148"/>
      <c r="CS161" s="148"/>
      <c r="CT161" s="148"/>
      <c r="CU161" s="148"/>
      <c r="CV161" s="148"/>
      <c r="CW161" s="148"/>
      <c r="CX161" s="148"/>
      <c r="CY161" s="148"/>
      <c r="CZ161" s="148"/>
      <c r="DA161" s="148"/>
      <c r="DB161" s="148"/>
      <c r="DC161" s="148"/>
      <c r="DD161" s="148"/>
      <c r="DE161" s="148"/>
      <c r="DF161" s="148"/>
      <c r="DG161" s="148"/>
      <c r="DH161" s="148"/>
      <c r="DI161" s="148"/>
      <c r="DJ161" s="148"/>
      <c r="DK161" s="148"/>
      <c r="DL161" s="148"/>
      <c r="DM161" s="148"/>
      <c r="DN161" s="148"/>
      <c r="DO161" s="148"/>
      <c r="DP161" s="148"/>
      <c r="DQ161" s="148"/>
      <c r="DR161" s="148"/>
      <c r="DS161" s="148"/>
      <c r="DT161" s="148"/>
      <c r="DU161" s="148"/>
      <c r="DV161" s="148"/>
      <c r="DW161" s="148"/>
      <c r="DX161" s="148"/>
      <c r="DY161" s="148"/>
      <c r="DZ161" s="148"/>
      <c r="EA161" s="148"/>
      <c r="EB161" s="148"/>
      <c r="EC161" s="148"/>
      <c r="ED161" s="148"/>
      <c r="EE161" s="148"/>
      <c r="EF161" s="148"/>
      <c r="EG161" s="148"/>
      <c r="EH161" s="148"/>
      <c r="EI161" s="148"/>
      <c r="EJ161" s="148"/>
      <c r="EK161" s="148"/>
      <c r="EL161" s="148"/>
      <c r="EM161" s="148"/>
      <c r="EN161" s="148"/>
      <c r="EO161" s="148"/>
      <c r="EP161" s="148"/>
      <c r="EQ161" s="148"/>
      <c r="ER161" s="148"/>
      <c r="ES161" s="148"/>
      <c r="ET161" s="148"/>
      <c r="EU161" s="148"/>
      <c r="EV161" s="148"/>
      <c r="EW161" s="148"/>
      <c r="EX161" s="148"/>
      <c r="EY161" s="148"/>
      <c r="EZ161" s="148"/>
      <c r="FA161" s="148"/>
      <c r="FB161" s="148"/>
      <c r="FC161" s="148"/>
      <c r="FD161" s="148"/>
      <c r="FE161" s="148"/>
      <c r="FF161" s="148"/>
      <c r="FG161" s="148"/>
      <c r="FH161" s="148"/>
      <c r="FI161" s="148"/>
      <c r="FJ161" s="148"/>
      <c r="FK161" s="148"/>
      <c r="FL161" s="148"/>
      <c r="FM161" s="148"/>
      <c r="FN161" s="148"/>
      <c r="FO161" s="148"/>
      <c r="FP161" s="148"/>
      <c r="FQ161" s="148"/>
      <c r="FR161" s="148"/>
      <c r="FS161" s="148"/>
      <c r="FT161" s="148"/>
      <c r="FU161" s="148"/>
      <c r="FV161" s="148"/>
      <c r="FW161" s="148"/>
      <c r="FX161" s="148"/>
      <c r="FY161" s="148"/>
      <c r="FZ161" s="148"/>
      <c r="GA161" s="148"/>
      <c r="GB161" s="148"/>
      <c r="GC161" s="148"/>
      <c r="GD161" s="148"/>
      <c r="GE161" s="148"/>
      <c r="GF161" s="148"/>
      <c r="GG161" s="148"/>
      <c r="GH161" s="148"/>
      <c r="GI161" s="148"/>
      <c r="GJ161" s="148"/>
      <c r="GK161" s="148"/>
      <c r="GL161" s="148"/>
      <c r="GM161" s="148"/>
      <c r="GN161" s="148"/>
      <c r="GO161" s="148"/>
      <c r="GP161" s="148"/>
      <c r="GQ161" s="148"/>
      <c r="GR161" s="148"/>
      <c r="GS161" s="148"/>
      <c r="GT161" s="148"/>
      <c r="GU161" s="148"/>
      <c r="GV161" s="148"/>
      <c r="GW161" s="148"/>
      <c r="GX161" s="148"/>
      <c r="GY161" s="148"/>
      <c r="GZ161" s="148"/>
      <c r="HA161" s="148"/>
      <c r="HB161" s="148"/>
      <c r="HC161" s="148"/>
      <c r="HD161" s="148"/>
      <c r="HE161" s="148"/>
      <c r="HF161" s="148"/>
      <c r="HG161" s="148"/>
      <c r="HH161" s="148"/>
      <c r="HI161" s="148"/>
      <c r="HJ161" s="148"/>
      <c r="HK161" s="148"/>
      <c r="HL161" s="148"/>
      <c r="HM161" s="148"/>
      <c r="HN161" s="148"/>
      <c r="HO161" s="148"/>
      <c r="HP161" s="148"/>
    </row>
    <row r="162" s="147" customFormat="1" spans="1:224">
      <c r="A162" s="160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  <c r="BQ162" s="148"/>
      <c r="BR162" s="148"/>
      <c r="BS162" s="148"/>
      <c r="BT162" s="148"/>
      <c r="BU162" s="148"/>
      <c r="BV162" s="148"/>
      <c r="BW162" s="148"/>
      <c r="BX162" s="148"/>
      <c r="BY162" s="148"/>
      <c r="BZ162" s="148"/>
      <c r="CA162" s="148"/>
      <c r="CB162" s="148"/>
      <c r="CC162" s="148"/>
      <c r="CD162" s="148"/>
      <c r="CE162" s="148"/>
      <c r="CF162" s="148"/>
      <c r="CG162" s="148"/>
      <c r="CH162" s="148"/>
      <c r="CI162" s="148"/>
      <c r="CJ162" s="148"/>
      <c r="CK162" s="148"/>
      <c r="CL162" s="148"/>
      <c r="CM162" s="148"/>
      <c r="CN162" s="148"/>
      <c r="CO162" s="148"/>
      <c r="CP162" s="148"/>
      <c r="CQ162" s="148"/>
      <c r="CR162" s="148"/>
      <c r="CS162" s="148"/>
      <c r="CT162" s="148"/>
      <c r="CU162" s="148"/>
      <c r="CV162" s="148"/>
      <c r="CW162" s="148"/>
      <c r="CX162" s="148"/>
      <c r="CY162" s="148"/>
      <c r="CZ162" s="148"/>
      <c r="DA162" s="148"/>
      <c r="DB162" s="148"/>
      <c r="DC162" s="148"/>
      <c r="DD162" s="148"/>
      <c r="DE162" s="148"/>
      <c r="DF162" s="148"/>
      <c r="DG162" s="148"/>
      <c r="DH162" s="148"/>
      <c r="DI162" s="148"/>
      <c r="DJ162" s="148"/>
      <c r="DK162" s="148"/>
      <c r="DL162" s="148"/>
      <c r="DM162" s="148"/>
      <c r="DN162" s="148"/>
      <c r="DO162" s="148"/>
      <c r="DP162" s="148"/>
      <c r="DQ162" s="148"/>
      <c r="DR162" s="148"/>
      <c r="DS162" s="148"/>
      <c r="DT162" s="148"/>
      <c r="DU162" s="148"/>
      <c r="DV162" s="148"/>
      <c r="DW162" s="148"/>
      <c r="DX162" s="148"/>
      <c r="DY162" s="148"/>
      <c r="DZ162" s="148"/>
      <c r="EA162" s="148"/>
      <c r="EB162" s="148"/>
      <c r="EC162" s="148"/>
      <c r="ED162" s="148"/>
      <c r="EE162" s="148"/>
      <c r="EF162" s="148"/>
      <c r="EG162" s="148"/>
      <c r="EH162" s="148"/>
      <c r="EI162" s="148"/>
      <c r="EJ162" s="148"/>
      <c r="EK162" s="148"/>
      <c r="EL162" s="148"/>
      <c r="EM162" s="148"/>
      <c r="EN162" s="148"/>
      <c r="EO162" s="148"/>
      <c r="EP162" s="148"/>
      <c r="EQ162" s="148"/>
      <c r="ER162" s="148"/>
      <c r="ES162" s="148"/>
      <c r="ET162" s="148"/>
      <c r="EU162" s="148"/>
      <c r="EV162" s="148"/>
      <c r="EW162" s="148"/>
      <c r="EX162" s="148"/>
      <c r="EY162" s="148"/>
      <c r="EZ162" s="148"/>
      <c r="FA162" s="148"/>
      <c r="FB162" s="148"/>
      <c r="FC162" s="148"/>
      <c r="FD162" s="148"/>
      <c r="FE162" s="148"/>
      <c r="FF162" s="148"/>
      <c r="FG162" s="148"/>
      <c r="FH162" s="148"/>
      <c r="FI162" s="148"/>
      <c r="FJ162" s="148"/>
      <c r="FK162" s="148"/>
      <c r="FL162" s="148"/>
      <c r="FM162" s="148"/>
      <c r="FN162" s="148"/>
      <c r="FO162" s="148"/>
      <c r="FP162" s="148"/>
      <c r="FQ162" s="148"/>
      <c r="FR162" s="148"/>
      <c r="FS162" s="148"/>
      <c r="FT162" s="148"/>
      <c r="FU162" s="148"/>
      <c r="FV162" s="148"/>
      <c r="FW162" s="148"/>
      <c r="FX162" s="148"/>
      <c r="FY162" s="148"/>
      <c r="FZ162" s="148"/>
      <c r="GA162" s="148"/>
      <c r="GB162" s="148"/>
      <c r="GC162" s="148"/>
      <c r="GD162" s="148"/>
      <c r="GE162" s="148"/>
      <c r="GF162" s="148"/>
      <c r="GG162" s="148"/>
      <c r="GH162" s="148"/>
      <c r="GI162" s="148"/>
      <c r="GJ162" s="148"/>
      <c r="GK162" s="148"/>
      <c r="GL162" s="148"/>
      <c r="GM162" s="148"/>
      <c r="GN162" s="148"/>
      <c r="GO162" s="148"/>
      <c r="GP162" s="148"/>
      <c r="GQ162" s="148"/>
      <c r="GR162" s="148"/>
      <c r="GS162" s="148"/>
      <c r="GT162" s="148"/>
      <c r="GU162" s="148"/>
      <c r="GV162" s="148"/>
      <c r="GW162" s="148"/>
      <c r="GX162" s="148"/>
      <c r="GY162" s="148"/>
      <c r="GZ162" s="148"/>
      <c r="HA162" s="148"/>
      <c r="HB162" s="148"/>
      <c r="HC162" s="148"/>
      <c r="HD162" s="148"/>
      <c r="HE162" s="148"/>
      <c r="HF162" s="148"/>
      <c r="HG162" s="148"/>
      <c r="HH162" s="148"/>
      <c r="HI162" s="148"/>
      <c r="HJ162" s="148"/>
      <c r="HK162" s="148"/>
      <c r="HL162" s="148"/>
      <c r="HM162" s="148"/>
      <c r="HN162" s="148"/>
      <c r="HO162" s="148"/>
      <c r="HP162" s="148"/>
    </row>
    <row r="163" s="147" customFormat="1" spans="1:224">
      <c r="A163" s="160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  <c r="BQ163" s="148"/>
      <c r="BR163" s="148"/>
      <c r="BS163" s="148"/>
      <c r="BT163" s="148"/>
      <c r="BU163" s="148"/>
      <c r="BV163" s="148"/>
      <c r="BW163" s="148"/>
      <c r="BX163" s="148"/>
      <c r="BY163" s="148"/>
      <c r="BZ163" s="148"/>
      <c r="CA163" s="148"/>
      <c r="CB163" s="148"/>
      <c r="CC163" s="148"/>
      <c r="CD163" s="148"/>
      <c r="CE163" s="148"/>
      <c r="CF163" s="148"/>
      <c r="CG163" s="148"/>
      <c r="CH163" s="148"/>
      <c r="CI163" s="148"/>
      <c r="CJ163" s="148"/>
      <c r="CK163" s="148"/>
      <c r="CL163" s="148"/>
      <c r="CM163" s="148"/>
      <c r="CN163" s="148"/>
      <c r="CO163" s="148"/>
      <c r="CP163" s="148"/>
      <c r="CQ163" s="148"/>
      <c r="CR163" s="148"/>
      <c r="CS163" s="148"/>
      <c r="CT163" s="148"/>
      <c r="CU163" s="148"/>
      <c r="CV163" s="148"/>
      <c r="CW163" s="148"/>
      <c r="CX163" s="148"/>
      <c r="CY163" s="148"/>
      <c r="CZ163" s="148"/>
      <c r="DA163" s="148"/>
      <c r="DB163" s="148"/>
      <c r="DC163" s="148"/>
      <c r="DD163" s="148"/>
      <c r="DE163" s="148"/>
      <c r="DF163" s="148"/>
      <c r="DG163" s="148"/>
      <c r="DH163" s="148"/>
      <c r="DI163" s="148"/>
      <c r="DJ163" s="148"/>
      <c r="DK163" s="148"/>
      <c r="DL163" s="148"/>
      <c r="DM163" s="148"/>
      <c r="DN163" s="148"/>
      <c r="DO163" s="148"/>
      <c r="DP163" s="148"/>
      <c r="DQ163" s="148"/>
      <c r="DR163" s="148"/>
      <c r="DS163" s="148"/>
      <c r="DT163" s="148"/>
      <c r="DU163" s="148"/>
      <c r="DV163" s="148"/>
      <c r="DW163" s="148"/>
      <c r="DX163" s="148"/>
      <c r="DY163" s="148"/>
      <c r="DZ163" s="148"/>
      <c r="EA163" s="148"/>
      <c r="EB163" s="148"/>
      <c r="EC163" s="148"/>
      <c r="ED163" s="148"/>
      <c r="EE163" s="148"/>
      <c r="EF163" s="148"/>
      <c r="EG163" s="148"/>
      <c r="EH163" s="148"/>
      <c r="EI163" s="148"/>
      <c r="EJ163" s="148"/>
      <c r="EK163" s="148"/>
      <c r="EL163" s="148"/>
      <c r="EM163" s="148"/>
      <c r="EN163" s="148"/>
      <c r="EO163" s="148"/>
      <c r="EP163" s="148"/>
      <c r="EQ163" s="148"/>
      <c r="ER163" s="148"/>
      <c r="ES163" s="148"/>
      <c r="ET163" s="148"/>
      <c r="EU163" s="148"/>
      <c r="EV163" s="148"/>
      <c r="EW163" s="148"/>
      <c r="EX163" s="148"/>
      <c r="EY163" s="148"/>
      <c r="EZ163" s="148"/>
      <c r="FA163" s="148"/>
      <c r="FB163" s="148"/>
      <c r="FC163" s="148"/>
      <c r="FD163" s="148"/>
      <c r="FE163" s="148"/>
      <c r="FF163" s="148"/>
      <c r="FG163" s="148"/>
      <c r="FH163" s="148"/>
      <c r="FI163" s="148"/>
      <c r="FJ163" s="148"/>
      <c r="FK163" s="148"/>
      <c r="FL163" s="148"/>
      <c r="FM163" s="148"/>
      <c r="FN163" s="148"/>
      <c r="FO163" s="148"/>
      <c r="FP163" s="148"/>
      <c r="FQ163" s="148"/>
      <c r="FR163" s="148"/>
      <c r="FS163" s="148"/>
      <c r="FT163" s="148"/>
      <c r="FU163" s="148"/>
      <c r="FV163" s="148"/>
      <c r="FW163" s="148"/>
      <c r="FX163" s="148"/>
      <c r="FY163" s="148"/>
      <c r="FZ163" s="148"/>
      <c r="GA163" s="148"/>
      <c r="GB163" s="148"/>
      <c r="GC163" s="148"/>
      <c r="GD163" s="148"/>
      <c r="GE163" s="148"/>
      <c r="GF163" s="148"/>
      <c r="GG163" s="148"/>
      <c r="GH163" s="148"/>
      <c r="GI163" s="148"/>
      <c r="GJ163" s="148"/>
      <c r="GK163" s="148"/>
      <c r="GL163" s="148"/>
      <c r="GM163" s="148"/>
      <c r="GN163" s="148"/>
      <c r="GO163" s="148"/>
      <c r="GP163" s="148"/>
      <c r="GQ163" s="148"/>
      <c r="GR163" s="148"/>
      <c r="GS163" s="148"/>
      <c r="GT163" s="148"/>
      <c r="GU163" s="148"/>
      <c r="GV163" s="148"/>
      <c r="GW163" s="148"/>
      <c r="GX163" s="148"/>
      <c r="GY163" s="148"/>
      <c r="GZ163" s="148"/>
      <c r="HA163" s="148"/>
      <c r="HB163" s="148"/>
      <c r="HC163" s="148"/>
      <c r="HD163" s="148"/>
      <c r="HE163" s="148"/>
      <c r="HF163" s="148"/>
      <c r="HG163" s="148"/>
      <c r="HH163" s="148"/>
      <c r="HI163" s="148"/>
      <c r="HJ163" s="148"/>
      <c r="HK163" s="148"/>
      <c r="HL163" s="148"/>
      <c r="HM163" s="148"/>
      <c r="HN163" s="148"/>
      <c r="HO163" s="148"/>
      <c r="HP163" s="148"/>
    </row>
    <row r="164" s="147" customFormat="1" spans="1:224">
      <c r="A164" s="160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  <c r="BQ164" s="148"/>
      <c r="BR164" s="148"/>
      <c r="BS164" s="148"/>
      <c r="BT164" s="148"/>
      <c r="BU164" s="148"/>
      <c r="BV164" s="148"/>
      <c r="BW164" s="148"/>
      <c r="BX164" s="148"/>
      <c r="BY164" s="148"/>
      <c r="BZ164" s="148"/>
      <c r="CA164" s="148"/>
      <c r="CB164" s="148"/>
      <c r="CC164" s="148"/>
      <c r="CD164" s="148"/>
      <c r="CE164" s="148"/>
      <c r="CF164" s="148"/>
      <c r="CG164" s="148"/>
      <c r="CH164" s="148"/>
      <c r="CI164" s="148"/>
      <c r="CJ164" s="148"/>
      <c r="CK164" s="148"/>
      <c r="CL164" s="148"/>
      <c r="CM164" s="148"/>
      <c r="CN164" s="148"/>
      <c r="CO164" s="148"/>
      <c r="CP164" s="148"/>
      <c r="CQ164" s="148"/>
      <c r="CR164" s="148"/>
      <c r="CS164" s="148"/>
      <c r="CT164" s="148"/>
      <c r="CU164" s="148"/>
      <c r="CV164" s="148"/>
      <c r="CW164" s="148"/>
      <c r="CX164" s="148"/>
      <c r="CY164" s="148"/>
      <c r="CZ164" s="148"/>
      <c r="DA164" s="148"/>
      <c r="DB164" s="148"/>
      <c r="DC164" s="148"/>
      <c r="DD164" s="148"/>
      <c r="DE164" s="148"/>
      <c r="DF164" s="148"/>
      <c r="DG164" s="148"/>
      <c r="DH164" s="148"/>
      <c r="DI164" s="148"/>
      <c r="DJ164" s="148"/>
      <c r="DK164" s="148"/>
      <c r="DL164" s="148"/>
      <c r="DM164" s="148"/>
      <c r="DN164" s="148"/>
      <c r="DO164" s="148"/>
      <c r="DP164" s="148"/>
      <c r="DQ164" s="148"/>
      <c r="DR164" s="148"/>
      <c r="DS164" s="148"/>
      <c r="DT164" s="148"/>
      <c r="DU164" s="148"/>
      <c r="DV164" s="148"/>
      <c r="DW164" s="148"/>
      <c r="DX164" s="148"/>
      <c r="DY164" s="148"/>
      <c r="DZ164" s="148"/>
      <c r="EA164" s="148"/>
      <c r="EB164" s="148"/>
      <c r="EC164" s="148"/>
      <c r="ED164" s="148"/>
      <c r="EE164" s="148"/>
      <c r="EF164" s="148"/>
      <c r="EG164" s="148"/>
      <c r="EH164" s="148"/>
      <c r="EI164" s="148"/>
      <c r="EJ164" s="148"/>
      <c r="EK164" s="148"/>
      <c r="EL164" s="148"/>
      <c r="EM164" s="148"/>
      <c r="EN164" s="148"/>
      <c r="EO164" s="148"/>
      <c r="EP164" s="148"/>
      <c r="EQ164" s="148"/>
      <c r="ER164" s="148"/>
      <c r="ES164" s="148"/>
      <c r="ET164" s="148"/>
      <c r="EU164" s="148"/>
      <c r="EV164" s="148"/>
      <c r="EW164" s="148"/>
      <c r="EX164" s="148"/>
      <c r="EY164" s="148"/>
      <c r="EZ164" s="148"/>
      <c r="FA164" s="148"/>
      <c r="FB164" s="148"/>
      <c r="FC164" s="148"/>
      <c r="FD164" s="148"/>
      <c r="FE164" s="148"/>
      <c r="FF164" s="148"/>
      <c r="FG164" s="148"/>
      <c r="FH164" s="148"/>
      <c r="FI164" s="148"/>
      <c r="FJ164" s="148"/>
      <c r="FK164" s="148"/>
      <c r="FL164" s="148"/>
      <c r="FM164" s="148"/>
      <c r="FN164" s="148"/>
      <c r="FO164" s="148"/>
      <c r="FP164" s="148"/>
      <c r="FQ164" s="148"/>
      <c r="FR164" s="148"/>
      <c r="FS164" s="148"/>
      <c r="FT164" s="148"/>
      <c r="FU164" s="148"/>
      <c r="FV164" s="148"/>
      <c r="FW164" s="148"/>
      <c r="FX164" s="148"/>
      <c r="FY164" s="148"/>
      <c r="FZ164" s="148"/>
      <c r="GA164" s="148"/>
      <c r="GB164" s="148"/>
      <c r="GC164" s="148"/>
      <c r="GD164" s="148"/>
      <c r="GE164" s="148"/>
      <c r="GF164" s="148"/>
      <c r="GG164" s="148"/>
      <c r="GH164" s="148"/>
      <c r="GI164" s="148"/>
      <c r="GJ164" s="148"/>
      <c r="GK164" s="148"/>
      <c r="GL164" s="148"/>
      <c r="GM164" s="148"/>
      <c r="GN164" s="148"/>
      <c r="GO164" s="148"/>
      <c r="GP164" s="148"/>
      <c r="GQ164" s="148"/>
      <c r="GR164" s="148"/>
      <c r="GS164" s="148"/>
      <c r="GT164" s="148"/>
      <c r="GU164" s="148"/>
      <c r="GV164" s="148"/>
      <c r="GW164" s="148"/>
      <c r="GX164" s="148"/>
      <c r="GY164" s="148"/>
      <c r="GZ164" s="148"/>
      <c r="HA164" s="148"/>
      <c r="HB164" s="148"/>
      <c r="HC164" s="148"/>
      <c r="HD164" s="148"/>
      <c r="HE164" s="148"/>
      <c r="HF164" s="148"/>
      <c r="HG164" s="148"/>
      <c r="HH164" s="148"/>
      <c r="HI164" s="148"/>
      <c r="HJ164" s="148"/>
      <c r="HK164" s="148"/>
      <c r="HL164" s="148"/>
      <c r="HM164" s="148"/>
      <c r="HN164" s="148"/>
      <c r="HO164" s="148"/>
      <c r="HP164" s="148"/>
    </row>
    <row r="165" s="147" customFormat="1" spans="1:224">
      <c r="A165" s="160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8"/>
      <c r="BR165" s="148"/>
      <c r="BS165" s="148"/>
      <c r="BT165" s="148"/>
      <c r="BU165" s="148"/>
      <c r="BV165" s="148"/>
      <c r="BW165" s="148"/>
      <c r="BX165" s="148"/>
      <c r="BY165" s="148"/>
      <c r="BZ165" s="148"/>
      <c r="CA165" s="148"/>
      <c r="CB165" s="148"/>
      <c r="CC165" s="148"/>
      <c r="CD165" s="148"/>
      <c r="CE165" s="148"/>
      <c r="CF165" s="148"/>
      <c r="CG165" s="148"/>
      <c r="CH165" s="148"/>
      <c r="CI165" s="148"/>
      <c r="CJ165" s="148"/>
      <c r="CK165" s="148"/>
      <c r="CL165" s="148"/>
      <c r="CM165" s="148"/>
      <c r="CN165" s="148"/>
      <c r="CO165" s="148"/>
      <c r="CP165" s="148"/>
      <c r="CQ165" s="148"/>
      <c r="CR165" s="148"/>
      <c r="CS165" s="148"/>
      <c r="CT165" s="148"/>
      <c r="CU165" s="148"/>
      <c r="CV165" s="148"/>
      <c r="CW165" s="148"/>
      <c r="CX165" s="148"/>
      <c r="CY165" s="148"/>
      <c r="CZ165" s="148"/>
      <c r="DA165" s="148"/>
      <c r="DB165" s="148"/>
      <c r="DC165" s="148"/>
      <c r="DD165" s="148"/>
      <c r="DE165" s="148"/>
      <c r="DF165" s="148"/>
      <c r="DG165" s="148"/>
      <c r="DH165" s="148"/>
      <c r="DI165" s="148"/>
      <c r="DJ165" s="148"/>
      <c r="DK165" s="148"/>
      <c r="DL165" s="148"/>
      <c r="DM165" s="148"/>
      <c r="DN165" s="148"/>
      <c r="DO165" s="148"/>
      <c r="DP165" s="148"/>
      <c r="DQ165" s="148"/>
      <c r="DR165" s="148"/>
      <c r="DS165" s="148"/>
      <c r="DT165" s="148"/>
      <c r="DU165" s="148"/>
      <c r="DV165" s="148"/>
      <c r="DW165" s="148"/>
      <c r="DX165" s="148"/>
      <c r="DY165" s="148"/>
      <c r="DZ165" s="148"/>
      <c r="EA165" s="148"/>
      <c r="EB165" s="148"/>
      <c r="EC165" s="148"/>
      <c r="ED165" s="148"/>
      <c r="EE165" s="148"/>
      <c r="EF165" s="148"/>
      <c r="EG165" s="148"/>
      <c r="EH165" s="148"/>
      <c r="EI165" s="148"/>
      <c r="EJ165" s="148"/>
      <c r="EK165" s="148"/>
      <c r="EL165" s="148"/>
      <c r="EM165" s="148"/>
      <c r="EN165" s="148"/>
      <c r="EO165" s="148"/>
      <c r="EP165" s="148"/>
      <c r="EQ165" s="148"/>
      <c r="ER165" s="148"/>
      <c r="ES165" s="148"/>
      <c r="ET165" s="148"/>
      <c r="EU165" s="148"/>
      <c r="EV165" s="148"/>
      <c r="EW165" s="148"/>
      <c r="EX165" s="148"/>
      <c r="EY165" s="148"/>
      <c r="EZ165" s="148"/>
      <c r="FA165" s="148"/>
      <c r="FB165" s="148"/>
      <c r="FC165" s="148"/>
      <c r="FD165" s="148"/>
      <c r="FE165" s="148"/>
      <c r="FF165" s="148"/>
      <c r="FG165" s="148"/>
      <c r="FH165" s="148"/>
      <c r="FI165" s="148"/>
      <c r="FJ165" s="148"/>
      <c r="FK165" s="148"/>
      <c r="FL165" s="148"/>
      <c r="FM165" s="148"/>
      <c r="FN165" s="148"/>
      <c r="FO165" s="148"/>
      <c r="FP165" s="148"/>
      <c r="FQ165" s="148"/>
      <c r="FR165" s="148"/>
      <c r="FS165" s="148"/>
      <c r="FT165" s="148"/>
      <c r="FU165" s="148"/>
      <c r="FV165" s="148"/>
      <c r="FW165" s="148"/>
      <c r="FX165" s="148"/>
      <c r="FY165" s="148"/>
      <c r="FZ165" s="148"/>
      <c r="GA165" s="148"/>
      <c r="GB165" s="148"/>
      <c r="GC165" s="148"/>
      <c r="GD165" s="148"/>
      <c r="GE165" s="148"/>
      <c r="GF165" s="148"/>
      <c r="GG165" s="148"/>
      <c r="GH165" s="148"/>
      <c r="GI165" s="148"/>
      <c r="GJ165" s="148"/>
      <c r="GK165" s="148"/>
      <c r="GL165" s="148"/>
      <c r="GM165" s="148"/>
      <c r="GN165" s="148"/>
      <c r="GO165" s="148"/>
      <c r="GP165" s="148"/>
      <c r="GQ165" s="148"/>
      <c r="GR165" s="148"/>
      <c r="GS165" s="148"/>
      <c r="GT165" s="148"/>
      <c r="GU165" s="148"/>
      <c r="GV165" s="148"/>
      <c r="GW165" s="148"/>
      <c r="GX165" s="148"/>
      <c r="GY165" s="148"/>
      <c r="GZ165" s="148"/>
      <c r="HA165" s="148"/>
      <c r="HB165" s="148"/>
      <c r="HC165" s="148"/>
      <c r="HD165" s="148"/>
      <c r="HE165" s="148"/>
      <c r="HF165" s="148"/>
      <c r="HG165" s="148"/>
      <c r="HH165" s="148"/>
      <c r="HI165" s="148"/>
      <c r="HJ165" s="148"/>
      <c r="HK165" s="148"/>
      <c r="HL165" s="148"/>
      <c r="HM165" s="148"/>
      <c r="HN165" s="148"/>
      <c r="HO165" s="148"/>
      <c r="HP165" s="148"/>
    </row>
    <row r="166" s="147" customFormat="1" spans="1:224">
      <c r="A166" s="160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8"/>
      <c r="BR166" s="148"/>
      <c r="BS166" s="148"/>
      <c r="BT166" s="148"/>
      <c r="BU166" s="148"/>
      <c r="BV166" s="148"/>
      <c r="BW166" s="148"/>
      <c r="BX166" s="148"/>
      <c r="BY166" s="148"/>
      <c r="BZ166" s="148"/>
      <c r="CA166" s="148"/>
      <c r="CB166" s="148"/>
      <c r="CC166" s="148"/>
      <c r="CD166" s="148"/>
      <c r="CE166" s="148"/>
      <c r="CF166" s="148"/>
      <c r="CG166" s="148"/>
      <c r="CH166" s="148"/>
      <c r="CI166" s="148"/>
      <c r="CJ166" s="148"/>
      <c r="CK166" s="148"/>
      <c r="CL166" s="148"/>
      <c r="CM166" s="148"/>
      <c r="CN166" s="148"/>
      <c r="CO166" s="148"/>
      <c r="CP166" s="148"/>
      <c r="CQ166" s="148"/>
      <c r="CR166" s="148"/>
      <c r="CS166" s="148"/>
      <c r="CT166" s="148"/>
      <c r="CU166" s="148"/>
      <c r="CV166" s="148"/>
      <c r="CW166" s="148"/>
      <c r="CX166" s="148"/>
      <c r="CY166" s="148"/>
      <c r="CZ166" s="148"/>
      <c r="DA166" s="148"/>
      <c r="DB166" s="148"/>
      <c r="DC166" s="148"/>
      <c r="DD166" s="148"/>
      <c r="DE166" s="148"/>
      <c r="DF166" s="148"/>
      <c r="DG166" s="148"/>
      <c r="DH166" s="148"/>
      <c r="DI166" s="148"/>
      <c r="DJ166" s="148"/>
      <c r="DK166" s="148"/>
      <c r="DL166" s="148"/>
      <c r="DM166" s="148"/>
      <c r="DN166" s="148"/>
      <c r="DO166" s="148"/>
      <c r="DP166" s="148"/>
      <c r="DQ166" s="148"/>
      <c r="DR166" s="148"/>
      <c r="DS166" s="148"/>
      <c r="DT166" s="148"/>
      <c r="DU166" s="148"/>
      <c r="DV166" s="148"/>
      <c r="DW166" s="148"/>
      <c r="DX166" s="148"/>
      <c r="DY166" s="148"/>
      <c r="DZ166" s="148"/>
      <c r="EA166" s="148"/>
      <c r="EB166" s="148"/>
      <c r="EC166" s="148"/>
      <c r="ED166" s="148"/>
      <c r="EE166" s="148"/>
      <c r="EF166" s="148"/>
      <c r="EG166" s="148"/>
      <c r="EH166" s="148"/>
      <c r="EI166" s="148"/>
      <c r="EJ166" s="148"/>
      <c r="EK166" s="148"/>
      <c r="EL166" s="148"/>
      <c r="EM166" s="148"/>
      <c r="EN166" s="148"/>
      <c r="EO166" s="148"/>
      <c r="EP166" s="148"/>
      <c r="EQ166" s="148"/>
      <c r="ER166" s="148"/>
      <c r="ES166" s="148"/>
      <c r="ET166" s="148"/>
      <c r="EU166" s="148"/>
      <c r="EV166" s="148"/>
      <c r="EW166" s="148"/>
      <c r="EX166" s="148"/>
      <c r="EY166" s="148"/>
      <c r="EZ166" s="148"/>
      <c r="FA166" s="148"/>
      <c r="FB166" s="148"/>
      <c r="FC166" s="148"/>
      <c r="FD166" s="148"/>
      <c r="FE166" s="148"/>
      <c r="FF166" s="148"/>
      <c r="FG166" s="148"/>
      <c r="FH166" s="148"/>
      <c r="FI166" s="148"/>
      <c r="FJ166" s="148"/>
      <c r="FK166" s="148"/>
      <c r="FL166" s="148"/>
      <c r="FM166" s="148"/>
      <c r="FN166" s="148"/>
      <c r="FO166" s="148"/>
      <c r="FP166" s="148"/>
      <c r="FQ166" s="148"/>
      <c r="FR166" s="148"/>
      <c r="FS166" s="148"/>
      <c r="FT166" s="148"/>
      <c r="FU166" s="148"/>
      <c r="FV166" s="148"/>
      <c r="FW166" s="148"/>
      <c r="FX166" s="148"/>
      <c r="FY166" s="148"/>
      <c r="FZ166" s="148"/>
      <c r="GA166" s="148"/>
      <c r="GB166" s="148"/>
      <c r="GC166" s="148"/>
      <c r="GD166" s="148"/>
      <c r="GE166" s="148"/>
      <c r="GF166" s="148"/>
      <c r="GG166" s="148"/>
      <c r="GH166" s="148"/>
      <c r="GI166" s="148"/>
      <c r="GJ166" s="148"/>
      <c r="GK166" s="148"/>
      <c r="GL166" s="148"/>
      <c r="GM166" s="148"/>
      <c r="GN166" s="148"/>
      <c r="GO166" s="148"/>
      <c r="GP166" s="148"/>
      <c r="GQ166" s="148"/>
      <c r="GR166" s="148"/>
      <c r="GS166" s="148"/>
      <c r="GT166" s="148"/>
      <c r="GU166" s="148"/>
      <c r="GV166" s="148"/>
      <c r="GW166" s="148"/>
      <c r="GX166" s="148"/>
      <c r="GY166" s="148"/>
      <c r="GZ166" s="148"/>
      <c r="HA166" s="148"/>
      <c r="HB166" s="148"/>
      <c r="HC166" s="148"/>
      <c r="HD166" s="148"/>
      <c r="HE166" s="148"/>
      <c r="HF166" s="148"/>
      <c r="HG166" s="148"/>
      <c r="HH166" s="148"/>
      <c r="HI166" s="148"/>
      <c r="HJ166" s="148"/>
      <c r="HK166" s="148"/>
      <c r="HL166" s="148"/>
      <c r="HM166" s="148"/>
      <c r="HN166" s="148"/>
      <c r="HO166" s="148"/>
      <c r="HP166" s="148"/>
    </row>
    <row r="167" s="147" customFormat="1" spans="1:224">
      <c r="A167" s="160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  <c r="BQ167" s="148"/>
      <c r="BR167" s="148"/>
      <c r="BS167" s="148"/>
      <c r="BT167" s="148"/>
      <c r="BU167" s="148"/>
      <c r="BV167" s="148"/>
      <c r="BW167" s="148"/>
      <c r="BX167" s="148"/>
      <c r="BY167" s="148"/>
      <c r="BZ167" s="148"/>
      <c r="CA167" s="148"/>
      <c r="CB167" s="148"/>
      <c r="CC167" s="148"/>
      <c r="CD167" s="148"/>
      <c r="CE167" s="148"/>
      <c r="CF167" s="148"/>
      <c r="CG167" s="148"/>
      <c r="CH167" s="148"/>
      <c r="CI167" s="148"/>
      <c r="CJ167" s="148"/>
      <c r="CK167" s="148"/>
      <c r="CL167" s="148"/>
      <c r="CM167" s="148"/>
      <c r="CN167" s="148"/>
      <c r="CO167" s="148"/>
      <c r="CP167" s="148"/>
      <c r="CQ167" s="148"/>
      <c r="CR167" s="148"/>
      <c r="CS167" s="148"/>
      <c r="CT167" s="148"/>
      <c r="CU167" s="148"/>
      <c r="CV167" s="148"/>
      <c r="CW167" s="148"/>
      <c r="CX167" s="148"/>
      <c r="CY167" s="148"/>
      <c r="CZ167" s="148"/>
      <c r="DA167" s="148"/>
      <c r="DB167" s="148"/>
      <c r="DC167" s="148"/>
      <c r="DD167" s="148"/>
      <c r="DE167" s="148"/>
      <c r="DF167" s="148"/>
      <c r="DG167" s="148"/>
      <c r="DH167" s="148"/>
      <c r="DI167" s="148"/>
      <c r="DJ167" s="148"/>
      <c r="DK167" s="148"/>
      <c r="DL167" s="148"/>
      <c r="DM167" s="148"/>
      <c r="DN167" s="148"/>
      <c r="DO167" s="148"/>
      <c r="DP167" s="148"/>
      <c r="DQ167" s="148"/>
      <c r="DR167" s="148"/>
      <c r="DS167" s="148"/>
      <c r="DT167" s="148"/>
      <c r="DU167" s="148"/>
      <c r="DV167" s="148"/>
      <c r="DW167" s="148"/>
      <c r="DX167" s="148"/>
      <c r="DY167" s="148"/>
      <c r="DZ167" s="148"/>
      <c r="EA167" s="148"/>
      <c r="EB167" s="148"/>
      <c r="EC167" s="148"/>
      <c r="ED167" s="148"/>
      <c r="EE167" s="148"/>
      <c r="EF167" s="148"/>
      <c r="EG167" s="148"/>
      <c r="EH167" s="148"/>
      <c r="EI167" s="148"/>
      <c r="EJ167" s="148"/>
      <c r="EK167" s="148"/>
      <c r="EL167" s="148"/>
      <c r="EM167" s="148"/>
      <c r="EN167" s="148"/>
      <c r="EO167" s="148"/>
      <c r="EP167" s="148"/>
      <c r="EQ167" s="148"/>
      <c r="ER167" s="148"/>
      <c r="ES167" s="148"/>
      <c r="ET167" s="148"/>
      <c r="EU167" s="148"/>
      <c r="EV167" s="148"/>
      <c r="EW167" s="148"/>
      <c r="EX167" s="148"/>
      <c r="EY167" s="148"/>
      <c r="EZ167" s="148"/>
      <c r="FA167" s="148"/>
      <c r="FB167" s="148"/>
      <c r="FC167" s="148"/>
      <c r="FD167" s="148"/>
      <c r="FE167" s="148"/>
      <c r="FF167" s="148"/>
      <c r="FG167" s="148"/>
      <c r="FH167" s="148"/>
      <c r="FI167" s="148"/>
      <c r="FJ167" s="148"/>
      <c r="FK167" s="148"/>
      <c r="FL167" s="148"/>
      <c r="FM167" s="148"/>
      <c r="FN167" s="148"/>
      <c r="FO167" s="148"/>
      <c r="FP167" s="148"/>
      <c r="FQ167" s="148"/>
      <c r="FR167" s="148"/>
      <c r="FS167" s="148"/>
      <c r="FT167" s="148"/>
      <c r="FU167" s="148"/>
      <c r="FV167" s="148"/>
      <c r="FW167" s="148"/>
      <c r="FX167" s="148"/>
      <c r="FY167" s="148"/>
      <c r="FZ167" s="148"/>
      <c r="GA167" s="148"/>
      <c r="GB167" s="148"/>
      <c r="GC167" s="148"/>
      <c r="GD167" s="148"/>
      <c r="GE167" s="148"/>
      <c r="GF167" s="148"/>
      <c r="GG167" s="148"/>
      <c r="GH167" s="148"/>
      <c r="GI167" s="148"/>
      <c r="GJ167" s="148"/>
      <c r="GK167" s="148"/>
      <c r="GL167" s="148"/>
      <c r="GM167" s="148"/>
      <c r="GN167" s="148"/>
      <c r="GO167" s="148"/>
      <c r="GP167" s="148"/>
      <c r="GQ167" s="148"/>
      <c r="GR167" s="148"/>
      <c r="GS167" s="148"/>
      <c r="GT167" s="148"/>
      <c r="GU167" s="148"/>
      <c r="GV167" s="148"/>
      <c r="GW167" s="148"/>
      <c r="GX167" s="148"/>
      <c r="GY167" s="148"/>
      <c r="GZ167" s="148"/>
      <c r="HA167" s="148"/>
      <c r="HB167" s="148"/>
      <c r="HC167" s="148"/>
      <c r="HD167" s="148"/>
      <c r="HE167" s="148"/>
      <c r="HF167" s="148"/>
      <c r="HG167" s="148"/>
      <c r="HH167" s="148"/>
      <c r="HI167" s="148"/>
      <c r="HJ167" s="148"/>
      <c r="HK167" s="148"/>
      <c r="HL167" s="148"/>
      <c r="HM167" s="148"/>
      <c r="HN167" s="148"/>
      <c r="HO167" s="148"/>
      <c r="HP167" s="148"/>
    </row>
    <row r="168" s="147" customFormat="1" spans="1:224">
      <c r="A168" s="160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  <c r="BZ168" s="148"/>
      <c r="CA168" s="148"/>
      <c r="CB168" s="148"/>
      <c r="CC168" s="148"/>
      <c r="CD168" s="148"/>
      <c r="CE168" s="148"/>
      <c r="CF168" s="148"/>
      <c r="CG168" s="148"/>
      <c r="CH168" s="148"/>
      <c r="CI168" s="148"/>
      <c r="CJ168" s="148"/>
      <c r="CK168" s="148"/>
      <c r="CL168" s="148"/>
      <c r="CM168" s="148"/>
      <c r="CN168" s="148"/>
      <c r="CO168" s="148"/>
      <c r="CP168" s="148"/>
      <c r="CQ168" s="148"/>
      <c r="CR168" s="148"/>
      <c r="CS168" s="148"/>
      <c r="CT168" s="148"/>
      <c r="CU168" s="148"/>
      <c r="CV168" s="148"/>
      <c r="CW168" s="148"/>
      <c r="CX168" s="148"/>
      <c r="CY168" s="148"/>
      <c r="CZ168" s="148"/>
      <c r="DA168" s="148"/>
      <c r="DB168" s="148"/>
      <c r="DC168" s="148"/>
      <c r="DD168" s="148"/>
      <c r="DE168" s="148"/>
      <c r="DF168" s="148"/>
      <c r="DG168" s="148"/>
      <c r="DH168" s="148"/>
      <c r="DI168" s="148"/>
      <c r="DJ168" s="148"/>
      <c r="DK168" s="148"/>
      <c r="DL168" s="148"/>
      <c r="DM168" s="148"/>
      <c r="DN168" s="148"/>
      <c r="DO168" s="148"/>
      <c r="DP168" s="148"/>
      <c r="DQ168" s="148"/>
      <c r="DR168" s="148"/>
      <c r="DS168" s="148"/>
      <c r="DT168" s="148"/>
      <c r="DU168" s="148"/>
      <c r="DV168" s="148"/>
      <c r="DW168" s="148"/>
      <c r="DX168" s="148"/>
      <c r="DY168" s="148"/>
      <c r="DZ168" s="148"/>
      <c r="EA168" s="148"/>
      <c r="EB168" s="148"/>
      <c r="EC168" s="148"/>
      <c r="ED168" s="148"/>
      <c r="EE168" s="148"/>
      <c r="EF168" s="148"/>
      <c r="EG168" s="148"/>
      <c r="EH168" s="148"/>
      <c r="EI168" s="148"/>
      <c r="EJ168" s="148"/>
      <c r="EK168" s="148"/>
      <c r="EL168" s="148"/>
      <c r="EM168" s="148"/>
      <c r="EN168" s="148"/>
      <c r="EO168" s="148"/>
      <c r="EP168" s="148"/>
      <c r="EQ168" s="148"/>
      <c r="ER168" s="148"/>
      <c r="ES168" s="148"/>
      <c r="ET168" s="148"/>
      <c r="EU168" s="148"/>
      <c r="EV168" s="148"/>
      <c r="EW168" s="148"/>
      <c r="EX168" s="148"/>
      <c r="EY168" s="148"/>
      <c r="EZ168" s="148"/>
      <c r="FA168" s="148"/>
      <c r="FB168" s="148"/>
      <c r="FC168" s="148"/>
      <c r="FD168" s="148"/>
      <c r="FE168" s="148"/>
      <c r="FF168" s="148"/>
      <c r="FG168" s="148"/>
      <c r="FH168" s="148"/>
      <c r="FI168" s="148"/>
      <c r="FJ168" s="148"/>
      <c r="FK168" s="148"/>
      <c r="FL168" s="148"/>
      <c r="FM168" s="148"/>
      <c r="FN168" s="148"/>
      <c r="FO168" s="148"/>
      <c r="FP168" s="148"/>
      <c r="FQ168" s="148"/>
      <c r="FR168" s="148"/>
      <c r="FS168" s="148"/>
      <c r="FT168" s="148"/>
      <c r="FU168" s="148"/>
      <c r="FV168" s="148"/>
      <c r="FW168" s="148"/>
      <c r="FX168" s="148"/>
      <c r="FY168" s="148"/>
      <c r="FZ168" s="148"/>
      <c r="GA168" s="148"/>
      <c r="GB168" s="148"/>
      <c r="GC168" s="148"/>
      <c r="GD168" s="148"/>
      <c r="GE168" s="148"/>
      <c r="GF168" s="148"/>
      <c r="GG168" s="148"/>
      <c r="GH168" s="148"/>
      <c r="GI168" s="148"/>
      <c r="GJ168" s="148"/>
      <c r="GK168" s="148"/>
      <c r="GL168" s="148"/>
      <c r="GM168" s="148"/>
      <c r="GN168" s="148"/>
      <c r="GO168" s="148"/>
      <c r="GP168" s="148"/>
      <c r="GQ168" s="148"/>
      <c r="GR168" s="148"/>
      <c r="GS168" s="148"/>
      <c r="GT168" s="148"/>
      <c r="GU168" s="148"/>
      <c r="GV168" s="148"/>
      <c r="GW168" s="148"/>
      <c r="GX168" s="148"/>
      <c r="GY168" s="148"/>
      <c r="GZ168" s="148"/>
      <c r="HA168" s="148"/>
      <c r="HB168" s="148"/>
      <c r="HC168" s="148"/>
      <c r="HD168" s="148"/>
      <c r="HE168" s="148"/>
      <c r="HF168" s="148"/>
      <c r="HG168" s="148"/>
      <c r="HH168" s="148"/>
      <c r="HI168" s="148"/>
      <c r="HJ168" s="148"/>
      <c r="HK168" s="148"/>
      <c r="HL168" s="148"/>
      <c r="HM168" s="148"/>
      <c r="HN168" s="148"/>
      <c r="HO168" s="148"/>
      <c r="HP168" s="148"/>
    </row>
    <row r="169" s="147" customFormat="1" spans="1:224">
      <c r="A169" s="160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  <c r="BQ169" s="148"/>
      <c r="BR169" s="148"/>
      <c r="BS169" s="148"/>
      <c r="BT169" s="148"/>
      <c r="BU169" s="148"/>
      <c r="BV169" s="148"/>
      <c r="BW169" s="148"/>
      <c r="BX169" s="148"/>
      <c r="BY169" s="148"/>
      <c r="BZ169" s="148"/>
      <c r="CA169" s="148"/>
      <c r="CB169" s="148"/>
      <c r="CC169" s="148"/>
      <c r="CD169" s="148"/>
      <c r="CE169" s="148"/>
      <c r="CF169" s="148"/>
      <c r="CG169" s="148"/>
      <c r="CH169" s="148"/>
      <c r="CI169" s="148"/>
      <c r="CJ169" s="148"/>
      <c r="CK169" s="148"/>
      <c r="CL169" s="148"/>
      <c r="CM169" s="148"/>
      <c r="CN169" s="148"/>
      <c r="CO169" s="148"/>
      <c r="CP169" s="148"/>
      <c r="CQ169" s="148"/>
      <c r="CR169" s="148"/>
      <c r="CS169" s="148"/>
      <c r="CT169" s="148"/>
      <c r="CU169" s="148"/>
      <c r="CV169" s="148"/>
      <c r="CW169" s="148"/>
      <c r="CX169" s="148"/>
      <c r="CY169" s="148"/>
      <c r="CZ169" s="148"/>
      <c r="DA169" s="148"/>
      <c r="DB169" s="148"/>
      <c r="DC169" s="148"/>
      <c r="DD169" s="148"/>
      <c r="DE169" s="148"/>
      <c r="DF169" s="148"/>
      <c r="DG169" s="148"/>
      <c r="DH169" s="148"/>
      <c r="DI169" s="148"/>
      <c r="DJ169" s="148"/>
      <c r="DK169" s="148"/>
      <c r="DL169" s="148"/>
      <c r="DM169" s="148"/>
      <c r="DN169" s="148"/>
      <c r="DO169" s="148"/>
      <c r="DP169" s="148"/>
      <c r="DQ169" s="148"/>
      <c r="DR169" s="148"/>
      <c r="DS169" s="148"/>
      <c r="DT169" s="148"/>
      <c r="DU169" s="148"/>
      <c r="DV169" s="148"/>
      <c r="DW169" s="148"/>
      <c r="DX169" s="148"/>
      <c r="DY169" s="148"/>
      <c r="DZ169" s="148"/>
      <c r="EA169" s="148"/>
      <c r="EB169" s="148"/>
      <c r="EC169" s="148"/>
      <c r="ED169" s="148"/>
      <c r="EE169" s="148"/>
      <c r="EF169" s="148"/>
      <c r="EG169" s="148"/>
      <c r="EH169" s="148"/>
      <c r="EI169" s="148"/>
      <c r="EJ169" s="148"/>
      <c r="EK169" s="148"/>
      <c r="EL169" s="148"/>
      <c r="EM169" s="148"/>
      <c r="EN169" s="148"/>
      <c r="EO169" s="148"/>
      <c r="EP169" s="148"/>
      <c r="EQ169" s="148"/>
      <c r="ER169" s="148"/>
      <c r="ES169" s="148"/>
      <c r="ET169" s="148"/>
      <c r="EU169" s="148"/>
      <c r="EV169" s="148"/>
      <c r="EW169" s="148"/>
      <c r="EX169" s="148"/>
      <c r="EY169" s="148"/>
      <c r="EZ169" s="148"/>
      <c r="FA169" s="148"/>
      <c r="FB169" s="148"/>
      <c r="FC169" s="148"/>
      <c r="FD169" s="148"/>
      <c r="FE169" s="148"/>
      <c r="FF169" s="148"/>
      <c r="FG169" s="148"/>
      <c r="FH169" s="148"/>
      <c r="FI169" s="148"/>
      <c r="FJ169" s="148"/>
      <c r="FK169" s="148"/>
      <c r="FL169" s="148"/>
      <c r="FM169" s="148"/>
      <c r="FN169" s="148"/>
      <c r="FO169" s="148"/>
      <c r="FP169" s="148"/>
      <c r="FQ169" s="148"/>
      <c r="FR169" s="148"/>
      <c r="FS169" s="148"/>
      <c r="FT169" s="148"/>
      <c r="FU169" s="148"/>
      <c r="FV169" s="148"/>
      <c r="FW169" s="148"/>
      <c r="FX169" s="148"/>
      <c r="FY169" s="148"/>
      <c r="FZ169" s="148"/>
      <c r="GA169" s="148"/>
      <c r="GB169" s="148"/>
      <c r="GC169" s="148"/>
      <c r="GD169" s="148"/>
      <c r="GE169" s="148"/>
      <c r="GF169" s="148"/>
      <c r="GG169" s="148"/>
      <c r="GH169" s="148"/>
      <c r="GI169" s="148"/>
      <c r="GJ169" s="148"/>
      <c r="GK169" s="148"/>
      <c r="GL169" s="148"/>
      <c r="GM169" s="148"/>
      <c r="GN169" s="148"/>
      <c r="GO169" s="148"/>
      <c r="GP169" s="148"/>
      <c r="GQ169" s="148"/>
      <c r="GR169" s="148"/>
      <c r="GS169" s="148"/>
      <c r="GT169" s="148"/>
      <c r="GU169" s="148"/>
      <c r="GV169" s="148"/>
      <c r="GW169" s="148"/>
      <c r="GX169" s="148"/>
      <c r="GY169" s="148"/>
      <c r="GZ169" s="148"/>
      <c r="HA169" s="148"/>
      <c r="HB169" s="148"/>
      <c r="HC169" s="148"/>
      <c r="HD169" s="148"/>
      <c r="HE169" s="148"/>
      <c r="HF169" s="148"/>
      <c r="HG169" s="148"/>
      <c r="HH169" s="148"/>
      <c r="HI169" s="148"/>
      <c r="HJ169" s="148"/>
      <c r="HK169" s="148"/>
      <c r="HL169" s="148"/>
      <c r="HM169" s="148"/>
      <c r="HN169" s="148"/>
      <c r="HO169" s="148"/>
      <c r="HP169" s="148"/>
    </row>
    <row r="170" s="147" customFormat="1" spans="1:224">
      <c r="A170" s="160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  <c r="BQ170" s="148"/>
      <c r="BR170" s="148"/>
      <c r="BS170" s="148"/>
      <c r="BT170" s="148"/>
      <c r="BU170" s="148"/>
      <c r="BV170" s="148"/>
      <c r="BW170" s="148"/>
      <c r="BX170" s="148"/>
      <c r="BY170" s="148"/>
      <c r="BZ170" s="148"/>
      <c r="CA170" s="148"/>
      <c r="CB170" s="148"/>
      <c r="CC170" s="148"/>
      <c r="CD170" s="148"/>
      <c r="CE170" s="148"/>
      <c r="CF170" s="148"/>
      <c r="CG170" s="148"/>
      <c r="CH170" s="148"/>
      <c r="CI170" s="148"/>
      <c r="CJ170" s="148"/>
      <c r="CK170" s="148"/>
      <c r="CL170" s="148"/>
      <c r="CM170" s="148"/>
      <c r="CN170" s="148"/>
      <c r="CO170" s="148"/>
      <c r="CP170" s="148"/>
      <c r="CQ170" s="148"/>
      <c r="CR170" s="148"/>
      <c r="CS170" s="148"/>
      <c r="CT170" s="148"/>
      <c r="CU170" s="148"/>
      <c r="CV170" s="148"/>
      <c r="CW170" s="148"/>
      <c r="CX170" s="148"/>
      <c r="CY170" s="148"/>
      <c r="CZ170" s="148"/>
      <c r="DA170" s="148"/>
      <c r="DB170" s="148"/>
      <c r="DC170" s="148"/>
      <c r="DD170" s="148"/>
      <c r="DE170" s="148"/>
      <c r="DF170" s="148"/>
      <c r="DG170" s="148"/>
      <c r="DH170" s="148"/>
      <c r="DI170" s="148"/>
      <c r="DJ170" s="148"/>
      <c r="DK170" s="148"/>
      <c r="DL170" s="148"/>
      <c r="DM170" s="148"/>
      <c r="DN170" s="148"/>
      <c r="DO170" s="148"/>
      <c r="DP170" s="148"/>
      <c r="DQ170" s="148"/>
      <c r="DR170" s="148"/>
      <c r="DS170" s="148"/>
      <c r="DT170" s="148"/>
      <c r="DU170" s="148"/>
      <c r="DV170" s="148"/>
      <c r="DW170" s="148"/>
      <c r="DX170" s="148"/>
      <c r="DY170" s="148"/>
      <c r="DZ170" s="148"/>
      <c r="EA170" s="148"/>
      <c r="EB170" s="148"/>
      <c r="EC170" s="148"/>
      <c r="ED170" s="148"/>
      <c r="EE170" s="148"/>
      <c r="EF170" s="148"/>
      <c r="EG170" s="148"/>
      <c r="EH170" s="148"/>
      <c r="EI170" s="148"/>
      <c r="EJ170" s="148"/>
      <c r="EK170" s="148"/>
      <c r="EL170" s="148"/>
      <c r="EM170" s="148"/>
      <c r="EN170" s="148"/>
      <c r="EO170" s="148"/>
      <c r="EP170" s="148"/>
      <c r="EQ170" s="148"/>
      <c r="ER170" s="148"/>
      <c r="ES170" s="148"/>
      <c r="ET170" s="148"/>
      <c r="EU170" s="148"/>
      <c r="EV170" s="148"/>
      <c r="EW170" s="148"/>
      <c r="EX170" s="148"/>
      <c r="EY170" s="148"/>
      <c r="EZ170" s="148"/>
      <c r="FA170" s="148"/>
      <c r="FB170" s="148"/>
      <c r="FC170" s="148"/>
      <c r="FD170" s="148"/>
      <c r="FE170" s="148"/>
      <c r="FF170" s="148"/>
      <c r="FG170" s="148"/>
      <c r="FH170" s="148"/>
      <c r="FI170" s="148"/>
      <c r="FJ170" s="148"/>
      <c r="FK170" s="148"/>
      <c r="FL170" s="148"/>
      <c r="FM170" s="148"/>
      <c r="FN170" s="148"/>
      <c r="FO170" s="148"/>
      <c r="FP170" s="148"/>
      <c r="FQ170" s="148"/>
      <c r="FR170" s="148"/>
      <c r="FS170" s="148"/>
      <c r="FT170" s="148"/>
      <c r="FU170" s="148"/>
      <c r="FV170" s="148"/>
      <c r="FW170" s="148"/>
      <c r="FX170" s="148"/>
      <c r="FY170" s="148"/>
      <c r="FZ170" s="148"/>
      <c r="GA170" s="148"/>
      <c r="GB170" s="148"/>
      <c r="GC170" s="148"/>
      <c r="GD170" s="148"/>
      <c r="GE170" s="148"/>
      <c r="GF170" s="148"/>
      <c r="GG170" s="148"/>
      <c r="GH170" s="148"/>
      <c r="GI170" s="148"/>
      <c r="GJ170" s="148"/>
      <c r="GK170" s="148"/>
      <c r="GL170" s="148"/>
      <c r="GM170" s="148"/>
      <c r="GN170" s="148"/>
      <c r="GO170" s="148"/>
      <c r="GP170" s="148"/>
      <c r="GQ170" s="148"/>
      <c r="GR170" s="148"/>
      <c r="GS170" s="148"/>
      <c r="GT170" s="148"/>
      <c r="GU170" s="148"/>
      <c r="GV170" s="148"/>
      <c r="GW170" s="148"/>
      <c r="GX170" s="148"/>
      <c r="GY170" s="148"/>
      <c r="GZ170" s="148"/>
      <c r="HA170" s="148"/>
      <c r="HB170" s="148"/>
      <c r="HC170" s="148"/>
      <c r="HD170" s="148"/>
      <c r="HE170" s="148"/>
      <c r="HF170" s="148"/>
      <c r="HG170" s="148"/>
      <c r="HH170" s="148"/>
      <c r="HI170" s="148"/>
      <c r="HJ170" s="148"/>
      <c r="HK170" s="148"/>
      <c r="HL170" s="148"/>
      <c r="HM170" s="148"/>
      <c r="HN170" s="148"/>
      <c r="HO170" s="148"/>
      <c r="HP170" s="148"/>
    </row>
    <row r="171" s="147" customFormat="1" spans="1:224">
      <c r="A171" s="160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  <c r="BQ171" s="148"/>
      <c r="BR171" s="148"/>
      <c r="BS171" s="148"/>
      <c r="BT171" s="148"/>
      <c r="BU171" s="148"/>
      <c r="BV171" s="148"/>
      <c r="BW171" s="148"/>
      <c r="BX171" s="148"/>
      <c r="BY171" s="148"/>
      <c r="BZ171" s="148"/>
      <c r="CA171" s="148"/>
      <c r="CB171" s="148"/>
      <c r="CC171" s="148"/>
      <c r="CD171" s="148"/>
      <c r="CE171" s="148"/>
      <c r="CF171" s="148"/>
      <c r="CG171" s="148"/>
      <c r="CH171" s="148"/>
      <c r="CI171" s="148"/>
      <c r="CJ171" s="148"/>
      <c r="CK171" s="148"/>
      <c r="CL171" s="148"/>
      <c r="CM171" s="148"/>
      <c r="CN171" s="148"/>
      <c r="CO171" s="148"/>
      <c r="CP171" s="148"/>
      <c r="CQ171" s="148"/>
      <c r="CR171" s="148"/>
      <c r="CS171" s="148"/>
      <c r="CT171" s="148"/>
      <c r="CU171" s="148"/>
      <c r="CV171" s="148"/>
      <c r="CW171" s="148"/>
      <c r="CX171" s="148"/>
      <c r="CY171" s="148"/>
      <c r="CZ171" s="148"/>
      <c r="DA171" s="148"/>
      <c r="DB171" s="148"/>
      <c r="DC171" s="148"/>
      <c r="DD171" s="148"/>
      <c r="DE171" s="148"/>
      <c r="DF171" s="148"/>
      <c r="DG171" s="148"/>
      <c r="DH171" s="148"/>
      <c r="DI171" s="148"/>
      <c r="DJ171" s="148"/>
      <c r="DK171" s="148"/>
      <c r="DL171" s="148"/>
      <c r="DM171" s="148"/>
      <c r="DN171" s="148"/>
      <c r="DO171" s="148"/>
      <c r="DP171" s="148"/>
      <c r="DQ171" s="148"/>
      <c r="DR171" s="148"/>
      <c r="DS171" s="148"/>
      <c r="DT171" s="148"/>
      <c r="DU171" s="148"/>
      <c r="DV171" s="148"/>
      <c r="DW171" s="148"/>
      <c r="DX171" s="148"/>
      <c r="DY171" s="148"/>
      <c r="DZ171" s="148"/>
      <c r="EA171" s="148"/>
      <c r="EB171" s="148"/>
      <c r="EC171" s="148"/>
      <c r="ED171" s="148"/>
      <c r="EE171" s="148"/>
      <c r="EF171" s="148"/>
      <c r="EG171" s="148"/>
      <c r="EH171" s="148"/>
      <c r="EI171" s="148"/>
      <c r="EJ171" s="148"/>
      <c r="EK171" s="148"/>
      <c r="EL171" s="148"/>
      <c r="EM171" s="148"/>
      <c r="EN171" s="148"/>
      <c r="EO171" s="148"/>
      <c r="EP171" s="148"/>
      <c r="EQ171" s="148"/>
      <c r="ER171" s="148"/>
      <c r="ES171" s="148"/>
      <c r="ET171" s="148"/>
      <c r="EU171" s="148"/>
      <c r="EV171" s="148"/>
      <c r="EW171" s="148"/>
      <c r="EX171" s="148"/>
      <c r="EY171" s="148"/>
      <c r="EZ171" s="148"/>
      <c r="FA171" s="148"/>
      <c r="FB171" s="148"/>
      <c r="FC171" s="148"/>
      <c r="FD171" s="148"/>
      <c r="FE171" s="148"/>
      <c r="FF171" s="148"/>
      <c r="FG171" s="148"/>
      <c r="FH171" s="148"/>
      <c r="FI171" s="148"/>
      <c r="FJ171" s="148"/>
      <c r="FK171" s="148"/>
      <c r="FL171" s="148"/>
      <c r="FM171" s="148"/>
      <c r="FN171" s="148"/>
      <c r="FO171" s="148"/>
      <c r="FP171" s="148"/>
      <c r="FQ171" s="148"/>
      <c r="FR171" s="148"/>
      <c r="FS171" s="148"/>
      <c r="FT171" s="148"/>
      <c r="FU171" s="148"/>
      <c r="FV171" s="148"/>
      <c r="FW171" s="148"/>
      <c r="FX171" s="148"/>
      <c r="FY171" s="148"/>
      <c r="FZ171" s="148"/>
      <c r="GA171" s="148"/>
      <c r="GB171" s="148"/>
      <c r="GC171" s="148"/>
      <c r="GD171" s="148"/>
      <c r="GE171" s="148"/>
      <c r="GF171" s="148"/>
      <c r="GG171" s="148"/>
      <c r="GH171" s="148"/>
      <c r="GI171" s="148"/>
      <c r="GJ171" s="148"/>
      <c r="GK171" s="148"/>
      <c r="GL171" s="148"/>
      <c r="GM171" s="148"/>
      <c r="GN171" s="148"/>
      <c r="GO171" s="148"/>
      <c r="GP171" s="148"/>
      <c r="GQ171" s="148"/>
      <c r="GR171" s="148"/>
      <c r="GS171" s="148"/>
      <c r="GT171" s="148"/>
      <c r="GU171" s="148"/>
      <c r="GV171" s="148"/>
      <c r="GW171" s="148"/>
      <c r="GX171" s="148"/>
      <c r="GY171" s="148"/>
      <c r="GZ171" s="148"/>
      <c r="HA171" s="148"/>
      <c r="HB171" s="148"/>
      <c r="HC171" s="148"/>
      <c r="HD171" s="148"/>
      <c r="HE171" s="148"/>
      <c r="HF171" s="148"/>
      <c r="HG171" s="148"/>
      <c r="HH171" s="148"/>
      <c r="HI171" s="148"/>
      <c r="HJ171" s="148"/>
      <c r="HK171" s="148"/>
      <c r="HL171" s="148"/>
      <c r="HM171" s="148"/>
      <c r="HN171" s="148"/>
      <c r="HO171" s="148"/>
      <c r="HP171" s="148"/>
    </row>
    <row r="172" s="147" customFormat="1" spans="1:224">
      <c r="A172" s="160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  <c r="BQ172" s="148"/>
      <c r="BR172" s="148"/>
      <c r="BS172" s="148"/>
      <c r="BT172" s="148"/>
      <c r="BU172" s="148"/>
      <c r="BV172" s="148"/>
      <c r="BW172" s="148"/>
      <c r="BX172" s="148"/>
      <c r="BY172" s="148"/>
      <c r="BZ172" s="148"/>
      <c r="CA172" s="148"/>
      <c r="CB172" s="148"/>
      <c r="CC172" s="148"/>
      <c r="CD172" s="148"/>
      <c r="CE172" s="148"/>
      <c r="CF172" s="148"/>
      <c r="CG172" s="148"/>
      <c r="CH172" s="148"/>
      <c r="CI172" s="148"/>
      <c r="CJ172" s="148"/>
      <c r="CK172" s="148"/>
      <c r="CL172" s="148"/>
      <c r="CM172" s="148"/>
      <c r="CN172" s="148"/>
      <c r="CO172" s="148"/>
      <c r="CP172" s="148"/>
      <c r="CQ172" s="148"/>
      <c r="CR172" s="148"/>
      <c r="CS172" s="148"/>
      <c r="CT172" s="148"/>
      <c r="CU172" s="148"/>
      <c r="CV172" s="148"/>
      <c r="CW172" s="148"/>
      <c r="CX172" s="148"/>
      <c r="CY172" s="148"/>
      <c r="CZ172" s="148"/>
      <c r="DA172" s="148"/>
      <c r="DB172" s="148"/>
      <c r="DC172" s="148"/>
      <c r="DD172" s="148"/>
      <c r="DE172" s="148"/>
      <c r="DF172" s="148"/>
      <c r="DG172" s="148"/>
      <c r="DH172" s="148"/>
      <c r="DI172" s="148"/>
      <c r="DJ172" s="148"/>
      <c r="DK172" s="148"/>
      <c r="DL172" s="148"/>
      <c r="DM172" s="148"/>
      <c r="DN172" s="148"/>
      <c r="DO172" s="148"/>
      <c r="DP172" s="148"/>
      <c r="DQ172" s="148"/>
      <c r="DR172" s="148"/>
      <c r="DS172" s="148"/>
      <c r="DT172" s="148"/>
      <c r="DU172" s="148"/>
      <c r="DV172" s="148"/>
      <c r="DW172" s="148"/>
      <c r="DX172" s="148"/>
      <c r="DY172" s="148"/>
      <c r="DZ172" s="148"/>
      <c r="EA172" s="148"/>
      <c r="EB172" s="148"/>
      <c r="EC172" s="148"/>
      <c r="ED172" s="148"/>
      <c r="EE172" s="148"/>
      <c r="EF172" s="148"/>
      <c r="EG172" s="148"/>
      <c r="EH172" s="148"/>
      <c r="EI172" s="148"/>
      <c r="EJ172" s="148"/>
      <c r="EK172" s="148"/>
      <c r="EL172" s="148"/>
      <c r="EM172" s="148"/>
      <c r="EN172" s="148"/>
      <c r="EO172" s="148"/>
      <c r="EP172" s="148"/>
      <c r="EQ172" s="148"/>
      <c r="ER172" s="148"/>
      <c r="ES172" s="148"/>
      <c r="ET172" s="148"/>
      <c r="EU172" s="148"/>
      <c r="EV172" s="148"/>
      <c r="EW172" s="148"/>
      <c r="EX172" s="148"/>
      <c r="EY172" s="148"/>
      <c r="EZ172" s="148"/>
      <c r="FA172" s="148"/>
      <c r="FB172" s="148"/>
      <c r="FC172" s="148"/>
      <c r="FD172" s="148"/>
      <c r="FE172" s="148"/>
      <c r="FF172" s="148"/>
      <c r="FG172" s="148"/>
      <c r="FH172" s="148"/>
      <c r="FI172" s="148"/>
      <c r="FJ172" s="148"/>
      <c r="FK172" s="148"/>
      <c r="FL172" s="148"/>
      <c r="FM172" s="148"/>
      <c r="FN172" s="148"/>
      <c r="FO172" s="148"/>
      <c r="FP172" s="148"/>
      <c r="FQ172" s="148"/>
      <c r="FR172" s="148"/>
      <c r="FS172" s="148"/>
      <c r="FT172" s="148"/>
      <c r="FU172" s="148"/>
      <c r="FV172" s="148"/>
      <c r="FW172" s="148"/>
      <c r="FX172" s="148"/>
      <c r="FY172" s="148"/>
      <c r="FZ172" s="148"/>
      <c r="GA172" s="148"/>
      <c r="GB172" s="148"/>
      <c r="GC172" s="148"/>
      <c r="GD172" s="148"/>
      <c r="GE172" s="148"/>
      <c r="GF172" s="148"/>
      <c r="GG172" s="148"/>
      <c r="GH172" s="148"/>
      <c r="GI172" s="148"/>
      <c r="GJ172" s="148"/>
      <c r="GK172" s="148"/>
      <c r="GL172" s="148"/>
      <c r="GM172" s="148"/>
      <c r="GN172" s="148"/>
      <c r="GO172" s="148"/>
      <c r="GP172" s="148"/>
      <c r="GQ172" s="148"/>
      <c r="GR172" s="148"/>
      <c r="GS172" s="148"/>
      <c r="GT172" s="148"/>
      <c r="GU172" s="148"/>
      <c r="GV172" s="148"/>
      <c r="GW172" s="148"/>
      <c r="GX172" s="148"/>
      <c r="GY172" s="148"/>
      <c r="GZ172" s="148"/>
      <c r="HA172" s="148"/>
      <c r="HB172" s="148"/>
      <c r="HC172" s="148"/>
      <c r="HD172" s="148"/>
      <c r="HE172" s="148"/>
      <c r="HF172" s="148"/>
      <c r="HG172" s="148"/>
      <c r="HH172" s="148"/>
      <c r="HI172" s="148"/>
      <c r="HJ172" s="148"/>
      <c r="HK172" s="148"/>
      <c r="HL172" s="148"/>
      <c r="HM172" s="148"/>
      <c r="HN172" s="148"/>
      <c r="HO172" s="148"/>
      <c r="HP172" s="148"/>
    </row>
    <row r="173" s="147" customFormat="1" spans="1:224">
      <c r="A173" s="160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48"/>
      <c r="BX173" s="148"/>
      <c r="BY173" s="148"/>
      <c r="BZ173" s="148"/>
      <c r="CA173" s="148"/>
      <c r="CB173" s="148"/>
      <c r="CC173" s="148"/>
      <c r="CD173" s="148"/>
      <c r="CE173" s="148"/>
      <c r="CF173" s="148"/>
      <c r="CG173" s="148"/>
      <c r="CH173" s="148"/>
      <c r="CI173" s="148"/>
      <c r="CJ173" s="148"/>
      <c r="CK173" s="148"/>
      <c r="CL173" s="148"/>
      <c r="CM173" s="148"/>
      <c r="CN173" s="148"/>
      <c r="CO173" s="148"/>
      <c r="CP173" s="148"/>
      <c r="CQ173" s="148"/>
      <c r="CR173" s="148"/>
      <c r="CS173" s="148"/>
      <c r="CT173" s="148"/>
      <c r="CU173" s="148"/>
      <c r="CV173" s="148"/>
      <c r="CW173" s="148"/>
      <c r="CX173" s="148"/>
      <c r="CY173" s="148"/>
      <c r="CZ173" s="148"/>
      <c r="DA173" s="148"/>
      <c r="DB173" s="148"/>
      <c r="DC173" s="148"/>
      <c r="DD173" s="148"/>
      <c r="DE173" s="148"/>
      <c r="DF173" s="148"/>
      <c r="DG173" s="148"/>
      <c r="DH173" s="148"/>
      <c r="DI173" s="148"/>
      <c r="DJ173" s="148"/>
      <c r="DK173" s="148"/>
      <c r="DL173" s="148"/>
      <c r="DM173" s="148"/>
      <c r="DN173" s="148"/>
      <c r="DO173" s="148"/>
      <c r="DP173" s="148"/>
      <c r="DQ173" s="148"/>
      <c r="DR173" s="148"/>
      <c r="DS173" s="148"/>
      <c r="DT173" s="148"/>
      <c r="DU173" s="148"/>
      <c r="DV173" s="148"/>
      <c r="DW173" s="148"/>
      <c r="DX173" s="148"/>
      <c r="DY173" s="148"/>
      <c r="DZ173" s="148"/>
      <c r="EA173" s="148"/>
      <c r="EB173" s="148"/>
      <c r="EC173" s="148"/>
      <c r="ED173" s="148"/>
      <c r="EE173" s="148"/>
      <c r="EF173" s="148"/>
      <c r="EG173" s="148"/>
      <c r="EH173" s="148"/>
      <c r="EI173" s="148"/>
      <c r="EJ173" s="148"/>
      <c r="EK173" s="148"/>
      <c r="EL173" s="148"/>
      <c r="EM173" s="148"/>
      <c r="EN173" s="148"/>
      <c r="EO173" s="148"/>
      <c r="EP173" s="148"/>
      <c r="EQ173" s="148"/>
      <c r="ER173" s="148"/>
      <c r="ES173" s="148"/>
      <c r="ET173" s="148"/>
      <c r="EU173" s="148"/>
      <c r="EV173" s="148"/>
      <c r="EW173" s="148"/>
      <c r="EX173" s="148"/>
      <c r="EY173" s="148"/>
      <c r="EZ173" s="148"/>
      <c r="FA173" s="148"/>
      <c r="FB173" s="148"/>
      <c r="FC173" s="148"/>
      <c r="FD173" s="148"/>
      <c r="FE173" s="148"/>
      <c r="FF173" s="148"/>
      <c r="FG173" s="148"/>
      <c r="FH173" s="148"/>
      <c r="FI173" s="148"/>
      <c r="FJ173" s="148"/>
      <c r="FK173" s="148"/>
      <c r="FL173" s="148"/>
      <c r="FM173" s="148"/>
      <c r="FN173" s="148"/>
      <c r="FO173" s="148"/>
      <c r="FP173" s="148"/>
      <c r="FQ173" s="148"/>
      <c r="FR173" s="148"/>
      <c r="FS173" s="148"/>
      <c r="FT173" s="148"/>
      <c r="FU173" s="148"/>
      <c r="FV173" s="148"/>
      <c r="FW173" s="148"/>
      <c r="FX173" s="148"/>
      <c r="FY173" s="148"/>
      <c r="FZ173" s="148"/>
      <c r="GA173" s="148"/>
      <c r="GB173" s="148"/>
      <c r="GC173" s="148"/>
      <c r="GD173" s="148"/>
      <c r="GE173" s="148"/>
      <c r="GF173" s="148"/>
      <c r="GG173" s="148"/>
      <c r="GH173" s="148"/>
      <c r="GI173" s="148"/>
      <c r="GJ173" s="148"/>
      <c r="GK173" s="148"/>
      <c r="GL173" s="148"/>
      <c r="GM173" s="148"/>
      <c r="GN173" s="148"/>
      <c r="GO173" s="148"/>
      <c r="GP173" s="148"/>
      <c r="GQ173" s="148"/>
      <c r="GR173" s="148"/>
      <c r="GS173" s="148"/>
      <c r="GT173" s="148"/>
      <c r="GU173" s="148"/>
      <c r="GV173" s="148"/>
      <c r="GW173" s="148"/>
      <c r="GX173" s="148"/>
      <c r="GY173" s="148"/>
      <c r="GZ173" s="148"/>
      <c r="HA173" s="148"/>
      <c r="HB173" s="148"/>
      <c r="HC173" s="148"/>
      <c r="HD173" s="148"/>
      <c r="HE173" s="148"/>
      <c r="HF173" s="148"/>
      <c r="HG173" s="148"/>
      <c r="HH173" s="148"/>
      <c r="HI173" s="148"/>
      <c r="HJ173" s="148"/>
      <c r="HK173" s="148"/>
      <c r="HL173" s="148"/>
      <c r="HM173" s="148"/>
      <c r="HN173" s="148"/>
      <c r="HO173" s="148"/>
      <c r="HP173" s="148"/>
    </row>
    <row r="174" s="147" customFormat="1" spans="1:224">
      <c r="A174" s="160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  <c r="BQ174" s="148"/>
      <c r="BR174" s="148"/>
      <c r="BS174" s="148"/>
      <c r="BT174" s="148"/>
      <c r="BU174" s="148"/>
      <c r="BV174" s="148"/>
      <c r="BW174" s="148"/>
      <c r="BX174" s="148"/>
      <c r="BY174" s="148"/>
      <c r="BZ174" s="148"/>
      <c r="CA174" s="148"/>
      <c r="CB174" s="148"/>
      <c r="CC174" s="148"/>
      <c r="CD174" s="148"/>
      <c r="CE174" s="148"/>
      <c r="CF174" s="148"/>
      <c r="CG174" s="148"/>
      <c r="CH174" s="148"/>
      <c r="CI174" s="148"/>
      <c r="CJ174" s="148"/>
      <c r="CK174" s="148"/>
      <c r="CL174" s="148"/>
      <c r="CM174" s="148"/>
      <c r="CN174" s="148"/>
      <c r="CO174" s="148"/>
      <c r="CP174" s="148"/>
      <c r="CQ174" s="148"/>
      <c r="CR174" s="148"/>
      <c r="CS174" s="148"/>
      <c r="CT174" s="148"/>
      <c r="CU174" s="148"/>
      <c r="CV174" s="148"/>
      <c r="CW174" s="148"/>
      <c r="CX174" s="148"/>
      <c r="CY174" s="148"/>
      <c r="CZ174" s="148"/>
      <c r="DA174" s="148"/>
      <c r="DB174" s="148"/>
      <c r="DC174" s="148"/>
      <c r="DD174" s="148"/>
      <c r="DE174" s="148"/>
      <c r="DF174" s="148"/>
      <c r="DG174" s="148"/>
      <c r="DH174" s="148"/>
      <c r="DI174" s="148"/>
      <c r="DJ174" s="148"/>
      <c r="DK174" s="148"/>
      <c r="DL174" s="148"/>
      <c r="DM174" s="148"/>
      <c r="DN174" s="148"/>
      <c r="DO174" s="148"/>
      <c r="DP174" s="148"/>
      <c r="DQ174" s="148"/>
      <c r="DR174" s="148"/>
      <c r="DS174" s="148"/>
      <c r="DT174" s="148"/>
      <c r="DU174" s="148"/>
      <c r="DV174" s="148"/>
      <c r="DW174" s="148"/>
      <c r="DX174" s="148"/>
      <c r="DY174" s="148"/>
      <c r="DZ174" s="148"/>
      <c r="EA174" s="148"/>
      <c r="EB174" s="148"/>
      <c r="EC174" s="148"/>
      <c r="ED174" s="148"/>
      <c r="EE174" s="148"/>
      <c r="EF174" s="148"/>
      <c r="EG174" s="148"/>
      <c r="EH174" s="148"/>
      <c r="EI174" s="148"/>
      <c r="EJ174" s="148"/>
      <c r="EK174" s="148"/>
      <c r="EL174" s="148"/>
      <c r="EM174" s="148"/>
      <c r="EN174" s="148"/>
      <c r="EO174" s="148"/>
      <c r="EP174" s="148"/>
      <c r="EQ174" s="148"/>
      <c r="ER174" s="148"/>
      <c r="ES174" s="148"/>
      <c r="ET174" s="148"/>
      <c r="EU174" s="148"/>
      <c r="EV174" s="148"/>
      <c r="EW174" s="148"/>
      <c r="EX174" s="148"/>
      <c r="EY174" s="148"/>
      <c r="EZ174" s="148"/>
      <c r="FA174" s="148"/>
      <c r="FB174" s="148"/>
      <c r="FC174" s="148"/>
      <c r="FD174" s="148"/>
      <c r="FE174" s="148"/>
      <c r="FF174" s="148"/>
      <c r="FG174" s="148"/>
      <c r="FH174" s="148"/>
      <c r="FI174" s="148"/>
      <c r="FJ174" s="148"/>
      <c r="FK174" s="148"/>
      <c r="FL174" s="148"/>
      <c r="FM174" s="148"/>
      <c r="FN174" s="148"/>
      <c r="FO174" s="148"/>
      <c r="FP174" s="148"/>
      <c r="FQ174" s="148"/>
      <c r="FR174" s="148"/>
      <c r="FS174" s="148"/>
      <c r="FT174" s="148"/>
      <c r="FU174" s="148"/>
      <c r="FV174" s="148"/>
      <c r="FW174" s="148"/>
      <c r="FX174" s="148"/>
      <c r="FY174" s="148"/>
      <c r="FZ174" s="148"/>
      <c r="GA174" s="148"/>
      <c r="GB174" s="148"/>
      <c r="GC174" s="148"/>
      <c r="GD174" s="148"/>
      <c r="GE174" s="148"/>
      <c r="GF174" s="148"/>
      <c r="GG174" s="148"/>
      <c r="GH174" s="148"/>
      <c r="GI174" s="148"/>
      <c r="GJ174" s="148"/>
      <c r="GK174" s="148"/>
      <c r="GL174" s="148"/>
      <c r="GM174" s="148"/>
      <c r="GN174" s="148"/>
      <c r="GO174" s="148"/>
      <c r="GP174" s="148"/>
      <c r="GQ174" s="148"/>
      <c r="GR174" s="148"/>
      <c r="GS174" s="148"/>
      <c r="GT174" s="148"/>
      <c r="GU174" s="148"/>
      <c r="GV174" s="148"/>
      <c r="GW174" s="148"/>
      <c r="GX174" s="148"/>
      <c r="GY174" s="148"/>
      <c r="GZ174" s="148"/>
      <c r="HA174" s="148"/>
      <c r="HB174" s="148"/>
      <c r="HC174" s="148"/>
      <c r="HD174" s="148"/>
      <c r="HE174" s="148"/>
      <c r="HF174" s="148"/>
      <c r="HG174" s="148"/>
      <c r="HH174" s="148"/>
      <c r="HI174" s="148"/>
      <c r="HJ174" s="148"/>
      <c r="HK174" s="148"/>
      <c r="HL174" s="148"/>
      <c r="HM174" s="148"/>
      <c r="HN174" s="148"/>
      <c r="HO174" s="148"/>
      <c r="HP174" s="148"/>
    </row>
    <row r="175" s="147" customFormat="1" spans="1:224">
      <c r="A175" s="160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  <c r="BQ175" s="148"/>
      <c r="BR175" s="148"/>
      <c r="BS175" s="148"/>
      <c r="BT175" s="148"/>
      <c r="BU175" s="148"/>
      <c r="BV175" s="148"/>
      <c r="BW175" s="148"/>
      <c r="BX175" s="148"/>
      <c r="BY175" s="148"/>
      <c r="BZ175" s="148"/>
      <c r="CA175" s="148"/>
      <c r="CB175" s="148"/>
      <c r="CC175" s="148"/>
      <c r="CD175" s="148"/>
      <c r="CE175" s="148"/>
      <c r="CF175" s="148"/>
      <c r="CG175" s="148"/>
      <c r="CH175" s="148"/>
      <c r="CI175" s="148"/>
      <c r="CJ175" s="148"/>
      <c r="CK175" s="148"/>
      <c r="CL175" s="148"/>
      <c r="CM175" s="148"/>
      <c r="CN175" s="148"/>
      <c r="CO175" s="148"/>
      <c r="CP175" s="148"/>
      <c r="CQ175" s="148"/>
      <c r="CR175" s="148"/>
      <c r="CS175" s="148"/>
      <c r="CT175" s="148"/>
      <c r="CU175" s="148"/>
      <c r="CV175" s="148"/>
      <c r="CW175" s="148"/>
      <c r="CX175" s="148"/>
      <c r="CY175" s="148"/>
      <c r="CZ175" s="148"/>
      <c r="DA175" s="148"/>
      <c r="DB175" s="148"/>
      <c r="DC175" s="148"/>
      <c r="DD175" s="148"/>
      <c r="DE175" s="148"/>
      <c r="DF175" s="148"/>
      <c r="DG175" s="148"/>
      <c r="DH175" s="148"/>
      <c r="DI175" s="148"/>
      <c r="DJ175" s="148"/>
      <c r="DK175" s="148"/>
      <c r="DL175" s="148"/>
      <c r="DM175" s="148"/>
      <c r="DN175" s="148"/>
      <c r="DO175" s="148"/>
      <c r="DP175" s="148"/>
      <c r="DQ175" s="148"/>
      <c r="DR175" s="148"/>
      <c r="DS175" s="148"/>
      <c r="DT175" s="148"/>
      <c r="DU175" s="148"/>
      <c r="DV175" s="148"/>
      <c r="DW175" s="148"/>
      <c r="DX175" s="148"/>
      <c r="DY175" s="148"/>
      <c r="DZ175" s="148"/>
      <c r="EA175" s="148"/>
      <c r="EB175" s="148"/>
      <c r="EC175" s="148"/>
      <c r="ED175" s="148"/>
      <c r="EE175" s="148"/>
      <c r="EF175" s="148"/>
      <c r="EG175" s="148"/>
      <c r="EH175" s="148"/>
      <c r="EI175" s="148"/>
      <c r="EJ175" s="148"/>
      <c r="EK175" s="148"/>
      <c r="EL175" s="148"/>
      <c r="EM175" s="148"/>
      <c r="EN175" s="148"/>
      <c r="EO175" s="148"/>
      <c r="EP175" s="148"/>
      <c r="EQ175" s="148"/>
      <c r="ER175" s="148"/>
      <c r="ES175" s="148"/>
      <c r="ET175" s="148"/>
      <c r="EU175" s="148"/>
      <c r="EV175" s="148"/>
      <c r="EW175" s="148"/>
      <c r="EX175" s="148"/>
      <c r="EY175" s="148"/>
      <c r="EZ175" s="148"/>
      <c r="FA175" s="148"/>
      <c r="FB175" s="148"/>
      <c r="FC175" s="148"/>
      <c r="FD175" s="148"/>
      <c r="FE175" s="148"/>
      <c r="FF175" s="148"/>
      <c r="FG175" s="148"/>
      <c r="FH175" s="148"/>
      <c r="FI175" s="148"/>
      <c r="FJ175" s="148"/>
      <c r="FK175" s="148"/>
      <c r="FL175" s="148"/>
      <c r="FM175" s="148"/>
      <c r="FN175" s="148"/>
      <c r="FO175" s="148"/>
      <c r="FP175" s="148"/>
      <c r="FQ175" s="148"/>
      <c r="FR175" s="148"/>
      <c r="FS175" s="148"/>
      <c r="FT175" s="148"/>
      <c r="FU175" s="148"/>
      <c r="FV175" s="148"/>
      <c r="FW175" s="148"/>
      <c r="FX175" s="148"/>
      <c r="FY175" s="148"/>
      <c r="FZ175" s="148"/>
      <c r="GA175" s="148"/>
      <c r="GB175" s="148"/>
      <c r="GC175" s="148"/>
      <c r="GD175" s="148"/>
      <c r="GE175" s="148"/>
      <c r="GF175" s="148"/>
      <c r="GG175" s="148"/>
      <c r="GH175" s="148"/>
      <c r="GI175" s="148"/>
      <c r="GJ175" s="148"/>
      <c r="GK175" s="148"/>
      <c r="GL175" s="148"/>
      <c r="GM175" s="148"/>
      <c r="GN175" s="148"/>
      <c r="GO175" s="148"/>
      <c r="GP175" s="148"/>
      <c r="GQ175" s="148"/>
      <c r="GR175" s="148"/>
      <c r="GS175" s="148"/>
      <c r="GT175" s="148"/>
      <c r="GU175" s="148"/>
      <c r="GV175" s="148"/>
      <c r="GW175" s="148"/>
      <c r="GX175" s="148"/>
      <c r="GY175" s="148"/>
      <c r="GZ175" s="148"/>
      <c r="HA175" s="148"/>
      <c r="HB175" s="148"/>
      <c r="HC175" s="148"/>
      <c r="HD175" s="148"/>
      <c r="HE175" s="148"/>
      <c r="HF175" s="148"/>
      <c r="HG175" s="148"/>
      <c r="HH175" s="148"/>
      <c r="HI175" s="148"/>
      <c r="HJ175" s="148"/>
      <c r="HK175" s="148"/>
      <c r="HL175" s="148"/>
      <c r="HM175" s="148"/>
      <c r="HN175" s="148"/>
      <c r="HO175" s="148"/>
      <c r="HP175" s="148"/>
    </row>
    <row r="176" s="147" customFormat="1" spans="1:224">
      <c r="A176" s="160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  <c r="BQ176" s="148"/>
      <c r="BR176" s="148"/>
      <c r="BS176" s="148"/>
      <c r="BT176" s="148"/>
      <c r="BU176" s="148"/>
      <c r="BV176" s="148"/>
      <c r="BW176" s="148"/>
      <c r="BX176" s="148"/>
      <c r="BY176" s="148"/>
      <c r="BZ176" s="148"/>
      <c r="CA176" s="148"/>
      <c r="CB176" s="148"/>
      <c r="CC176" s="148"/>
      <c r="CD176" s="148"/>
      <c r="CE176" s="148"/>
      <c r="CF176" s="148"/>
      <c r="CG176" s="148"/>
      <c r="CH176" s="148"/>
      <c r="CI176" s="148"/>
      <c r="CJ176" s="148"/>
      <c r="CK176" s="148"/>
      <c r="CL176" s="148"/>
      <c r="CM176" s="148"/>
      <c r="CN176" s="148"/>
      <c r="CO176" s="148"/>
      <c r="CP176" s="148"/>
      <c r="CQ176" s="148"/>
      <c r="CR176" s="148"/>
      <c r="CS176" s="148"/>
      <c r="CT176" s="148"/>
      <c r="CU176" s="148"/>
      <c r="CV176" s="148"/>
      <c r="CW176" s="148"/>
      <c r="CX176" s="148"/>
      <c r="CY176" s="148"/>
      <c r="CZ176" s="148"/>
      <c r="DA176" s="148"/>
      <c r="DB176" s="148"/>
      <c r="DC176" s="148"/>
      <c r="DD176" s="148"/>
      <c r="DE176" s="148"/>
      <c r="DF176" s="148"/>
      <c r="DG176" s="148"/>
      <c r="DH176" s="148"/>
      <c r="DI176" s="148"/>
      <c r="DJ176" s="148"/>
      <c r="DK176" s="148"/>
      <c r="DL176" s="148"/>
      <c r="DM176" s="148"/>
      <c r="DN176" s="148"/>
      <c r="DO176" s="148"/>
      <c r="DP176" s="148"/>
      <c r="DQ176" s="148"/>
      <c r="DR176" s="148"/>
      <c r="DS176" s="148"/>
      <c r="DT176" s="148"/>
      <c r="DU176" s="148"/>
      <c r="DV176" s="148"/>
      <c r="DW176" s="148"/>
      <c r="DX176" s="148"/>
      <c r="DY176" s="148"/>
      <c r="DZ176" s="148"/>
      <c r="EA176" s="148"/>
      <c r="EB176" s="148"/>
      <c r="EC176" s="148"/>
      <c r="ED176" s="148"/>
      <c r="EE176" s="148"/>
      <c r="EF176" s="148"/>
      <c r="EG176" s="148"/>
      <c r="EH176" s="148"/>
      <c r="EI176" s="148"/>
      <c r="EJ176" s="148"/>
      <c r="EK176" s="148"/>
      <c r="EL176" s="148"/>
      <c r="EM176" s="148"/>
      <c r="EN176" s="148"/>
      <c r="EO176" s="148"/>
      <c r="EP176" s="148"/>
      <c r="EQ176" s="148"/>
      <c r="ER176" s="148"/>
      <c r="ES176" s="148"/>
      <c r="ET176" s="148"/>
      <c r="EU176" s="148"/>
      <c r="EV176" s="148"/>
      <c r="EW176" s="148"/>
      <c r="EX176" s="148"/>
      <c r="EY176" s="148"/>
      <c r="EZ176" s="148"/>
      <c r="FA176" s="148"/>
      <c r="FB176" s="148"/>
      <c r="FC176" s="148"/>
      <c r="FD176" s="148"/>
      <c r="FE176" s="148"/>
      <c r="FF176" s="148"/>
      <c r="FG176" s="148"/>
      <c r="FH176" s="148"/>
      <c r="FI176" s="148"/>
      <c r="FJ176" s="148"/>
      <c r="FK176" s="148"/>
      <c r="FL176" s="148"/>
      <c r="FM176" s="148"/>
      <c r="FN176" s="148"/>
      <c r="FO176" s="148"/>
      <c r="FP176" s="148"/>
      <c r="FQ176" s="148"/>
      <c r="FR176" s="148"/>
      <c r="FS176" s="148"/>
      <c r="FT176" s="148"/>
      <c r="FU176" s="148"/>
      <c r="FV176" s="148"/>
      <c r="FW176" s="148"/>
      <c r="FX176" s="148"/>
      <c r="FY176" s="148"/>
      <c r="FZ176" s="148"/>
      <c r="GA176" s="148"/>
      <c r="GB176" s="148"/>
      <c r="GC176" s="148"/>
      <c r="GD176" s="148"/>
      <c r="GE176" s="148"/>
      <c r="GF176" s="148"/>
      <c r="GG176" s="148"/>
      <c r="GH176" s="148"/>
      <c r="GI176" s="148"/>
      <c r="GJ176" s="148"/>
      <c r="GK176" s="148"/>
      <c r="GL176" s="148"/>
      <c r="GM176" s="148"/>
      <c r="GN176" s="148"/>
      <c r="GO176" s="148"/>
      <c r="GP176" s="148"/>
      <c r="GQ176" s="148"/>
      <c r="GR176" s="148"/>
      <c r="GS176" s="148"/>
      <c r="GT176" s="148"/>
      <c r="GU176" s="148"/>
      <c r="GV176" s="148"/>
      <c r="GW176" s="148"/>
      <c r="GX176" s="148"/>
      <c r="GY176" s="148"/>
      <c r="GZ176" s="148"/>
      <c r="HA176" s="148"/>
      <c r="HB176" s="148"/>
      <c r="HC176" s="148"/>
      <c r="HD176" s="148"/>
      <c r="HE176" s="148"/>
      <c r="HF176" s="148"/>
      <c r="HG176" s="148"/>
      <c r="HH176" s="148"/>
      <c r="HI176" s="148"/>
      <c r="HJ176" s="148"/>
      <c r="HK176" s="148"/>
      <c r="HL176" s="148"/>
      <c r="HM176" s="148"/>
      <c r="HN176" s="148"/>
      <c r="HO176" s="148"/>
      <c r="HP176" s="148"/>
    </row>
    <row r="177" s="147" customFormat="1" spans="1:224">
      <c r="A177" s="160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  <c r="BQ177" s="148"/>
      <c r="BR177" s="148"/>
      <c r="BS177" s="148"/>
      <c r="BT177" s="148"/>
      <c r="BU177" s="148"/>
      <c r="BV177" s="148"/>
      <c r="BW177" s="148"/>
      <c r="BX177" s="148"/>
      <c r="BY177" s="148"/>
      <c r="BZ177" s="148"/>
      <c r="CA177" s="148"/>
      <c r="CB177" s="148"/>
      <c r="CC177" s="148"/>
      <c r="CD177" s="148"/>
      <c r="CE177" s="148"/>
      <c r="CF177" s="148"/>
      <c r="CG177" s="148"/>
      <c r="CH177" s="148"/>
      <c r="CI177" s="148"/>
      <c r="CJ177" s="148"/>
      <c r="CK177" s="148"/>
      <c r="CL177" s="148"/>
      <c r="CM177" s="148"/>
      <c r="CN177" s="148"/>
      <c r="CO177" s="148"/>
      <c r="CP177" s="148"/>
      <c r="CQ177" s="148"/>
      <c r="CR177" s="148"/>
      <c r="CS177" s="148"/>
      <c r="CT177" s="148"/>
      <c r="CU177" s="148"/>
      <c r="CV177" s="148"/>
      <c r="CW177" s="148"/>
      <c r="CX177" s="148"/>
      <c r="CY177" s="148"/>
      <c r="CZ177" s="148"/>
      <c r="DA177" s="148"/>
      <c r="DB177" s="148"/>
      <c r="DC177" s="148"/>
      <c r="DD177" s="148"/>
      <c r="DE177" s="148"/>
      <c r="DF177" s="148"/>
      <c r="DG177" s="148"/>
      <c r="DH177" s="148"/>
      <c r="DI177" s="148"/>
      <c r="DJ177" s="148"/>
      <c r="DK177" s="148"/>
      <c r="DL177" s="148"/>
      <c r="DM177" s="148"/>
      <c r="DN177" s="148"/>
      <c r="DO177" s="148"/>
      <c r="DP177" s="148"/>
      <c r="DQ177" s="148"/>
      <c r="DR177" s="148"/>
      <c r="DS177" s="148"/>
      <c r="DT177" s="148"/>
      <c r="DU177" s="148"/>
      <c r="DV177" s="148"/>
      <c r="DW177" s="148"/>
      <c r="DX177" s="148"/>
      <c r="DY177" s="148"/>
      <c r="DZ177" s="148"/>
      <c r="EA177" s="148"/>
      <c r="EB177" s="148"/>
      <c r="EC177" s="148"/>
      <c r="ED177" s="148"/>
      <c r="EE177" s="148"/>
      <c r="EF177" s="148"/>
      <c r="EG177" s="148"/>
      <c r="EH177" s="148"/>
      <c r="EI177" s="148"/>
      <c r="EJ177" s="148"/>
      <c r="EK177" s="148"/>
      <c r="EL177" s="148"/>
      <c r="EM177" s="148"/>
      <c r="EN177" s="148"/>
      <c r="EO177" s="148"/>
      <c r="EP177" s="148"/>
      <c r="EQ177" s="148"/>
      <c r="ER177" s="148"/>
      <c r="ES177" s="148"/>
      <c r="ET177" s="148"/>
      <c r="EU177" s="148"/>
      <c r="EV177" s="148"/>
      <c r="EW177" s="148"/>
      <c r="EX177" s="148"/>
      <c r="EY177" s="148"/>
      <c r="EZ177" s="148"/>
      <c r="FA177" s="148"/>
      <c r="FB177" s="148"/>
      <c r="FC177" s="148"/>
      <c r="FD177" s="148"/>
      <c r="FE177" s="148"/>
      <c r="FF177" s="148"/>
      <c r="FG177" s="148"/>
      <c r="FH177" s="148"/>
      <c r="FI177" s="148"/>
      <c r="FJ177" s="148"/>
      <c r="FK177" s="148"/>
      <c r="FL177" s="148"/>
      <c r="FM177" s="148"/>
      <c r="FN177" s="148"/>
      <c r="FO177" s="148"/>
      <c r="FP177" s="148"/>
      <c r="FQ177" s="148"/>
      <c r="FR177" s="148"/>
      <c r="FS177" s="148"/>
      <c r="FT177" s="148"/>
      <c r="FU177" s="148"/>
      <c r="FV177" s="148"/>
      <c r="FW177" s="148"/>
      <c r="FX177" s="148"/>
      <c r="FY177" s="148"/>
      <c r="FZ177" s="148"/>
      <c r="GA177" s="148"/>
      <c r="GB177" s="148"/>
      <c r="GC177" s="148"/>
      <c r="GD177" s="148"/>
      <c r="GE177" s="148"/>
      <c r="GF177" s="148"/>
      <c r="GG177" s="148"/>
      <c r="GH177" s="148"/>
      <c r="GI177" s="148"/>
      <c r="GJ177" s="148"/>
      <c r="GK177" s="148"/>
      <c r="GL177" s="148"/>
      <c r="GM177" s="148"/>
      <c r="GN177" s="148"/>
      <c r="GO177" s="148"/>
      <c r="GP177" s="148"/>
      <c r="GQ177" s="148"/>
      <c r="GR177" s="148"/>
      <c r="GS177" s="148"/>
      <c r="GT177" s="148"/>
      <c r="GU177" s="148"/>
      <c r="GV177" s="148"/>
      <c r="GW177" s="148"/>
      <c r="GX177" s="148"/>
      <c r="GY177" s="148"/>
      <c r="GZ177" s="148"/>
      <c r="HA177" s="148"/>
      <c r="HB177" s="148"/>
      <c r="HC177" s="148"/>
      <c r="HD177" s="148"/>
      <c r="HE177" s="148"/>
      <c r="HF177" s="148"/>
      <c r="HG177" s="148"/>
      <c r="HH177" s="148"/>
      <c r="HI177" s="148"/>
      <c r="HJ177" s="148"/>
      <c r="HK177" s="148"/>
      <c r="HL177" s="148"/>
      <c r="HM177" s="148"/>
      <c r="HN177" s="148"/>
      <c r="HO177" s="148"/>
      <c r="HP177" s="148"/>
    </row>
    <row r="178" s="147" customFormat="1" spans="1:224">
      <c r="A178" s="160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  <c r="BQ178" s="148"/>
      <c r="BR178" s="148"/>
      <c r="BS178" s="148"/>
      <c r="BT178" s="148"/>
      <c r="BU178" s="148"/>
      <c r="BV178" s="148"/>
      <c r="BW178" s="148"/>
      <c r="BX178" s="148"/>
      <c r="BY178" s="148"/>
      <c r="BZ178" s="148"/>
      <c r="CA178" s="148"/>
      <c r="CB178" s="148"/>
      <c r="CC178" s="148"/>
      <c r="CD178" s="148"/>
      <c r="CE178" s="148"/>
      <c r="CF178" s="148"/>
      <c r="CG178" s="148"/>
      <c r="CH178" s="148"/>
      <c r="CI178" s="148"/>
      <c r="CJ178" s="148"/>
      <c r="CK178" s="148"/>
      <c r="CL178" s="148"/>
      <c r="CM178" s="148"/>
      <c r="CN178" s="148"/>
      <c r="CO178" s="148"/>
      <c r="CP178" s="148"/>
      <c r="CQ178" s="148"/>
      <c r="CR178" s="148"/>
      <c r="CS178" s="148"/>
      <c r="CT178" s="148"/>
      <c r="CU178" s="148"/>
      <c r="CV178" s="148"/>
      <c r="CW178" s="148"/>
      <c r="CX178" s="148"/>
      <c r="CY178" s="148"/>
      <c r="CZ178" s="148"/>
      <c r="DA178" s="148"/>
      <c r="DB178" s="148"/>
      <c r="DC178" s="148"/>
      <c r="DD178" s="148"/>
      <c r="DE178" s="148"/>
      <c r="DF178" s="148"/>
      <c r="DG178" s="148"/>
      <c r="DH178" s="148"/>
      <c r="DI178" s="148"/>
      <c r="DJ178" s="148"/>
      <c r="DK178" s="148"/>
      <c r="DL178" s="148"/>
      <c r="DM178" s="148"/>
      <c r="DN178" s="148"/>
      <c r="DO178" s="148"/>
      <c r="DP178" s="148"/>
      <c r="DQ178" s="148"/>
      <c r="DR178" s="148"/>
      <c r="DS178" s="148"/>
      <c r="DT178" s="148"/>
      <c r="DU178" s="148"/>
      <c r="DV178" s="148"/>
      <c r="DW178" s="148"/>
      <c r="DX178" s="148"/>
      <c r="DY178" s="148"/>
      <c r="DZ178" s="148"/>
      <c r="EA178" s="148"/>
      <c r="EB178" s="148"/>
      <c r="EC178" s="148"/>
      <c r="ED178" s="148"/>
      <c r="EE178" s="148"/>
      <c r="EF178" s="148"/>
      <c r="EG178" s="148"/>
      <c r="EH178" s="148"/>
      <c r="EI178" s="148"/>
      <c r="EJ178" s="148"/>
      <c r="EK178" s="148"/>
      <c r="EL178" s="148"/>
      <c r="EM178" s="148"/>
      <c r="EN178" s="148"/>
      <c r="EO178" s="148"/>
      <c r="EP178" s="148"/>
      <c r="EQ178" s="148"/>
      <c r="ER178" s="148"/>
      <c r="ES178" s="148"/>
      <c r="ET178" s="148"/>
      <c r="EU178" s="148"/>
      <c r="EV178" s="148"/>
      <c r="EW178" s="148"/>
      <c r="EX178" s="148"/>
      <c r="EY178" s="148"/>
      <c r="EZ178" s="148"/>
      <c r="FA178" s="148"/>
      <c r="FB178" s="148"/>
      <c r="FC178" s="148"/>
      <c r="FD178" s="148"/>
      <c r="FE178" s="148"/>
      <c r="FF178" s="148"/>
      <c r="FG178" s="148"/>
      <c r="FH178" s="148"/>
      <c r="FI178" s="148"/>
      <c r="FJ178" s="148"/>
      <c r="FK178" s="148"/>
      <c r="FL178" s="148"/>
      <c r="FM178" s="148"/>
      <c r="FN178" s="148"/>
      <c r="FO178" s="148"/>
      <c r="FP178" s="148"/>
      <c r="FQ178" s="148"/>
      <c r="FR178" s="148"/>
      <c r="FS178" s="148"/>
      <c r="FT178" s="148"/>
      <c r="FU178" s="148"/>
      <c r="FV178" s="148"/>
      <c r="FW178" s="148"/>
      <c r="FX178" s="148"/>
      <c r="FY178" s="148"/>
      <c r="FZ178" s="148"/>
      <c r="GA178" s="148"/>
      <c r="GB178" s="148"/>
      <c r="GC178" s="148"/>
      <c r="GD178" s="148"/>
      <c r="GE178" s="148"/>
      <c r="GF178" s="148"/>
      <c r="GG178" s="148"/>
      <c r="GH178" s="148"/>
      <c r="GI178" s="148"/>
      <c r="GJ178" s="148"/>
      <c r="GK178" s="148"/>
      <c r="GL178" s="148"/>
      <c r="GM178" s="148"/>
      <c r="GN178" s="148"/>
      <c r="GO178" s="148"/>
      <c r="GP178" s="148"/>
      <c r="GQ178" s="148"/>
      <c r="GR178" s="148"/>
      <c r="GS178" s="148"/>
      <c r="GT178" s="148"/>
      <c r="GU178" s="148"/>
      <c r="GV178" s="148"/>
      <c r="GW178" s="148"/>
      <c r="GX178" s="148"/>
      <c r="GY178" s="148"/>
      <c r="GZ178" s="148"/>
      <c r="HA178" s="148"/>
      <c r="HB178" s="148"/>
      <c r="HC178" s="148"/>
      <c r="HD178" s="148"/>
      <c r="HE178" s="148"/>
      <c r="HF178" s="148"/>
      <c r="HG178" s="148"/>
      <c r="HH178" s="148"/>
      <c r="HI178" s="148"/>
      <c r="HJ178" s="148"/>
      <c r="HK178" s="148"/>
      <c r="HL178" s="148"/>
      <c r="HM178" s="148"/>
      <c r="HN178" s="148"/>
      <c r="HO178" s="148"/>
      <c r="HP178" s="148"/>
    </row>
    <row r="179" s="147" customFormat="1" spans="1:224">
      <c r="A179" s="160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  <c r="BQ179" s="148"/>
      <c r="BR179" s="148"/>
      <c r="BS179" s="148"/>
      <c r="BT179" s="148"/>
      <c r="BU179" s="148"/>
      <c r="BV179" s="148"/>
      <c r="BW179" s="148"/>
      <c r="BX179" s="148"/>
      <c r="BY179" s="148"/>
      <c r="BZ179" s="148"/>
      <c r="CA179" s="148"/>
      <c r="CB179" s="148"/>
      <c r="CC179" s="148"/>
      <c r="CD179" s="148"/>
      <c r="CE179" s="148"/>
      <c r="CF179" s="148"/>
      <c r="CG179" s="148"/>
      <c r="CH179" s="148"/>
      <c r="CI179" s="148"/>
      <c r="CJ179" s="148"/>
      <c r="CK179" s="148"/>
      <c r="CL179" s="148"/>
      <c r="CM179" s="148"/>
      <c r="CN179" s="148"/>
      <c r="CO179" s="148"/>
      <c r="CP179" s="148"/>
      <c r="CQ179" s="148"/>
      <c r="CR179" s="148"/>
      <c r="CS179" s="148"/>
      <c r="CT179" s="148"/>
      <c r="CU179" s="148"/>
      <c r="CV179" s="148"/>
      <c r="CW179" s="148"/>
      <c r="CX179" s="148"/>
      <c r="CY179" s="148"/>
      <c r="CZ179" s="148"/>
      <c r="DA179" s="148"/>
      <c r="DB179" s="148"/>
      <c r="DC179" s="148"/>
      <c r="DD179" s="148"/>
      <c r="DE179" s="148"/>
      <c r="DF179" s="148"/>
      <c r="DG179" s="148"/>
      <c r="DH179" s="148"/>
      <c r="DI179" s="148"/>
      <c r="DJ179" s="148"/>
      <c r="DK179" s="148"/>
      <c r="DL179" s="148"/>
      <c r="DM179" s="148"/>
      <c r="DN179" s="148"/>
      <c r="DO179" s="148"/>
      <c r="DP179" s="148"/>
      <c r="DQ179" s="148"/>
      <c r="DR179" s="148"/>
      <c r="DS179" s="148"/>
      <c r="DT179" s="148"/>
      <c r="DU179" s="148"/>
      <c r="DV179" s="148"/>
      <c r="DW179" s="148"/>
      <c r="DX179" s="148"/>
      <c r="DY179" s="148"/>
      <c r="DZ179" s="148"/>
      <c r="EA179" s="148"/>
      <c r="EB179" s="148"/>
      <c r="EC179" s="148"/>
      <c r="ED179" s="148"/>
      <c r="EE179" s="148"/>
      <c r="EF179" s="148"/>
      <c r="EG179" s="148"/>
      <c r="EH179" s="148"/>
      <c r="EI179" s="148"/>
      <c r="EJ179" s="148"/>
      <c r="EK179" s="148"/>
      <c r="EL179" s="148"/>
      <c r="EM179" s="148"/>
      <c r="EN179" s="148"/>
      <c r="EO179" s="148"/>
      <c r="EP179" s="148"/>
      <c r="EQ179" s="148"/>
      <c r="ER179" s="148"/>
      <c r="ES179" s="148"/>
      <c r="ET179" s="148"/>
      <c r="EU179" s="148"/>
      <c r="EV179" s="148"/>
      <c r="EW179" s="148"/>
      <c r="EX179" s="148"/>
      <c r="EY179" s="148"/>
      <c r="EZ179" s="148"/>
      <c r="FA179" s="148"/>
      <c r="FB179" s="148"/>
      <c r="FC179" s="148"/>
      <c r="FD179" s="148"/>
      <c r="FE179" s="148"/>
      <c r="FF179" s="148"/>
      <c r="FG179" s="148"/>
      <c r="FH179" s="148"/>
      <c r="FI179" s="148"/>
      <c r="FJ179" s="148"/>
      <c r="FK179" s="148"/>
      <c r="FL179" s="148"/>
      <c r="FM179" s="148"/>
      <c r="FN179" s="148"/>
      <c r="FO179" s="148"/>
      <c r="FP179" s="148"/>
      <c r="FQ179" s="148"/>
      <c r="FR179" s="148"/>
      <c r="FS179" s="148"/>
      <c r="FT179" s="148"/>
      <c r="FU179" s="148"/>
      <c r="FV179" s="148"/>
      <c r="FW179" s="148"/>
      <c r="FX179" s="148"/>
      <c r="FY179" s="148"/>
      <c r="FZ179" s="148"/>
      <c r="GA179" s="148"/>
      <c r="GB179" s="148"/>
      <c r="GC179" s="148"/>
      <c r="GD179" s="148"/>
      <c r="GE179" s="148"/>
      <c r="GF179" s="148"/>
      <c r="GG179" s="148"/>
      <c r="GH179" s="148"/>
      <c r="GI179" s="148"/>
      <c r="GJ179" s="148"/>
      <c r="GK179" s="148"/>
      <c r="GL179" s="148"/>
      <c r="GM179" s="148"/>
      <c r="GN179" s="148"/>
      <c r="GO179" s="148"/>
      <c r="GP179" s="148"/>
      <c r="GQ179" s="148"/>
      <c r="GR179" s="148"/>
      <c r="GS179" s="148"/>
      <c r="GT179" s="148"/>
      <c r="GU179" s="148"/>
      <c r="GV179" s="148"/>
      <c r="GW179" s="148"/>
      <c r="GX179" s="148"/>
      <c r="GY179" s="148"/>
      <c r="GZ179" s="148"/>
      <c r="HA179" s="148"/>
      <c r="HB179" s="148"/>
      <c r="HC179" s="148"/>
      <c r="HD179" s="148"/>
      <c r="HE179" s="148"/>
      <c r="HF179" s="148"/>
      <c r="HG179" s="148"/>
      <c r="HH179" s="148"/>
      <c r="HI179" s="148"/>
      <c r="HJ179" s="148"/>
      <c r="HK179" s="148"/>
      <c r="HL179" s="148"/>
      <c r="HM179" s="148"/>
      <c r="HN179" s="148"/>
      <c r="HO179" s="148"/>
      <c r="HP179" s="148"/>
    </row>
    <row r="180" s="147" customFormat="1" spans="1:224">
      <c r="A180" s="160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  <c r="BQ180" s="148"/>
      <c r="BR180" s="148"/>
      <c r="BS180" s="148"/>
      <c r="BT180" s="148"/>
      <c r="BU180" s="148"/>
      <c r="BV180" s="148"/>
      <c r="BW180" s="148"/>
      <c r="BX180" s="148"/>
      <c r="BY180" s="148"/>
      <c r="BZ180" s="148"/>
      <c r="CA180" s="148"/>
      <c r="CB180" s="148"/>
      <c r="CC180" s="148"/>
      <c r="CD180" s="148"/>
      <c r="CE180" s="148"/>
      <c r="CF180" s="148"/>
      <c r="CG180" s="148"/>
      <c r="CH180" s="148"/>
      <c r="CI180" s="148"/>
      <c r="CJ180" s="148"/>
      <c r="CK180" s="148"/>
      <c r="CL180" s="148"/>
      <c r="CM180" s="148"/>
      <c r="CN180" s="148"/>
      <c r="CO180" s="148"/>
      <c r="CP180" s="148"/>
      <c r="CQ180" s="148"/>
      <c r="CR180" s="148"/>
      <c r="CS180" s="148"/>
      <c r="CT180" s="148"/>
      <c r="CU180" s="148"/>
      <c r="CV180" s="148"/>
      <c r="CW180" s="148"/>
      <c r="CX180" s="148"/>
      <c r="CY180" s="148"/>
      <c r="CZ180" s="148"/>
      <c r="DA180" s="148"/>
      <c r="DB180" s="148"/>
      <c r="DC180" s="148"/>
      <c r="DD180" s="148"/>
      <c r="DE180" s="148"/>
      <c r="DF180" s="148"/>
      <c r="DG180" s="148"/>
      <c r="DH180" s="148"/>
      <c r="DI180" s="148"/>
      <c r="DJ180" s="148"/>
      <c r="DK180" s="148"/>
      <c r="DL180" s="148"/>
      <c r="DM180" s="148"/>
      <c r="DN180" s="148"/>
      <c r="DO180" s="148"/>
      <c r="DP180" s="148"/>
      <c r="DQ180" s="148"/>
      <c r="DR180" s="148"/>
      <c r="DS180" s="148"/>
      <c r="DT180" s="148"/>
      <c r="DU180" s="148"/>
      <c r="DV180" s="148"/>
      <c r="DW180" s="148"/>
      <c r="DX180" s="148"/>
      <c r="DY180" s="148"/>
      <c r="DZ180" s="148"/>
      <c r="EA180" s="148"/>
      <c r="EB180" s="148"/>
      <c r="EC180" s="148"/>
      <c r="ED180" s="148"/>
      <c r="EE180" s="148"/>
      <c r="EF180" s="148"/>
      <c r="EG180" s="148"/>
      <c r="EH180" s="148"/>
      <c r="EI180" s="148"/>
      <c r="EJ180" s="148"/>
      <c r="EK180" s="148"/>
      <c r="EL180" s="148"/>
      <c r="EM180" s="148"/>
      <c r="EN180" s="148"/>
      <c r="EO180" s="148"/>
      <c r="EP180" s="148"/>
      <c r="EQ180" s="148"/>
      <c r="ER180" s="148"/>
      <c r="ES180" s="148"/>
      <c r="ET180" s="148"/>
      <c r="EU180" s="148"/>
      <c r="EV180" s="148"/>
      <c r="EW180" s="148"/>
      <c r="EX180" s="148"/>
      <c r="EY180" s="148"/>
      <c r="EZ180" s="148"/>
      <c r="FA180" s="148"/>
      <c r="FB180" s="148"/>
      <c r="FC180" s="148"/>
      <c r="FD180" s="148"/>
      <c r="FE180" s="148"/>
      <c r="FF180" s="148"/>
      <c r="FG180" s="148"/>
      <c r="FH180" s="148"/>
      <c r="FI180" s="148"/>
      <c r="FJ180" s="148"/>
      <c r="FK180" s="148"/>
      <c r="FL180" s="148"/>
      <c r="FM180" s="148"/>
      <c r="FN180" s="148"/>
      <c r="FO180" s="148"/>
      <c r="FP180" s="148"/>
      <c r="FQ180" s="148"/>
      <c r="FR180" s="148"/>
      <c r="FS180" s="148"/>
      <c r="FT180" s="148"/>
      <c r="FU180" s="148"/>
      <c r="FV180" s="148"/>
      <c r="FW180" s="148"/>
      <c r="FX180" s="148"/>
      <c r="FY180" s="148"/>
      <c r="FZ180" s="148"/>
      <c r="GA180" s="148"/>
      <c r="GB180" s="148"/>
      <c r="GC180" s="148"/>
      <c r="GD180" s="148"/>
      <c r="GE180" s="148"/>
      <c r="GF180" s="148"/>
      <c r="GG180" s="148"/>
      <c r="GH180" s="148"/>
      <c r="GI180" s="148"/>
      <c r="GJ180" s="148"/>
      <c r="GK180" s="148"/>
      <c r="GL180" s="148"/>
      <c r="GM180" s="148"/>
      <c r="GN180" s="148"/>
      <c r="GO180" s="148"/>
      <c r="GP180" s="148"/>
      <c r="GQ180" s="148"/>
      <c r="GR180" s="148"/>
      <c r="GS180" s="148"/>
      <c r="GT180" s="148"/>
      <c r="GU180" s="148"/>
      <c r="GV180" s="148"/>
      <c r="GW180" s="148"/>
      <c r="GX180" s="148"/>
      <c r="GY180" s="148"/>
      <c r="GZ180" s="148"/>
      <c r="HA180" s="148"/>
      <c r="HB180" s="148"/>
      <c r="HC180" s="148"/>
      <c r="HD180" s="148"/>
      <c r="HE180" s="148"/>
      <c r="HF180" s="148"/>
      <c r="HG180" s="148"/>
      <c r="HH180" s="148"/>
      <c r="HI180" s="148"/>
      <c r="HJ180" s="148"/>
      <c r="HK180" s="148"/>
      <c r="HL180" s="148"/>
      <c r="HM180" s="148"/>
      <c r="HN180" s="148"/>
      <c r="HO180" s="148"/>
      <c r="HP180" s="148"/>
    </row>
    <row r="181" s="147" customFormat="1" spans="1:224">
      <c r="A181" s="160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  <c r="BQ181" s="148"/>
      <c r="BR181" s="148"/>
      <c r="BS181" s="148"/>
      <c r="BT181" s="148"/>
      <c r="BU181" s="148"/>
      <c r="BV181" s="148"/>
      <c r="BW181" s="148"/>
      <c r="BX181" s="148"/>
      <c r="BY181" s="148"/>
      <c r="BZ181" s="148"/>
      <c r="CA181" s="148"/>
      <c r="CB181" s="148"/>
      <c r="CC181" s="148"/>
      <c r="CD181" s="148"/>
      <c r="CE181" s="148"/>
      <c r="CF181" s="148"/>
      <c r="CG181" s="148"/>
      <c r="CH181" s="148"/>
      <c r="CI181" s="148"/>
      <c r="CJ181" s="148"/>
      <c r="CK181" s="148"/>
      <c r="CL181" s="148"/>
      <c r="CM181" s="148"/>
      <c r="CN181" s="148"/>
      <c r="CO181" s="148"/>
      <c r="CP181" s="148"/>
      <c r="CQ181" s="148"/>
      <c r="CR181" s="148"/>
      <c r="CS181" s="148"/>
      <c r="CT181" s="148"/>
      <c r="CU181" s="148"/>
      <c r="CV181" s="148"/>
      <c r="CW181" s="148"/>
      <c r="CX181" s="148"/>
      <c r="CY181" s="148"/>
      <c r="CZ181" s="148"/>
      <c r="DA181" s="148"/>
      <c r="DB181" s="148"/>
      <c r="DC181" s="148"/>
      <c r="DD181" s="148"/>
      <c r="DE181" s="148"/>
      <c r="DF181" s="148"/>
      <c r="DG181" s="148"/>
      <c r="DH181" s="148"/>
      <c r="DI181" s="148"/>
      <c r="DJ181" s="148"/>
      <c r="DK181" s="148"/>
      <c r="DL181" s="148"/>
      <c r="DM181" s="148"/>
      <c r="DN181" s="148"/>
      <c r="DO181" s="148"/>
      <c r="DP181" s="148"/>
      <c r="DQ181" s="148"/>
      <c r="DR181" s="148"/>
      <c r="DS181" s="148"/>
      <c r="DT181" s="148"/>
      <c r="DU181" s="148"/>
      <c r="DV181" s="148"/>
      <c r="DW181" s="148"/>
      <c r="DX181" s="148"/>
      <c r="DY181" s="148"/>
      <c r="DZ181" s="148"/>
      <c r="EA181" s="148"/>
      <c r="EB181" s="148"/>
      <c r="EC181" s="148"/>
      <c r="ED181" s="148"/>
      <c r="EE181" s="148"/>
      <c r="EF181" s="148"/>
      <c r="EG181" s="148"/>
      <c r="EH181" s="148"/>
      <c r="EI181" s="148"/>
      <c r="EJ181" s="148"/>
      <c r="EK181" s="148"/>
      <c r="EL181" s="148"/>
      <c r="EM181" s="148"/>
      <c r="EN181" s="148"/>
      <c r="EO181" s="148"/>
      <c r="EP181" s="148"/>
      <c r="EQ181" s="148"/>
      <c r="ER181" s="148"/>
      <c r="ES181" s="148"/>
      <c r="ET181" s="148"/>
      <c r="EU181" s="148"/>
      <c r="EV181" s="148"/>
      <c r="EW181" s="148"/>
      <c r="EX181" s="148"/>
      <c r="EY181" s="148"/>
      <c r="EZ181" s="148"/>
      <c r="FA181" s="148"/>
      <c r="FB181" s="148"/>
      <c r="FC181" s="148"/>
      <c r="FD181" s="148"/>
      <c r="FE181" s="148"/>
      <c r="FF181" s="148"/>
      <c r="FG181" s="148"/>
      <c r="FH181" s="148"/>
      <c r="FI181" s="148"/>
      <c r="FJ181" s="148"/>
      <c r="FK181" s="148"/>
      <c r="FL181" s="148"/>
      <c r="FM181" s="148"/>
      <c r="FN181" s="148"/>
      <c r="FO181" s="148"/>
      <c r="FP181" s="148"/>
      <c r="FQ181" s="148"/>
      <c r="FR181" s="148"/>
      <c r="FS181" s="148"/>
      <c r="FT181" s="148"/>
      <c r="FU181" s="148"/>
      <c r="FV181" s="148"/>
      <c r="FW181" s="148"/>
      <c r="FX181" s="148"/>
      <c r="FY181" s="148"/>
      <c r="FZ181" s="148"/>
      <c r="GA181" s="148"/>
      <c r="GB181" s="148"/>
      <c r="GC181" s="148"/>
      <c r="GD181" s="148"/>
      <c r="GE181" s="148"/>
      <c r="GF181" s="148"/>
      <c r="GG181" s="148"/>
      <c r="GH181" s="148"/>
      <c r="GI181" s="148"/>
      <c r="GJ181" s="148"/>
      <c r="GK181" s="148"/>
      <c r="GL181" s="148"/>
      <c r="GM181" s="148"/>
      <c r="GN181" s="148"/>
      <c r="GO181" s="148"/>
      <c r="GP181" s="148"/>
      <c r="GQ181" s="148"/>
      <c r="GR181" s="148"/>
      <c r="GS181" s="148"/>
      <c r="GT181" s="148"/>
      <c r="GU181" s="148"/>
      <c r="GV181" s="148"/>
      <c r="GW181" s="148"/>
      <c r="GX181" s="148"/>
      <c r="GY181" s="148"/>
      <c r="GZ181" s="148"/>
      <c r="HA181" s="148"/>
      <c r="HB181" s="148"/>
      <c r="HC181" s="148"/>
      <c r="HD181" s="148"/>
      <c r="HE181" s="148"/>
      <c r="HF181" s="148"/>
      <c r="HG181" s="148"/>
      <c r="HH181" s="148"/>
      <c r="HI181" s="148"/>
      <c r="HJ181" s="148"/>
      <c r="HK181" s="148"/>
      <c r="HL181" s="148"/>
      <c r="HM181" s="148"/>
      <c r="HN181" s="148"/>
      <c r="HO181" s="148"/>
      <c r="HP181" s="148"/>
    </row>
    <row r="182" s="147" customFormat="1" spans="1:224">
      <c r="A182" s="160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  <c r="BQ182" s="148"/>
      <c r="BR182" s="148"/>
      <c r="BS182" s="148"/>
      <c r="BT182" s="148"/>
      <c r="BU182" s="148"/>
      <c r="BV182" s="148"/>
      <c r="BW182" s="148"/>
      <c r="BX182" s="148"/>
      <c r="BY182" s="148"/>
      <c r="BZ182" s="148"/>
      <c r="CA182" s="148"/>
      <c r="CB182" s="148"/>
      <c r="CC182" s="148"/>
      <c r="CD182" s="148"/>
      <c r="CE182" s="148"/>
      <c r="CF182" s="148"/>
      <c r="CG182" s="148"/>
      <c r="CH182" s="148"/>
      <c r="CI182" s="148"/>
      <c r="CJ182" s="148"/>
      <c r="CK182" s="148"/>
      <c r="CL182" s="148"/>
      <c r="CM182" s="148"/>
      <c r="CN182" s="148"/>
      <c r="CO182" s="148"/>
      <c r="CP182" s="148"/>
      <c r="CQ182" s="148"/>
      <c r="CR182" s="148"/>
      <c r="CS182" s="148"/>
      <c r="CT182" s="148"/>
      <c r="CU182" s="148"/>
      <c r="CV182" s="148"/>
      <c r="CW182" s="148"/>
      <c r="CX182" s="148"/>
      <c r="CY182" s="148"/>
      <c r="CZ182" s="148"/>
      <c r="DA182" s="148"/>
      <c r="DB182" s="148"/>
      <c r="DC182" s="148"/>
      <c r="DD182" s="148"/>
      <c r="DE182" s="148"/>
      <c r="DF182" s="148"/>
      <c r="DG182" s="148"/>
      <c r="DH182" s="148"/>
      <c r="DI182" s="148"/>
      <c r="DJ182" s="148"/>
      <c r="DK182" s="148"/>
      <c r="DL182" s="148"/>
      <c r="DM182" s="148"/>
      <c r="DN182" s="148"/>
      <c r="DO182" s="148"/>
      <c r="DP182" s="148"/>
      <c r="DQ182" s="148"/>
      <c r="DR182" s="148"/>
      <c r="DS182" s="148"/>
      <c r="DT182" s="148"/>
      <c r="DU182" s="148"/>
      <c r="DV182" s="148"/>
      <c r="DW182" s="148"/>
      <c r="DX182" s="148"/>
      <c r="DY182" s="148"/>
      <c r="DZ182" s="148"/>
      <c r="EA182" s="148"/>
      <c r="EB182" s="148"/>
      <c r="EC182" s="148"/>
      <c r="ED182" s="148"/>
      <c r="EE182" s="148"/>
      <c r="EF182" s="148"/>
      <c r="EG182" s="148"/>
      <c r="EH182" s="148"/>
      <c r="EI182" s="148"/>
      <c r="EJ182" s="148"/>
      <c r="EK182" s="148"/>
      <c r="EL182" s="148"/>
      <c r="EM182" s="148"/>
      <c r="EN182" s="148"/>
      <c r="EO182" s="148"/>
      <c r="EP182" s="148"/>
      <c r="EQ182" s="148"/>
      <c r="ER182" s="148"/>
      <c r="ES182" s="148"/>
      <c r="ET182" s="148"/>
      <c r="EU182" s="148"/>
      <c r="EV182" s="148"/>
      <c r="EW182" s="148"/>
      <c r="EX182" s="148"/>
      <c r="EY182" s="148"/>
      <c r="EZ182" s="148"/>
      <c r="FA182" s="148"/>
      <c r="FB182" s="148"/>
      <c r="FC182" s="148"/>
      <c r="FD182" s="148"/>
      <c r="FE182" s="148"/>
      <c r="FF182" s="148"/>
      <c r="FG182" s="148"/>
      <c r="FH182" s="148"/>
      <c r="FI182" s="148"/>
      <c r="FJ182" s="148"/>
      <c r="FK182" s="148"/>
      <c r="FL182" s="148"/>
      <c r="FM182" s="148"/>
      <c r="FN182" s="148"/>
      <c r="FO182" s="148"/>
      <c r="FP182" s="148"/>
      <c r="FQ182" s="148"/>
      <c r="FR182" s="148"/>
      <c r="FS182" s="148"/>
      <c r="FT182" s="148"/>
      <c r="FU182" s="148"/>
      <c r="FV182" s="148"/>
      <c r="FW182" s="148"/>
      <c r="FX182" s="148"/>
      <c r="FY182" s="148"/>
      <c r="FZ182" s="148"/>
      <c r="GA182" s="148"/>
      <c r="GB182" s="148"/>
      <c r="GC182" s="148"/>
      <c r="GD182" s="148"/>
      <c r="GE182" s="148"/>
      <c r="GF182" s="148"/>
      <c r="GG182" s="148"/>
      <c r="GH182" s="148"/>
      <c r="GI182" s="148"/>
      <c r="GJ182" s="148"/>
      <c r="GK182" s="148"/>
      <c r="GL182" s="148"/>
      <c r="GM182" s="148"/>
      <c r="GN182" s="148"/>
      <c r="GO182" s="148"/>
      <c r="GP182" s="148"/>
      <c r="GQ182" s="148"/>
      <c r="GR182" s="148"/>
      <c r="GS182" s="148"/>
      <c r="GT182" s="148"/>
      <c r="GU182" s="148"/>
      <c r="GV182" s="148"/>
      <c r="GW182" s="148"/>
      <c r="GX182" s="148"/>
      <c r="GY182" s="148"/>
      <c r="GZ182" s="148"/>
      <c r="HA182" s="148"/>
      <c r="HB182" s="148"/>
      <c r="HC182" s="148"/>
      <c r="HD182" s="148"/>
      <c r="HE182" s="148"/>
      <c r="HF182" s="148"/>
      <c r="HG182" s="148"/>
      <c r="HH182" s="148"/>
      <c r="HI182" s="148"/>
      <c r="HJ182" s="148"/>
      <c r="HK182" s="148"/>
      <c r="HL182" s="148"/>
      <c r="HM182" s="148"/>
      <c r="HN182" s="148"/>
      <c r="HO182" s="148"/>
      <c r="HP182" s="148"/>
    </row>
    <row r="183" s="147" customFormat="1" spans="1:224">
      <c r="A183" s="160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  <c r="BQ183" s="148"/>
      <c r="BR183" s="148"/>
      <c r="BS183" s="148"/>
      <c r="BT183" s="148"/>
      <c r="BU183" s="148"/>
      <c r="BV183" s="148"/>
      <c r="BW183" s="148"/>
      <c r="BX183" s="148"/>
      <c r="BY183" s="148"/>
      <c r="BZ183" s="148"/>
      <c r="CA183" s="148"/>
      <c r="CB183" s="148"/>
      <c r="CC183" s="148"/>
      <c r="CD183" s="148"/>
      <c r="CE183" s="148"/>
      <c r="CF183" s="148"/>
      <c r="CG183" s="148"/>
      <c r="CH183" s="148"/>
      <c r="CI183" s="148"/>
      <c r="CJ183" s="148"/>
      <c r="CK183" s="148"/>
      <c r="CL183" s="148"/>
      <c r="CM183" s="148"/>
      <c r="CN183" s="148"/>
      <c r="CO183" s="148"/>
      <c r="CP183" s="148"/>
      <c r="CQ183" s="148"/>
      <c r="CR183" s="148"/>
      <c r="CS183" s="148"/>
      <c r="CT183" s="148"/>
      <c r="CU183" s="148"/>
      <c r="CV183" s="148"/>
      <c r="CW183" s="148"/>
      <c r="CX183" s="148"/>
      <c r="CY183" s="148"/>
      <c r="CZ183" s="148"/>
      <c r="DA183" s="148"/>
      <c r="DB183" s="148"/>
      <c r="DC183" s="148"/>
      <c r="DD183" s="148"/>
      <c r="DE183" s="148"/>
      <c r="DF183" s="148"/>
      <c r="DG183" s="148"/>
      <c r="DH183" s="148"/>
      <c r="DI183" s="148"/>
      <c r="DJ183" s="148"/>
      <c r="DK183" s="148"/>
      <c r="DL183" s="148"/>
      <c r="DM183" s="148"/>
      <c r="DN183" s="148"/>
      <c r="DO183" s="148"/>
      <c r="DP183" s="148"/>
      <c r="DQ183" s="148"/>
      <c r="DR183" s="148"/>
      <c r="DS183" s="148"/>
      <c r="DT183" s="148"/>
      <c r="DU183" s="148"/>
      <c r="DV183" s="148"/>
      <c r="DW183" s="148"/>
      <c r="DX183" s="148"/>
      <c r="DY183" s="148"/>
      <c r="DZ183" s="148"/>
      <c r="EA183" s="148"/>
      <c r="EB183" s="148"/>
      <c r="EC183" s="148"/>
      <c r="ED183" s="148"/>
      <c r="EE183" s="148"/>
      <c r="EF183" s="148"/>
      <c r="EG183" s="148"/>
      <c r="EH183" s="148"/>
      <c r="EI183" s="148"/>
      <c r="EJ183" s="148"/>
      <c r="EK183" s="148"/>
      <c r="EL183" s="148"/>
      <c r="EM183" s="148"/>
      <c r="EN183" s="148"/>
      <c r="EO183" s="148"/>
      <c r="EP183" s="148"/>
      <c r="EQ183" s="148"/>
      <c r="ER183" s="148"/>
      <c r="ES183" s="148"/>
      <c r="ET183" s="148"/>
      <c r="EU183" s="148"/>
      <c r="EV183" s="148"/>
      <c r="EW183" s="148"/>
      <c r="EX183" s="148"/>
      <c r="EY183" s="148"/>
      <c r="EZ183" s="148"/>
      <c r="FA183" s="148"/>
      <c r="FB183" s="148"/>
      <c r="FC183" s="148"/>
      <c r="FD183" s="148"/>
      <c r="FE183" s="148"/>
      <c r="FF183" s="148"/>
      <c r="FG183" s="148"/>
      <c r="FH183" s="148"/>
      <c r="FI183" s="148"/>
      <c r="FJ183" s="148"/>
      <c r="FK183" s="148"/>
      <c r="FL183" s="148"/>
      <c r="FM183" s="148"/>
      <c r="FN183" s="148"/>
      <c r="FO183" s="148"/>
      <c r="FP183" s="148"/>
      <c r="FQ183" s="148"/>
      <c r="FR183" s="148"/>
      <c r="FS183" s="148"/>
      <c r="FT183" s="148"/>
      <c r="FU183" s="148"/>
      <c r="FV183" s="148"/>
      <c r="FW183" s="148"/>
      <c r="FX183" s="148"/>
      <c r="FY183" s="148"/>
      <c r="FZ183" s="148"/>
      <c r="GA183" s="148"/>
      <c r="GB183" s="148"/>
      <c r="GC183" s="148"/>
      <c r="GD183" s="148"/>
      <c r="GE183" s="148"/>
      <c r="GF183" s="148"/>
      <c r="GG183" s="148"/>
      <c r="GH183" s="148"/>
      <c r="GI183" s="148"/>
      <c r="GJ183" s="148"/>
      <c r="GK183" s="148"/>
      <c r="GL183" s="148"/>
      <c r="GM183" s="148"/>
      <c r="GN183" s="148"/>
      <c r="GO183" s="148"/>
      <c r="GP183" s="148"/>
      <c r="GQ183" s="148"/>
      <c r="GR183" s="148"/>
      <c r="GS183" s="148"/>
      <c r="GT183" s="148"/>
      <c r="GU183" s="148"/>
      <c r="GV183" s="148"/>
      <c r="GW183" s="148"/>
      <c r="GX183" s="148"/>
      <c r="GY183" s="148"/>
      <c r="GZ183" s="148"/>
      <c r="HA183" s="148"/>
      <c r="HB183" s="148"/>
      <c r="HC183" s="148"/>
      <c r="HD183" s="148"/>
      <c r="HE183" s="148"/>
      <c r="HF183" s="148"/>
      <c r="HG183" s="148"/>
      <c r="HH183" s="148"/>
      <c r="HI183" s="148"/>
      <c r="HJ183" s="148"/>
      <c r="HK183" s="148"/>
      <c r="HL183" s="148"/>
      <c r="HM183" s="148"/>
      <c r="HN183" s="148"/>
      <c r="HO183" s="148"/>
      <c r="HP183" s="148"/>
    </row>
    <row r="184" s="147" customFormat="1" spans="1:224">
      <c r="A184" s="160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  <c r="BQ184" s="148"/>
      <c r="BR184" s="148"/>
      <c r="BS184" s="148"/>
      <c r="BT184" s="148"/>
      <c r="BU184" s="148"/>
      <c r="BV184" s="148"/>
      <c r="BW184" s="148"/>
      <c r="BX184" s="148"/>
      <c r="BY184" s="148"/>
      <c r="BZ184" s="148"/>
      <c r="CA184" s="148"/>
      <c r="CB184" s="148"/>
      <c r="CC184" s="148"/>
      <c r="CD184" s="148"/>
      <c r="CE184" s="148"/>
      <c r="CF184" s="148"/>
      <c r="CG184" s="148"/>
      <c r="CH184" s="148"/>
      <c r="CI184" s="148"/>
      <c r="CJ184" s="148"/>
      <c r="CK184" s="148"/>
      <c r="CL184" s="148"/>
      <c r="CM184" s="148"/>
      <c r="CN184" s="148"/>
      <c r="CO184" s="148"/>
      <c r="CP184" s="148"/>
      <c r="CQ184" s="148"/>
      <c r="CR184" s="148"/>
      <c r="CS184" s="148"/>
      <c r="CT184" s="148"/>
      <c r="CU184" s="148"/>
      <c r="CV184" s="148"/>
      <c r="CW184" s="148"/>
      <c r="CX184" s="148"/>
      <c r="CY184" s="148"/>
      <c r="CZ184" s="148"/>
      <c r="DA184" s="148"/>
      <c r="DB184" s="148"/>
      <c r="DC184" s="148"/>
      <c r="DD184" s="148"/>
      <c r="DE184" s="148"/>
      <c r="DF184" s="148"/>
      <c r="DG184" s="148"/>
      <c r="DH184" s="148"/>
      <c r="DI184" s="148"/>
      <c r="DJ184" s="148"/>
      <c r="DK184" s="148"/>
      <c r="DL184" s="148"/>
      <c r="DM184" s="148"/>
      <c r="DN184" s="148"/>
      <c r="DO184" s="148"/>
      <c r="DP184" s="148"/>
      <c r="DQ184" s="148"/>
      <c r="DR184" s="148"/>
      <c r="DS184" s="148"/>
      <c r="DT184" s="148"/>
      <c r="DU184" s="148"/>
      <c r="DV184" s="148"/>
      <c r="DW184" s="148"/>
      <c r="DX184" s="148"/>
      <c r="DY184" s="148"/>
      <c r="DZ184" s="148"/>
      <c r="EA184" s="148"/>
      <c r="EB184" s="148"/>
      <c r="EC184" s="148"/>
      <c r="ED184" s="148"/>
      <c r="EE184" s="148"/>
      <c r="EF184" s="148"/>
      <c r="EG184" s="148"/>
      <c r="EH184" s="148"/>
      <c r="EI184" s="148"/>
      <c r="EJ184" s="148"/>
      <c r="EK184" s="148"/>
      <c r="EL184" s="148"/>
      <c r="EM184" s="148"/>
      <c r="EN184" s="148"/>
      <c r="EO184" s="148"/>
      <c r="EP184" s="148"/>
      <c r="EQ184" s="148"/>
      <c r="ER184" s="148"/>
      <c r="ES184" s="148"/>
      <c r="ET184" s="148"/>
      <c r="EU184" s="148"/>
      <c r="EV184" s="148"/>
      <c r="EW184" s="148"/>
      <c r="EX184" s="148"/>
      <c r="EY184" s="148"/>
      <c r="EZ184" s="148"/>
      <c r="FA184" s="148"/>
      <c r="FB184" s="148"/>
      <c r="FC184" s="148"/>
      <c r="FD184" s="148"/>
      <c r="FE184" s="148"/>
      <c r="FF184" s="148"/>
      <c r="FG184" s="148"/>
      <c r="FH184" s="148"/>
      <c r="FI184" s="148"/>
      <c r="FJ184" s="148"/>
      <c r="FK184" s="148"/>
      <c r="FL184" s="148"/>
      <c r="FM184" s="148"/>
      <c r="FN184" s="148"/>
      <c r="FO184" s="148"/>
      <c r="FP184" s="148"/>
      <c r="FQ184" s="148"/>
      <c r="FR184" s="148"/>
      <c r="FS184" s="148"/>
      <c r="FT184" s="148"/>
      <c r="FU184" s="148"/>
      <c r="FV184" s="148"/>
      <c r="FW184" s="148"/>
      <c r="FX184" s="148"/>
      <c r="FY184" s="148"/>
      <c r="FZ184" s="148"/>
      <c r="GA184" s="148"/>
      <c r="GB184" s="148"/>
      <c r="GC184" s="148"/>
      <c r="GD184" s="148"/>
      <c r="GE184" s="148"/>
      <c r="GF184" s="148"/>
      <c r="GG184" s="148"/>
      <c r="GH184" s="148"/>
      <c r="GI184" s="148"/>
      <c r="GJ184" s="148"/>
      <c r="GK184" s="148"/>
      <c r="GL184" s="148"/>
      <c r="GM184" s="148"/>
      <c r="GN184" s="148"/>
      <c r="GO184" s="148"/>
      <c r="GP184" s="148"/>
      <c r="GQ184" s="148"/>
      <c r="GR184" s="148"/>
      <c r="GS184" s="148"/>
      <c r="GT184" s="148"/>
      <c r="GU184" s="148"/>
      <c r="GV184" s="148"/>
      <c r="GW184" s="148"/>
      <c r="GX184" s="148"/>
      <c r="GY184" s="148"/>
      <c r="GZ184" s="148"/>
      <c r="HA184" s="148"/>
      <c r="HB184" s="148"/>
      <c r="HC184" s="148"/>
      <c r="HD184" s="148"/>
      <c r="HE184" s="148"/>
      <c r="HF184" s="148"/>
      <c r="HG184" s="148"/>
      <c r="HH184" s="148"/>
      <c r="HI184" s="148"/>
      <c r="HJ184" s="148"/>
      <c r="HK184" s="148"/>
      <c r="HL184" s="148"/>
      <c r="HM184" s="148"/>
      <c r="HN184" s="148"/>
      <c r="HO184" s="148"/>
      <c r="HP184" s="148"/>
    </row>
    <row r="185" s="147" customFormat="1" spans="1:224">
      <c r="A185" s="160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  <c r="BQ185" s="148"/>
      <c r="BR185" s="148"/>
      <c r="BS185" s="148"/>
      <c r="BT185" s="148"/>
      <c r="BU185" s="148"/>
      <c r="BV185" s="148"/>
      <c r="BW185" s="148"/>
      <c r="BX185" s="148"/>
      <c r="BY185" s="148"/>
      <c r="BZ185" s="148"/>
      <c r="CA185" s="148"/>
      <c r="CB185" s="148"/>
      <c r="CC185" s="148"/>
      <c r="CD185" s="148"/>
      <c r="CE185" s="148"/>
      <c r="CF185" s="148"/>
      <c r="CG185" s="148"/>
      <c r="CH185" s="148"/>
      <c r="CI185" s="148"/>
      <c r="CJ185" s="148"/>
      <c r="CK185" s="148"/>
      <c r="CL185" s="148"/>
      <c r="CM185" s="148"/>
      <c r="CN185" s="148"/>
      <c r="CO185" s="148"/>
      <c r="CP185" s="148"/>
      <c r="CQ185" s="148"/>
      <c r="CR185" s="148"/>
      <c r="CS185" s="148"/>
      <c r="CT185" s="148"/>
      <c r="CU185" s="148"/>
      <c r="CV185" s="148"/>
      <c r="CW185" s="148"/>
      <c r="CX185" s="148"/>
      <c r="CY185" s="148"/>
      <c r="CZ185" s="148"/>
      <c r="DA185" s="148"/>
      <c r="DB185" s="148"/>
      <c r="DC185" s="148"/>
      <c r="DD185" s="148"/>
      <c r="DE185" s="148"/>
      <c r="DF185" s="148"/>
      <c r="DG185" s="148"/>
      <c r="DH185" s="148"/>
      <c r="DI185" s="148"/>
      <c r="DJ185" s="148"/>
      <c r="DK185" s="148"/>
      <c r="DL185" s="148"/>
      <c r="DM185" s="148"/>
      <c r="DN185" s="148"/>
      <c r="DO185" s="148"/>
      <c r="DP185" s="148"/>
      <c r="DQ185" s="148"/>
      <c r="DR185" s="148"/>
      <c r="DS185" s="148"/>
      <c r="DT185" s="148"/>
      <c r="DU185" s="148"/>
      <c r="DV185" s="148"/>
      <c r="DW185" s="148"/>
      <c r="DX185" s="148"/>
      <c r="DY185" s="148"/>
      <c r="DZ185" s="148"/>
      <c r="EA185" s="148"/>
      <c r="EB185" s="148"/>
      <c r="EC185" s="148"/>
      <c r="ED185" s="148"/>
      <c r="EE185" s="148"/>
      <c r="EF185" s="148"/>
      <c r="EG185" s="148"/>
      <c r="EH185" s="148"/>
      <c r="EI185" s="148"/>
      <c r="EJ185" s="148"/>
      <c r="EK185" s="148"/>
      <c r="EL185" s="148"/>
      <c r="EM185" s="148"/>
      <c r="EN185" s="148"/>
      <c r="EO185" s="148"/>
      <c r="EP185" s="148"/>
      <c r="EQ185" s="148"/>
      <c r="ER185" s="148"/>
      <c r="ES185" s="148"/>
      <c r="ET185" s="148"/>
      <c r="EU185" s="148"/>
      <c r="EV185" s="148"/>
      <c r="EW185" s="148"/>
      <c r="EX185" s="148"/>
      <c r="EY185" s="148"/>
      <c r="EZ185" s="148"/>
      <c r="FA185" s="148"/>
      <c r="FB185" s="148"/>
      <c r="FC185" s="148"/>
      <c r="FD185" s="148"/>
      <c r="FE185" s="148"/>
      <c r="FF185" s="148"/>
      <c r="FG185" s="148"/>
      <c r="FH185" s="148"/>
      <c r="FI185" s="148"/>
      <c r="FJ185" s="148"/>
      <c r="FK185" s="148"/>
      <c r="FL185" s="148"/>
      <c r="FM185" s="148"/>
      <c r="FN185" s="148"/>
      <c r="FO185" s="148"/>
      <c r="FP185" s="148"/>
      <c r="FQ185" s="148"/>
      <c r="FR185" s="148"/>
      <c r="FS185" s="148"/>
      <c r="FT185" s="148"/>
      <c r="FU185" s="148"/>
      <c r="FV185" s="148"/>
      <c r="FW185" s="148"/>
      <c r="FX185" s="148"/>
      <c r="FY185" s="148"/>
      <c r="FZ185" s="148"/>
      <c r="GA185" s="148"/>
      <c r="GB185" s="148"/>
      <c r="GC185" s="148"/>
      <c r="GD185" s="148"/>
      <c r="GE185" s="148"/>
      <c r="GF185" s="148"/>
      <c r="GG185" s="148"/>
      <c r="GH185" s="148"/>
      <c r="GI185" s="148"/>
      <c r="GJ185" s="148"/>
      <c r="GK185" s="148"/>
      <c r="GL185" s="148"/>
      <c r="GM185" s="148"/>
      <c r="GN185" s="148"/>
      <c r="GO185" s="148"/>
      <c r="GP185" s="148"/>
      <c r="GQ185" s="148"/>
      <c r="GR185" s="148"/>
      <c r="GS185" s="148"/>
      <c r="GT185" s="148"/>
      <c r="GU185" s="148"/>
      <c r="GV185" s="148"/>
      <c r="GW185" s="148"/>
      <c r="GX185" s="148"/>
      <c r="GY185" s="148"/>
      <c r="GZ185" s="148"/>
      <c r="HA185" s="148"/>
      <c r="HB185" s="148"/>
      <c r="HC185" s="148"/>
      <c r="HD185" s="148"/>
      <c r="HE185" s="148"/>
      <c r="HF185" s="148"/>
      <c r="HG185" s="148"/>
      <c r="HH185" s="148"/>
      <c r="HI185" s="148"/>
      <c r="HJ185" s="148"/>
      <c r="HK185" s="148"/>
      <c r="HL185" s="148"/>
      <c r="HM185" s="148"/>
      <c r="HN185" s="148"/>
      <c r="HO185" s="148"/>
      <c r="HP185" s="148"/>
    </row>
    <row r="186" s="147" customFormat="1" spans="1:224">
      <c r="A186" s="160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  <c r="CJ186" s="148"/>
      <c r="CK186" s="148"/>
      <c r="CL186" s="148"/>
      <c r="CM186" s="148"/>
      <c r="CN186" s="148"/>
      <c r="CO186" s="148"/>
      <c r="CP186" s="148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8"/>
      <c r="DB186" s="148"/>
      <c r="DC186" s="148"/>
      <c r="DD186" s="148"/>
      <c r="DE186" s="148"/>
      <c r="DF186" s="148"/>
      <c r="DG186" s="148"/>
      <c r="DH186" s="148"/>
      <c r="DI186" s="148"/>
      <c r="DJ186" s="148"/>
      <c r="DK186" s="148"/>
      <c r="DL186" s="148"/>
      <c r="DM186" s="148"/>
      <c r="DN186" s="148"/>
      <c r="DO186" s="148"/>
      <c r="DP186" s="148"/>
      <c r="DQ186" s="148"/>
      <c r="DR186" s="148"/>
      <c r="DS186" s="148"/>
      <c r="DT186" s="148"/>
      <c r="DU186" s="148"/>
      <c r="DV186" s="148"/>
      <c r="DW186" s="148"/>
      <c r="DX186" s="148"/>
      <c r="DY186" s="148"/>
      <c r="DZ186" s="148"/>
      <c r="EA186" s="148"/>
      <c r="EB186" s="148"/>
      <c r="EC186" s="148"/>
      <c r="ED186" s="148"/>
      <c r="EE186" s="148"/>
      <c r="EF186" s="148"/>
      <c r="EG186" s="148"/>
      <c r="EH186" s="148"/>
      <c r="EI186" s="148"/>
      <c r="EJ186" s="148"/>
      <c r="EK186" s="148"/>
      <c r="EL186" s="148"/>
      <c r="EM186" s="148"/>
      <c r="EN186" s="148"/>
      <c r="EO186" s="148"/>
      <c r="EP186" s="148"/>
      <c r="EQ186" s="148"/>
      <c r="ER186" s="148"/>
      <c r="ES186" s="148"/>
      <c r="ET186" s="148"/>
      <c r="EU186" s="148"/>
      <c r="EV186" s="148"/>
      <c r="EW186" s="148"/>
      <c r="EX186" s="148"/>
      <c r="EY186" s="148"/>
      <c r="EZ186" s="148"/>
      <c r="FA186" s="148"/>
      <c r="FB186" s="148"/>
      <c r="FC186" s="148"/>
      <c r="FD186" s="148"/>
      <c r="FE186" s="148"/>
      <c r="FF186" s="148"/>
      <c r="FG186" s="148"/>
      <c r="FH186" s="148"/>
      <c r="FI186" s="148"/>
      <c r="FJ186" s="148"/>
      <c r="FK186" s="148"/>
      <c r="FL186" s="148"/>
      <c r="FM186" s="148"/>
      <c r="FN186" s="148"/>
      <c r="FO186" s="148"/>
      <c r="FP186" s="148"/>
      <c r="FQ186" s="148"/>
      <c r="FR186" s="148"/>
      <c r="FS186" s="148"/>
      <c r="FT186" s="148"/>
      <c r="FU186" s="148"/>
      <c r="FV186" s="148"/>
      <c r="FW186" s="148"/>
      <c r="FX186" s="148"/>
      <c r="FY186" s="148"/>
      <c r="FZ186" s="148"/>
      <c r="GA186" s="148"/>
      <c r="GB186" s="148"/>
      <c r="GC186" s="148"/>
      <c r="GD186" s="148"/>
      <c r="GE186" s="148"/>
      <c r="GF186" s="148"/>
      <c r="GG186" s="148"/>
      <c r="GH186" s="148"/>
      <c r="GI186" s="148"/>
      <c r="GJ186" s="148"/>
      <c r="GK186" s="148"/>
      <c r="GL186" s="148"/>
      <c r="GM186" s="148"/>
      <c r="GN186" s="148"/>
      <c r="GO186" s="148"/>
      <c r="GP186" s="148"/>
      <c r="GQ186" s="148"/>
      <c r="GR186" s="148"/>
      <c r="GS186" s="148"/>
      <c r="GT186" s="148"/>
      <c r="GU186" s="148"/>
      <c r="GV186" s="148"/>
      <c r="GW186" s="148"/>
      <c r="GX186" s="148"/>
      <c r="GY186" s="148"/>
      <c r="GZ186" s="148"/>
      <c r="HA186" s="148"/>
      <c r="HB186" s="148"/>
      <c r="HC186" s="148"/>
      <c r="HD186" s="148"/>
      <c r="HE186" s="148"/>
      <c r="HF186" s="148"/>
      <c r="HG186" s="148"/>
      <c r="HH186" s="148"/>
      <c r="HI186" s="148"/>
      <c r="HJ186" s="148"/>
      <c r="HK186" s="148"/>
      <c r="HL186" s="148"/>
      <c r="HM186" s="148"/>
      <c r="HN186" s="148"/>
      <c r="HO186" s="148"/>
      <c r="HP186" s="148"/>
    </row>
    <row r="187" s="147" customFormat="1" spans="1:224">
      <c r="A187" s="160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</row>
    <row r="188" s="147" customFormat="1" spans="1:224">
      <c r="A188" s="160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  <c r="BQ188" s="148"/>
      <c r="BR188" s="148"/>
      <c r="BS188" s="148"/>
      <c r="BT188" s="148"/>
      <c r="BU188" s="148"/>
      <c r="BV188" s="148"/>
      <c r="BW188" s="148"/>
      <c r="BX188" s="148"/>
      <c r="BY188" s="148"/>
      <c r="BZ188" s="148"/>
      <c r="CA188" s="148"/>
      <c r="CB188" s="148"/>
      <c r="CC188" s="148"/>
      <c r="CD188" s="148"/>
      <c r="CE188" s="148"/>
      <c r="CF188" s="148"/>
      <c r="CG188" s="148"/>
      <c r="CH188" s="148"/>
      <c r="CI188" s="148"/>
      <c r="CJ188" s="148"/>
      <c r="CK188" s="148"/>
      <c r="CL188" s="148"/>
      <c r="CM188" s="148"/>
      <c r="CN188" s="148"/>
      <c r="CO188" s="148"/>
      <c r="CP188" s="148"/>
      <c r="CQ188" s="148"/>
      <c r="CR188" s="148"/>
      <c r="CS188" s="148"/>
      <c r="CT188" s="148"/>
      <c r="CU188" s="148"/>
      <c r="CV188" s="148"/>
      <c r="CW188" s="148"/>
      <c r="CX188" s="148"/>
      <c r="CY188" s="148"/>
      <c r="CZ188" s="148"/>
      <c r="DA188" s="148"/>
      <c r="DB188" s="148"/>
      <c r="DC188" s="148"/>
      <c r="DD188" s="148"/>
      <c r="DE188" s="148"/>
      <c r="DF188" s="148"/>
      <c r="DG188" s="148"/>
      <c r="DH188" s="148"/>
      <c r="DI188" s="148"/>
      <c r="DJ188" s="148"/>
      <c r="DK188" s="148"/>
      <c r="DL188" s="148"/>
      <c r="DM188" s="148"/>
      <c r="DN188" s="148"/>
      <c r="DO188" s="148"/>
      <c r="DP188" s="148"/>
      <c r="DQ188" s="148"/>
      <c r="DR188" s="148"/>
      <c r="DS188" s="148"/>
      <c r="DT188" s="148"/>
      <c r="DU188" s="148"/>
      <c r="DV188" s="148"/>
      <c r="DW188" s="148"/>
      <c r="DX188" s="148"/>
      <c r="DY188" s="148"/>
      <c r="DZ188" s="148"/>
      <c r="EA188" s="148"/>
      <c r="EB188" s="148"/>
      <c r="EC188" s="148"/>
      <c r="ED188" s="148"/>
      <c r="EE188" s="148"/>
      <c r="EF188" s="148"/>
      <c r="EG188" s="148"/>
      <c r="EH188" s="148"/>
      <c r="EI188" s="148"/>
      <c r="EJ188" s="148"/>
      <c r="EK188" s="148"/>
      <c r="EL188" s="148"/>
      <c r="EM188" s="148"/>
      <c r="EN188" s="148"/>
      <c r="EO188" s="148"/>
      <c r="EP188" s="148"/>
      <c r="EQ188" s="148"/>
      <c r="ER188" s="148"/>
      <c r="ES188" s="148"/>
      <c r="ET188" s="148"/>
      <c r="EU188" s="148"/>
      <c r="EV188" s="148"/>
      <c r="EW188" s="148"/>
      <c r="EX188" s="148"/>
      <c r="EY188" s="148"/>
      <c r="EZ188" s="148"/>
      <c r="FA188" s="148"/>
      <c r="FB188" s="148"/>
      <c r="FC188" s="148"/>
      <c r="FD188" s="148"/>
      <c r="FE188" s="148"/>
      <c r="FF188" s="148"/>
      <c r="FG188" s="148"/>
      <c r="FH188" s="148"/>
      <c r="FI188" s="148"/>
      <c r="FJ188" s="148"/>
      <c r="FK188" s="148"/>
      <c r="FL188" s="148"/>
      <c r="FM188" s="148"/>
      <c r="FN188" s="148"/>
      <c r="FO188" s="148"/>
      <c r="FP188" s="148"/>
      <c r="FQ188" s="148"/>
      <c r="FR188" s="148"/>
      <c r="FS188" s="148"/>
      <c r="FT188" s="148"/>
      <c r="FU188" s="148"/>
      <c r="FV188" s="148"/>
      <c r="FW188" s="148"/>
      <c r="FX188" s="148"/>
      <c r="FY188" s="148"/>
      <c r="FZ188" s="148"/>
      <c r="GA188" s="148"/>
      <c r="GB188" s="148"/>
      <c r="GC188" s="148"/>
      <c r="GD188" s="148"/>
      <c r="GE188" s="148"/>
      <c r="GF188" s="148"/>
      <c r="GG188" s="148"/>
      <c r="GH188" s="148"/>
      <c r="GI188" s="148"/>
      <c r="GJ188" s="148"/>
      <c r="GK188" s="148"/>
      <c r="GL188" s="148"/>
      <c r="GM188" s="148"/>
      <c r="GN188" s="148"/>
      <c r="GO188" s="148"/>
      <c r="GP188" s="148"/>
      <c r="GQ188" s="148"/>
      <c r="GR188" s="148"/>
      <c r="GS188" s="148"/>
      <c r="GT188" s="148"/>
      <c r="GU188" s="148"/>
      <c r="GV188" s="148"/>
      <c r="GW188" s="148"/>
      <c r="GX188" s="148"/>
      <c r="GY188" s="148"/>
      <c r="GZ188" s="148"/>
      <c r="HA188" s="148"/>
      <c r="HB188" s="148"/>
      <c r="HC188" s="148"/>
      <c r="HD188" s="148"/>
      <c r="HE188" s="148"/>
      <c r="HF188" s="148"/>
      <c r="HG188" s="148"/>
      <c r="HH188" s="148"/>
      <c r="HI188" s="148"/>
      <c r="HJ188" s="148"/>
      <c r="HK188" s="148"/>
      <c r="HL188" s="148"/>
      <c r="HM188" s="148"/>
      <c r="HN188" s="148"/>
      <c r="HO188" s="148"/>
      <c r="HP188" s="148"/>
    </row>
    <row r="189" s="147" customFormat="1" spans="1:224">
      <c r="A189" s="160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148"/>
      <c r="BR189" s="148"/>
      <c r="BS189" s="148"/>
      <c r="BT189" s="148"/>
      <c r="BU189" s="148"/>
      <c r="BV189" s="148"/>
      <c r="BW189" s="148"/>
      <c r="BX189" s="148"/>
      <c r="BY189" s="148"/>
      <c r="BZ189" s="148"/>
      <c r="CA189" s="148"/>
      <c r="CB189" s="148"/>
      <c r="CC189" s="148"/>
      <c r="CD189" s="148"/>
      <c r="CE189" s="148"/>
      <c r="CF189" s="148"/>
      <c r="CG189" s="148"/>
      <c r="CH189" s="148"/>
      <c r="CI189" s="148"/>
      <c r="CJ189" s="148"/>
      <c r="CK189" s="148"/>
      <c r="CL189" s="148"/>
      <c r="CM189" s="148"/>
      <c r="CN189" s="148"/>
      <c r="CO189" s="148"/>
      <c r="CP189" s="148"/>
      <c r="CQ189" s="148"/>
      <c r="CR189" s="148"/>
      <c r="CS189" s="148"/>
      <c r="CT189" s="148"/>
      <c r="CU189" s="148"/>
      <c r="CV189" s="148"/>
      <c r="CW189" s="148"/>
      <c r="CX189" s="148"/>
      <c r="CY189" s="148"/>
      <c r="CZ189" s="148"/>
      <c r="DA189" s="148"/>
      <c r="DB189" s="148"/>
      <c r="DC189" s="148"/>
      <c r="DD189" s="148"/>
      <c r="DE189" s="148"/>
      <c r="DF189" s="148"/>
      <c r="DG189" s="148"/>
      <c r="DH189" s="148"/>
      <c r="DI189" s="148"/>
      <c r="DJ189" s="148"/>
      <c r="DK189" s="148"/>
      <c r="DL189" s="148"/>
      <c r="DM189" s="148"/>
      <c r="DN189" s="148"/>
      <c r="DO189" s="148"/>
      <c r="DP189" s="148"/>
      <c r="DQ189" s="148"/>
      <c r="DR189" s="148"/>
      <c r="DS189" s="148"/>
      <c r="DT189" s="148"/>
      <c r="DU189" s="148"/>
      <c r="DV189" s="148"/>
      <c r="DW189" s="148"/>
      <c r="DX189" s="148"/>
      <c r="DY189" s="148"/>
      <c r="DZ189" s="148"/>
      <c r="EA189" s="148"/>
      <c r="EB189" s="148"/>
      <c r="EC189" s="148"/>
      <c r="ED189" s="148"/>
      <c r="EE189" s="148"/>
      <c r="EF189" s="148"/>
      <c r="EG189" s="148"/>
      <c r="EH189" s="148"/>
      <c r="EI189" s="148"/>
      <c r="EJ189" s="148"/>
      <c r="EK189" s="148"/>
      <c r="EL189" s="148"/>
      <c r="EM189" s="148"/>
      <c r="EN189" s="148"/>
      <c r="EO189" s="148"/>
      <c r="EP189" s="148"/>
      <c r="EQ189" s="148"/>
      <c r="ER189" s="148"/>
      <c r="ES189" s="148"/>
      <c r="ET189" s="148"/>
      <c r="EU189" s="148"/>
      <c r="EV189" s="148"/>
      <c r="EW189" s="148"/>
      <c r="EX189" s="148"/>
      <c r="EY189" s="148"/>
      <c r="EZ189" s="148"/>
      <c r="FA189" s="148"/>
      <c r="FB189" s="148"/>
      <c r="FC189" s="148"/>
      <c r="FD189" s="148"/>
      <c r="FE189" s="148"/>
      <c r="FF189" s="148"/>
      <c r="FG189" s="148"/>
      <c r="FH189" s="148"/>
      <c r="FI189" s="148"/>
      <c r="FJ189" s="148"/>
      <c r="FK189" s="148"/>
      <c r="FL189" s="148"/>
      <c r="FM189" s="148"/>
      <c r="FN189" s="148"/>
      <c r="FO189" s="148"/>
      <c r="FP189" s="148"/>
      <c r="FQ189" s="148"/>
      <c r="FR189" s="148"/>
      <c r="FS189" s="148"/>
      <c r="FT189" s="148"/>
      <c r="FU189" s="148"/>
      <c r="FV189" s="148"/>
      <c r="FW189" s="148"/>
      <c r="FX189" s="148"/>
      <c r="FY189" s="148"/>
      <c r="FZ189" s="148"/>
      <c r="GA189" s="148"/>
      <c r="GB189" s="148"/>
      <c r="GC189" s="148"/>
      <c r="GD189" s="148"/>
      <c r="GE189" s="148"/>
      <c r="GF189" s="148"/>
      <c r="GG189" s="148"/>
      <c r="GH189" s="148"/>
      <c r="GI189" s="148"/>
      <c r="GJ189" s="148"/>
      <c r="GK189" s="148"/>
      <c r="GL189" s="148"/>
      <c r="GM189" s="148"/>
      <c r="GN189" s="148"/>
      <c r="GO189" s="148"/>
      <c r="GP189" s="148"/>
      <c r="GQ189" s="148"/>
      <c r="GR189" s="148"/>
      <c r="GS189" s="148"/>
      <c r="GT189" s="148"/>
      <c r="GU189" s="148"/>
      <c r="GV189" s="148"/>
      <c r="GW189" s="148"/>
      <c r="GX189" s="148"/>
      <c r="GY189" s="148"/>
      <c r="GZ189" s="148"/>
      <c r="HA189" s="148"/>
      <c r="HB189" s="148"/>
      <c r="HC189" s="148"/>
      <c r="HD189" s="148"/>
      <c r="HE189" s="148"/>
      <c r="HF189" s="148"/>
      <c r="HG189" s="148"/>
      <c r="HH189" s="148"/>
      <c r="HI189" s="148"/>
      <c r="HJ189" s="148"/>
      <c r="HK189" s="148"/>
      <c r="HL189" s="148"/>
      <c r="HM189" s="148"/>
      <c r="HN189" s="148"/>
      <c r="HO189" s="148"/>
      <c r="HP189" s="148"/>
    </row>
    <row r="190" s="147" customFormat="1" spans="1:224">
      <c r="A190" s="160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8"/>
      <c r="BR190" s="148"/>
      <c r="BS190" s="148"/>
      <c r="BT190" s="148"/>
      <c r="BU190" s="148"/>
      <c r="BV190" s="148"/>
      <c r="BW190" s="148"/>
      <c r="BX190" s="148"/>
      <c r="BY190" s="148"/>
      <c r="BZ190" s="148"/>
      <c r="CA190" s="148"/>
      <c r="CB190" s="148"/>
      <c r="CC190" s="148"/>
      <c r="CD190" s="148"/>
      <c r="CE190" s="148"/>
      <c r="CF190" s="148"/>
      <c r="CG190" s="148"/>
      <c r="CH190" s="148"/>
      <c r="CI190" s="148"/>
      <c r="CJ190" s="148"/>
      <c r="CK190" s="148"/>
      <c r="CL190" s="148"/>
      <c r="CM190" s="148"/>
      <c r="CN190" s="148"/>
      <c r="CO190" s="148"/>
      <c r="CP190" s="148"/>
      <c r="CQ190" s="148"/>
      <c r="CR190" s="148"/>
      <c r="CS190" s="148"/>
      <c r="CT190" s="148"/>
      <c r="CU190" s="148"/>
      <c r="CV190" s="148"/>
      <c r="CW190" s="148"/>
      <c r="CX190" s="148"/>
      <c r="CY190" s="148"/>
      <c r="CZ190" s="148"/>
      <c r="DA190" s="148"/>
      <c r="DB190" s="148"/>
      <c r="DC190" s="148"/>
      <c r="DD190" s="148"/>
      <c r="DE190" s="148"/>
      <c r="DF190" s="148"/>
      <c r="DG190" s="148"/>
      <c r="DH190" s="148"/>
      <c r="DI190" s="148"/>
      <c r="DJ190" s="148"/>
      <c r="DK190" s="148"/>
      <c r="DL190" s="148"/>
      <c r="DM190" s="148"/>
      <c r="DN190" s="148"/>
      <c r="DO190" s="148"/>
      <c r="DP190" s="148"/>
      <c r="DQ190" s="148"/>
      <c r="DR190" s="148"/>
      <c r="DS190" s="148"/>
      <c r="DT190" s="148"/>
      <c r="DU190" s="148"/>
      <c r="DV190" s="148"/>
      <c r="DW190" s="148"/>
      <c r="DX190" s="148"/>
      <c r="DY190" s="148"/>
      <c r="DZ190" s="148"/>
      <c r="EA190" s="148"/>
      <c r="EB190" s="148"/>
      <c r="EC190" s="148"/>
      <c r="ED190" s="148"/>
      <c r="EE190" s="148"/>
      <c r="EF190" s="148"/>
      <c r="EG190" s="148"/>
      <c r="EH190" s="148"/>
      <c r="EI190" s="148"/>
      <c r="EJ190" s="148"/>
      <c r="EK190" s="148"/>
      <c r="EL190" s="148"/>
      <c r="EM190" s="148"/>
      <c r="EN190" s="148"/>
      <c r="EO190" s="148"/>
      <c r="EP190" s="148"/>
      <c r="EQ190" s="148"/>
      <c r="ER190" s="148"/>
      <c r="ES190" s="148"/>
      <c r="ET190" s="148"/>
      <c r="EU190" s="148"/>
      <c r="EV190" s="148"/>
      <c r="EW190" s="148"/>
      <c r="EX190" s="148"/>
      <c r="EY190" s="148"/>
      <c r="EZ190" s="148"/>
      <c r="FA190" s="148"/>
      <c r="FB190" s="148"/>
      <c r="FC190" s="148"/>
      <c r="FD190" s="148"/>
      <c r="FE190" s="148"/>
      <c r="FF190" s="148"/>
      <c r="FG190" s="148"/>
      <c r="FH190" s="148"/>
      <c r="FI190" s="148"/>
      <c r="FJ190" s="148"/>
      <c r="FK190" s="148"/>
      <c r="FL190" s="148"/>
      <c r="FM190" s="148"/>
      <c r="FN190" s="148"/>
      <c r="FO190" s="148"/>
      <c r="FP190" s="148"/>
      <c r="FQ190" s="148"/>
      <c r="FR190" s="148"/>
      <c r="FS190" s="148"/>
      <c r="FT190" s="148"/>
      <c r="FU190" s="148"/>
      <c r="FV190" s="148"/>
      <c r="FW190" s="148"/>
      <c r="FX190" s="148"/>
      <c r="FY190" s="148"/>
      <c r="FZ190" s="148"/>
      <c r="GA190" s="148"/>
      <c r="GB190" s="148"/>
      <c r="GC190" s="148"/>
      <c r="GD190" s="148"/>
      <c r="GE190" s="148"/>
      <c r="GF190" s="148"/>
      <c r="GG190" s="148"/>
      <c r="GH190" s="148"/>
      <c r="GI190" s="148"/>
      <c r="GJ190" s="148"/>
      <c r="GK190" s="148"/>
      <c r="GL190" s="148"/>
      <c r="GM190" s="148"/>
      <c r="GN190" s="148"/>
      <c r="GO190" s="148"/>
      <c r="GP190" s="148"/>
      <c r="GQ190" s="148"/>
      <c r="GR190" s="148"/>
      <c r="GS190" s="148"/>
      <c r="GT190" s="148"/>
      <c r="GU190" s="148"/>
      <c r="GV190" s="148"/>
      <c r="GW190" s="148"/>
      <c r="GX190" s="148"/>
      <c r="GY190" s="148"/>
      <c r="GZ190" s="148"/>
      <c r="HA190" s="148"/>
      <c r="HB190" s="148"/>
      <c r="HC190" s="148"/>
      <c r="HD190" s="148"/>
      <c r="HE190" s="148"/>
      <c r="HF190" s="148"/>
      <c r="HG190" s="148"/>
      <c r="HH190" s="148"/>
      <c r="HI190" s="148"/>
      <c r="HJ190" s="148"/>
      <c r="HK190" s="148"/>
      <c r="HL190" s="148"/>
      <c r="HM190" s="148"/>
      <c r="HN190" s="148"/>
      <c r="HO190" s="148"/>
      <c r="HP190" s="148"/>
    </row>
    <row r="191" s="147" customFormat="1" spans="1:224">
      <c r="A191" s="160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  <c r="BQ191" s="148"/>
      <c r="BR191" s="148"/>
      <c r="BS191" s="148"/>
      <c r="BT191" s="148"/>
      <c r="BU191" s="148"/>
      <c r="BV191" s="148"/>
      <c r="BW191" s="148"/>
      <c r="BX191" s="148"/>
      <c r="BY191" s="148"/>
      <c r="BZ191" s="148"/>
      <c r="CA191" s="148"/>
      <c r="CB191" s="148"/>
      <c r="CC191" s="148"/>
      <c r="CD191" s="148"/>
      <c r="CE191" s="148"/>
      <c r="CF191" s="148"/>
      <c r="CG191" s="148"/>
      <c r="CH191" s="148"/>
      <c r="CI191" s="148"/>
      <c r="CJ191" s="148"/>
      <c r="CK191" s="148"/>
      <c r="CL191" s="148"/>
      <c r="CM191" s="148"/>
      <c r="CN191" s="148"/>
      <c r="CO191" s="148"/>
      <c r="CP191" s="148"/>
      <c r="CQ191" s="148"/>
      <c r="CR191" s="148"/>
      <c r="CS191" s="148"/>
      <c r="CT191" s="148"/>
      <c r="CU191" s="148"/>
      <c r="CV191" s="148"/>
      <c r="CW191" s="148"/>
      <c r="CX191" s="148"/>
      <c r="CY191" s="148"/>
      <c r="CZ191" s="148"/>
      <c r="DA191" s="148"/>
      <c r="DB191" s="148"/>
      <c r="DC191" s="148"/>
      <c r="DD191" s="148"/>
      <c r="DE191" s="148"/>
      <c r="DF191" s="148"/>
      <c r="DG191" s="148"/>
      <c r="DH191" s="148"/>
      <c r="DI191" s="148"/>
      <c r="DJ191" s="148"/>
      <c r="DK191" s="148"/>
      <c r="DL191" s="148"/>
      <c r="DM191" s="148"/>
      <c r="DN191" s="148"/>
      <c r="DO191" s="148"/>
      <c r="DP191" s="148"/>
      <c r="DQ191" s="148"/>
      <c r="DR191" s="148"/>
      <c r="DS191" s="148"/>
      <c r="DT191" s="148"/>
      <c r="DU191" s="148"/>
      <c r="DV191" s="148"/>
      <c r="DW191" s="148"/>
      <c r="DX191" s="148"/>
      <c r="DY191" s="148"/>
      <c r="DZ191" s="148"/>
      <c r="EA191" s="148"/>
      <c r="EB191" s="148"/>
      <c r="EC191" s="148"/>
      <c r="ED191" s="148"/>
      <c r="EE191" s="148"/>
      <c r="EF191" s="148"/>
      <c r="EG191" s="148"/>
      <c r="EH191" s="148"/>
      <c r="EI191" s="148"/>
      <c r="EJ191" s="148"/>
      <c r="EK191" s="148"/>
      <c r="EL191" s="148"/>
      <c r="EM191" s="148"/>
      <c r="EN191" s="148"/>
      <c r="EO191" s="148"/>
      <c r="EP191" s="148"/>
      <c r="EQ191" s="148"/>
      <c r="ER191" s="148"/>
      <c r="ES191" s="148"/>
      <c r="ET191" s="148"/>
      <c r="EU191" s="148"/>
      <c r="EV191" s="148"/>
      <c r="EW191" s="148"/>
      <c r="EX191" s="148"/>
      <c r="EY191" s="148"/>
      <c r="EZ191" s="148"/>
      <c r="FA191" s="148"/>
      <c r="FB191" s="148"/>
      <c r="FC191" s="148"/>
      <c r="FD191" s="148"/>
      <c r="FE191" s="148"/>
      <c r="FF191" s="148"/>
      <c r="FG191" s="148"/>
      <c r="FH191" s="148"/>
      <c r="FI191" s="148"/>
      <c r="FJ191" s="148"/>
      <c r="FK191" s="148"/>
      <c r="FL191" s="148"/>
      <c r="FM191" s="148"/>
      <c r="FN191" s="148"/>
      <c r="FO191" s="148"/>
      <c r="FP191" s="148"/>
      <c r="FQ191" s="148"/>
      <c r="FR191" s="148"/>
      <c r="FS191" s="148"/>
      <c r="FT191" s="148"/>
      <c r="FU191" s="148"/>
      <c r="FV191" s="148"/>
      <c r="FW191" s="148"/>
      <c r="FX191" s="148"/>
      <c r="FY191" s="148"/>
      <c r="FZ191" s="148"/>
      <c r="GA191" s="148"/>
      <c r="GB191" s="148"/>
      <c r="GC191" s="148"/>
      <c r="GD191" s="148"/>
      <c r="GE191" s="148"/>
      <c r="GF191" s="148"/>
      <c r="GG191" s="148"/>
      <c r="GH191" s="148"/>
      <c r="GI191" s="148"/>
      <c r="GJ191" s="148"/>
      <c r="GK191" s="148"/>
      <c r="GL191" s="148"/>
      <c r="GM191" s="148"/>
      <c r="GN191" s="148"/>
      <c r="GO191" s="148"/>
      <c r="GP191" s="148"/>
      <c r="GQ191" s="148"/>
      <c r="GR191" s="148"/>
      <c r="GS191" s="148"/>
      <c r="GT191" s="148"/>
      <c r="GU191" s="148"/>
      <c r="GV191" s="148"/>
      <c r="GW191" s="148"/>
      <c r="GX191" s="148"/>
      <c r="GY191" s="148"/>
      <c r="GZ191" s="148"/>
      <c r="HA191" s="148"/>
      <c r="HB191" s="148"/>
      <c r="HC191" s="148"/>
      <c r="HD191" s="148"/>
      <c r="HE191" s="148"/>
      <c r="HF191" s="148"/>
      <c r="HG191" s="148"/>
      <c r="HH191" s="148"/>
      <c r="HI191" s="148"/>
      <c r="HJ191" s="148"/>
      <c r="HK191" s="148"/>
      <c r="HL191" s="148"/>
      <c r="HM191" s="148"/>
      <c r="HN191" s="148"/>
      <c r="HO191" s="148"/>
      <c r="HP191" s="148"/>
    </row>
    <row r="192" s="147" customFormat="1" spans="1:224">
      <c r="A192" s="160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8"/>
      <c r="BR192" s="148"/>
      <c r="BS192" s="148"/>
      <c r="BT192" s="148"/>
      <c r="BU192" s="148"/>
      <c r="BV192" s="148"/>
      <c r="BW192" s="148"/>
      <c r="BX192" s="148"/>
      <c r="BY192" s="148"/>
      <c r="BZ192" s="148"/>
      <c r="CA192" s="148"/>
      <c r="CB192" s="148"/>
      <c r="CC192" s="148"/>
      <c r="CD192" s="148"/>
      <c r="CE192" s="148"/>
      <c r="CF192" s="148"/>
      <c r="CG192" s="148"/>
      <c r="CH192" s="148"/>
      <c r="CI192" s="148"/>
      <c r="CJ192" s="148"/>
      <c r="CK192" s="148"/>
      <c r="CL192" s="148"/>
      <c r="CM192" s="148"/>
      <c r="CN192" s="148"/>
      <c r="CO192" s="148"/>
      <c r="CP192" s="148"/>
      <c r="CQ192" s="148"/>
      <c r="CR192" s="148"/>
      <c r="CS192" s="148"/>
      <c r="CT192" s="148"/>
      <c r="CU192" s="148"/>
      <c r="CV192" s="148"/>
      <c r="CW192" s="148"/>
      <c r="CX192" s="148"/>
      <c r="CY192" s="148"/>
      <c r="CZ192" s="148"/>
      <c r="DA192" s="148"/>
      <c r="DB192" s="148"/>
      <c r="DC192" s="148"/>
      <c r="DD192" s="148"/>
      <c r="DE192" s="148"/>
      <c r="DF192" s="148"/>
      <c r="DG192" s="148"/>
      <c r="DH192" s="148"/>
      <c r="DI192" s="148"/>
      <c r="DJ192" s="148"/>
      <c r="DK192" s="148"/>
      <c r="DL192" s="148"/>
      <c r="DM192" s="148"/>
      <c r="DN192" s="148"/>
      <c r="DO192" s="148"/>
      <c r="DP192" s="148"/>
      <c r="DQ192" s="148"/>
      <c r="DR192" s="148"/>
      <c r="DS192" s="148"/>
      <c r="DT192" s="148"/>
      <c r="DU192" s="148"/>
      <c r="DV192" s="148"/>
      <c r="DW192" s="148"/>
      <c r="DX192" s="148"/>
      <c r="DY192" s="148"/>
      <c r="DZ192" s="148"/>
      <c r="EA192" s="148"/>
      <c r="EB192" s="148"/>
      <c r="EC192" s="148"/>
      <c r="ED192" s="148"/>
      <c r="EE192" s="148"/>
      <c r="EF192" s="148"/>
      <c r="EG192" s="148"/>
      <c r="EH192" s="148"/>
      <c r="EI192" s="148"/>
      <c r="EJ192" s="148"/>
      <c r="EK192" s="148"/>
      <c r="EL192" s="148"/>
      <c r="EM192" s="148"/>
      <c r="EN192" s="148"/>
      <c r="EO192" s="148"/>
      <c r="EP192" s="148"/>
      <c r="EQ192" s="148"/>
      <c r="ER192" s="148"/>
      <c r="ES192" s="148"/>
      <c r="ET192" s="148"/>
      <c r="EU192" s="148"/>
      <c r="EV192" s="148"/>
      <c r="EW192" s="148"/>
      <c r="EX192" s="148"/>
      <c r="EY192" s="148"/>
      <c r="EZ192" s="148"/>
      <c r="FA192" s="148"/>
      <c r="FB192" s="148"/>
      <c r="FC192" s="148"/>
      <c r="FD192" s="148"/>
      <c r="FE192" s="148"/>
      <c r="FF192" s="148"/>
      <c r="FG192" s="148"/>
      <c r="FH192" s="148"/>
      <c r="FI192" s="148"/>
      <c r="FJ192" s="148"/>
      <c r="FK192" s="148"/>
      <c r="FL192" s="148"/>
      <c r="FM192" s="148"/>
      <c r="FN192" s="148"/>
      <c r="FO192" s="148"/>
      <c r="FP192" s="148"/>
      <c r="FQ192" s="148"/>
      <c r="FR192" s="148"/>
      <c r="FS192" s="148"/>
      <c r="FT192" s="148"/>
      <c r="FU192" s="148"/>
      <c r="FV192" s="148"/>
      <c r="FW192" s="148"/>
      <c r="FX192" s="148"/>
      <c r="FY192" s="148"/>
      <c r="FZ192" s="148"/>
      <c r="GA192" s="148"/>
      <c r="GB192" s="148"/>
      <c r="GC192" s="148"/>
      <c r="GD192" s="148"/>
      <c r="GE192" s="148"/>
      <c r="GF192" s="148"/>
      <c r="GG192" s="148"/>
      <c r="GH192" s="148"/>
      <c r="GI192" s="148"/>
      <c r="GJ192" s="148"/>
      <c r="GK192" s="148"/>
      <c r="GL192" s="148"/>
      <c r="GM192" s="148"/>
      <c r="GN192" s="148"/>
      <c r="GO192" s="148"/>
      <c r="GP192" s="148"/>
      <c r="GQ192" s="148"/>
      <c r="GR192" s="148"/>
      <c r="GS192" s="148"/>
      <c r="GT192" s="148"/>
      <c r="GU192" s="148"/>
      <c r="GV192" s="148"/>
      <c r="GW192" s="148"/>
      <c r="GX192" s="148"/>
      <c r="GY192" s="148"/>
      <c r="GZ192" s="148"/>
      <c r="HA192" s="148"/>
      <c r="HB192" s="148"/>
      <c r="HC192" s="148"/>
      <c r="HD192" s="148"/>
      <c r="HE192" s="148"/>
      <c r="HF192" s="148"/>
      <c r="HG192" s="148"/>
      <c r="HH192" s="148"/>
      <c r="HI192" s="148"/>
      <c r="HJ192" s="148"/>
      <c r="HK192" s="148"/>
      <c r="HL192" s="148"/>
      <c r="HM192" s="148"/>
      <c r="HN192" s="148"/>
      <c r="HO192" s="148"/>
      <c r="HP192" s="148"/>
    </row>
    <row r="193" s="147" customFormat="1" spans="1:224">
      <c r="A193" s="160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  <c r="BQ193" s="148"/>
      <c r="BR193" s="148"/>
      <c r="BS193" s="148"/>
      <c r="BT193" s="148"/>
      <c r="BU193" s="148"/>
      <c r="BV193" s="148"/>
      <c r="BW193" s="148"/>
      <c r="BX193" s="148"/>
      <c r="BY193" s="148"/>
      <c r="BZ193" s="148"/>
      <c r="CA193" s="148"/>
      <c r="CB193" s="148"/>
      <c r="CC193" s="148"/>
      <c r="CD193" s="148"/>
      <c r="CE193" s="148"/>
      <c r="CF193" s="148"/>
      <c r="CG193" s="148"/>
      <c r="CH193" s="148"/>
      <c r="CI193" s="148"/>
      <c r="CJ193" s="148"/>
      <c r="CK193" s="148"/>
      <c r="CL193" s="148"/>
      <c r="CM193" s="148"/>
      <c r="CN193" s="148"/>
      <c r="CO193" s="148"/>
      <c r="CP193" s="148"/>
      <c r="CQ193" s="148"/>
      <c r="CR193" s="148"/>
      <c r="CS193" s="148"/>
      <c r="CT193" s="148"/>
      <c r="CU193" s="148"/>
      <c r="CV193" s="148"/>
      <c r="CW193" s="148"/>
      <c r="CX193" s="148"/>
      <c r="CY193" s="148"/>
      <c r="CZ193" s="148"/>
      <c r="DA193" s="148"/>
      <c r="DB193" s="148"/>
      <c r="DC193" s="148"/>
      <c r="DD193" s="148"/>
      <c r="DE193" s="148"/>
      <c r="DF193" s="148"/>
      <c r="DG193" s="148"/>
      <c r="DH193" s="148"/>
      <c r="DI193" s="148"/>
      <c r="DJ193" s="148"/>
      <c r="DK193" s="148"/>
      <c r="DL193" s="148"/>
      <c r="DM193" s="148"/>
      <c r="DN193" s="148"/>
      <c r="DO193" s="148"/>
      <c r="DP193" s="148"/>
      <c r="DQ193" s="148"/>
      <c r="DR193" s="148"/>
      <c r="DS193" s="148"/>
      <c r="DT193" s="148"/>
      <c r="DU193" s="148"/>
      <c r="DV193" s="148"/>
      <c r="DW193" s="148"/>
      <c r="DX193" s="148"/>
      <c r="DY193" s="148"/>
      <c r="DZ193" s="148"/>
      <c r="EA193" s="148"/>
      <c r="EB193" s="148"/>
      <c r="EC193" s="148"/>
      <c r="ED193" s="148"/>
      <c r="EE193" s="148"/>
      <c r="EF193" s="148"/>
      <c r="EG193" s="148"/>
      <c r="EH193" s="148"/>
      <c r="EI193" s="148"/>
      <c r="EJ193" s="148"/>
      <c r="EK193" s="148"/>
      <c r="EL193" s="148"/>
      <c r="EM193" s="148"/>
      <c r="EN193" s="148"/>
      <c r="EO193" s="148"/>
      <c r="EP193" s="148"/>
      <c r="EQ193" s="148"/>
      <c r="ER193" s="148"/>
      <c r="ES193" s="148"/>
      <c r="ET193" s="148"/>
      <c r="EU193" s="148"/>
      <c r="EV193" s="148"/>
      <c r="EW193" s="148"/>
      <c r="EX193" s="148"/>
      <c r="EY193" s="148"/>
      <c r="EZ193" s="148"/>
      <c r="FA193" s="148"/>
      <c r="FB193" s="148"/>
      <c r="FC193" s="148"/>
      <c r="FD193" s="148"/>
      <c r="FE193" s="148"/>
      <c r="FF193" s="148"/>
      <c r="FG193" s="148"/>
      <c r="FH193" s="148"/>
      <c r="FI193" s="148"/>
      <c r="FJ193" s="148"/>
      <c r="FK193" s="148"/>
      <c r="FL193" s="148"/>
      <c r="FM193" s="148"/>
      <c r="FN193" s="148"/>
      <c r="FO193" s="148"/>
      <c r="FP193" s="148"/>
      <c r="FQ193" s="148"/>
      <c r="FR193" s="148"/>
      <c r="FS193" s="148"/>
      <c r="FT193" s="148"/>
      <c r="FU193" s="148"/>
      <c r="FV193" s="148"/>
      <c r="FW193" s="148"/>
      <c r="FX193" s="148"/>
      <c r="FY193" s="148"/>
      <c r="FZ193" s="148"/>
      <c r="GA193" s="148"/>
      <c r="GB193" s="148"/>
      <c r="GC193" s="148"/>
      <c r="GD193" s="148"/>
      <c r="GE193" s="148"/>
      <c r="GF193" s="148"/>
      <c r="GG193" s="148"/>
      <c r="GH193" s="148"/>
      <c r="GI193" s="148"/>
      <c r="GJ193" s="148"/>
      <c r="GK193" s="148"/>
      <c r="GL193" s="148"/>
      <c r="GM193" s="148"/>
      <c r="GN193" s="148"/>
      <c r="GO193" s="148"/>
      <c r="GP193" s="148"/>
      <c r="GQ193" s="148"/>
      <c r="GR193" s="148"/>
      <c r="GS193" s="148"/>
      <c r="GT193" s="148"/>
      <c r="GU193" s="148"/>
      <c r="GV193" s="148"/>
      <c r="GW193" s="148"/>
      <c r="GX193" s="148"/>
      <c r="GY193" s="148"/>
      <c r="GZ193" s="148"/>
      <c r="HA193" s="148"/>
      <c r="HB193" s="148"/>
      <c r="HC193" s="148"/>
      <c r="HD193" s="148"/>
      <c r="HE193" s="148"/>
      <c r="HF193" s="148"/>
      <c r="HG193" s="148"/>
      <c r="HH193" s="148"/>
      <c r="HI193" s="148"/>
      <c r="HJ193" s="148"/>
      <c r="HK193" s="148"/>
      <c r="HL193" s="148"/>
      <c r="HM193" s="148"/>
      <c r="HN193" s="148"/>
      <c r="HO193" s="148"/>
      <c r="HP193" s="148"/>
    </row>
    <row r="194" s="147" customFormat="1" spans="1:224">
      <c r="A194" s="160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  <c r="BQ194" s="148"/>
      <c r="BR194" s="148"/>
      <c r="BS194" s="148"/>
      <c r="BT194" s="148"/>
      <c r="BU194" s="148"/>
      <c r="BV194" s="148"/>
      <c r="BW194" s="148"/>
      <c r="BX194" s="148"/>
      <c r="BY194" s="148"/>
      <c r="BZ194" s="148"/>
      <c r="CA194" s="148"/>
      <c r="CB194" s="148"/>
      <c r="CC194" s="148"/>
      <c r="CD194" s="148"/>
      <c r="CE194" s="148"/>
      <c r="CF194" s="148"/>
      <c r="CG194" s="148"/>
      <c r="CH194" s="148"/>
      <c r="CI194" s="148"/>
      <c r="CJ194" s="148"/>
      <c r="CK194" s="148"/>
      <c r="CL194" s="148"/>
      <c r="CM194" s="148"/>
      <c r="CN194" s="148"/>
      <c r="CO194" s="148"/>
      <c r="CP194" s="148"/>
      <c r="CQ194" s="148"/>
      <c r="CR194" s="148"/>
      <c r="CS194" s="148"/>
      <c r="CT194" s="148"/>
      <c r="CU194" s="148"/>
      <c r="CV194" s="148"/>
      <c r="CW194" s="148"/>
      <c r="CX194" s="148"/>
      <c r="CY194" s="148"/>
      <c r="CZ194" s="148"/>
      <c r="DA194" s="148"/>
      <c r="DB194" s="148"/>
      <c r="DC194" s="148"/>
      <c r="DD194" s="148"/>
      <c r="DE194" s="148"/>
      <c r="DF194" s="148"/>
      <c r="DG194" s="148"/>
      <c r="DH194" s="148"/>
      <c r="DI194" s="148"/>
      <c r="DJ194" s="148"/>
      <c r="DK194" s="148"/>
      <c r="DL194" s="148"/>
      <c r="DM194" s="148"/>
      <c r="DN194" s="148"/>
      <c r="DO194" s="148"/>
      <c r="DP194" s="148"/>
      <c r="DQ194" s="148"/>
      <c r="DR194" s="148"/>
      <c r="DS194" s="148"/>
      <c r="DT194" s="148"/>
      <c r="DU194" s="148"/>
      <c r="DV194" s="148"/>
      <c r="DW194" s="148"/>
      <c r="DX194" s="148"/>
      <c r="DY194" s="148"/>
      <c r="DZ194" s="148"/>
      <c r="EA194" s="148"/>
      <c r="EB194" s="148"/>
      <c r="EC194" s="148"/>
      <c r="ED194" s="148"/>
      <c r="EE194" s="148"/>
      <c r="EF194" s="148"/>
      <c r="EG194" s="148"/>
      <c r="EH194" s="148"/>
      <c r="EI194" s="148"/>
      <c r="EJ194" s="148"/>
      <c r="EK194" s="148"/>
      <c r="EL194" s="148"/>
      <c r="EM194" s="148"/>
      <c r="EN194" s="148"/>
      <c r="EO194" s="148"/>
      <c r="EP194" s="148"/>
      <c r="EQ194" s="148"/>
      <c r="ER194" s="148"/>
      <c r="ES194" s="148"/>
      <c r="ET194" s="148"/>
      <c r="EU194" s="148"/>
      <c r="EV194" s="148"/>
      <c r="EW194" s="148"/>
      <c r="EX194" s="148"/>
      <c r="EY194" s="148"/>
      <c r="EZ194" s="148"/>
      <c r="FA194" s="148"/>
      <c r="FB194" s="148"/>
      <c r="FC194" s="148"/>
      <c r="FD194" s="148"/>
      <c r="FE194" s="148"/>
      <c r="FF194" s="148"/>
      <c r="FG194" s="148"/>
      <c r="FH194" s="148"/>
      <c r="FI194" s="148"/>
      <c r="FJ194" s="148"/>
      <c r="FK194" s="148"/>
      <c r="FL194" s="148"/>
      <c r="FM194" s="148"/>
      <c r="FN194" s="148"/>
      <c r="FO194" s="148"/>
      <c r="FP194" s="148"/>
      <c r="FQ194" s="148"/>
      <c r="FR194" s="148"/>
      <c r="FS194" s="148"/>
      <c r="FT194" s="148"/>
      <c r="FU194" s="148"/>
      <c r="FV194" s="148"/>
      <c r="FW194" s="148"/>
      <c r="FX194" s="148"/>
      <c r="FY194" s="148"/>
      <c r="FZ194" s="148"/>
      <c r="GA194" s="148"/>
      <c r="GB194" s="148"/>
      <c r="GC194" s="148"/>
      <c r="GD194" s="148"/>
      <c r="GE194" s="148"/>
      <c r="GF194" s="148"/>
      <c r="GG194" s="148"/>
      <c r="GH194" s="148"/>
      <c r="GI194" s="148"/>
      <c r="GJ194" s="148"/>
      <c r="GK194" s="148"/>
      <c r="GL194" s="148"/>
      <c r="GM194" s="148"/>
      <c r="GN194" s="148"/>
      <c r="GO194" s="148"/>
      <c r="GP194" s="148"/>
      <c r="GQ194" s="148"/>
      <c r="GR194" s="148"/>
      <c r="GS194" s="148"/>
      <c r="GT194" s="148"/>
      <c r="GU194" s="148"/>
      <c r="GV194" s="148"/>
      <c r="GW194" s="148"/>
      <c r="GX194" s="148"/>
      <c r="GY194" s="148"/>
      <c r="GZ194" s="148"/>
      <c r="HA194" s="148"/>
      <c r="HB194" s="148"/>
      <c r="HC194" s="148"/>
      <c r="HD194" s="148"/>
      <c r="HE194" s="148"/>
      <c r="HF194" s="148"/>
      <c r="HG194" s="148"/>
      <c r="HH194" s="148"/>
      <c r="HI194" s="148"/>
      <c r="HJ194" s="148"/>
      <c r="HK194" s="148"/>
      <c r="HL194" s="148"/>
      <c r="HM194" s="148"/>
      <c r="HN194" s="148"/>
      <c r="HO194" s="148"/>
      <c r="HP194" s="148"/>
    </row>
    <row r="195" s="147" customFormat="1" spans="1:224">
      <c r="A195" s="160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  <c r="BQ195" s="148"/>
      <c r="BR195" s="148"/>
      <c r="BS195" s="148"/>
      <c r="BT195" s="148"/>
      <c r="BU195" s="148"/>
      <c r="BV195" s="148"/>
      <c r="BW195" s="148"/>
      <c r="BX195" s="148"/>
      <c r="BY195" s="148"/>
      <c r="BZ195" s="148"/>
      <c r="CA195" s="148"/>
      <c r="CB195" s="148"/>
      <c r="CC195" s="148"/>
      <c r="CD195" s="148"/>
      <c r="CE195" s="148"/>
      <c r="CF195" s="148"/>
      <c r="CG195" s="148"/>
      <c r="CH195" s="148"/>
      <c r="CI195" s="148"/>
      <c r="CJ195" s="148"/>
      <c r="CK195" s="148"/>
      <c r="CL195" s="148"/>
      <c r="CM195" s="148"/>
      <c r="CN195" s="148"/>
      <c r="CO195" s="148"/>
      <c r="CP195" s="148"/>
      <c r="CQ195" s="148"/>
      <c r="CR195" s="148"/>
      <c r="CS195" s="148"/>
      <c r="CT195" s="148"/>
      <c r="CU195" s="148"/>
      <c r="CV195" s="148"/>
      <c r="CW195" s="148"/>
      <c r="CX195" s="148"/>
      <c r="CY195" s="148"/>
      <c r="CZ195" s="148"/>
      <c r="DA195" s="148"/>
      <c r="DB195" s="148"/>
      <c r="DC195" s="148"/>
      <c r="DD195" s="148"/>
      <c r="DE195" s="148"/>
      <c r="DF195" s="148"/>
      <c r="DG195" s="148"/>
      <c r="DH195" s="148"/>
      <c r="DI195" s="148"/>
      <c r="DJ195" s="148"/>
      <c r="DK195" s="148"/>
      <c r="DL195" s="148"/>
      <c r="DM195" s="148"/>
      <c r="DN195" s="148"/>
      <c r="DO195" s="148"/>
      <c r="DP195" s="148"/>
      <c r="DQ195" s="148"/>
      <c r="DR195" s="148"/>
      <c r="DS195" s="148"/>
      <c r="DT195" s="148"/>
      <c r="DU195" s="148"/>
      <c r="DV195" s="148"/>
      <c r="DW195" s="148"/>
      <c r="DX195" s="148"/>
      <c r="DY195" s="148"/>
      <c r="DZ195" s="148"/>
      <c r="EA195" s="148"/>
      <c r="EB195" s="148"/>
      <c r="EC195" s="148"/>
      <c r="ED195" s="148"/>
      <c r="EE195" s="148"/>
      <c r="EF195" s="148"/>
      <c r="EG195" s="148"/>
      <c r="EH195" s="148"/>
      <c r="EI195" s="148"/>
      <c r="EJ195" s="148"/>
      <c r="EK195" s="148"/>
      <c r="EL195" s="148"/>
      <c r="EM195" s="148"/>
      <c r="EN195" s="148"/>
      <c r="EO195" s="148"/>
      <c r="EP195" s="148"/>
      <c r="EQ195" s="148"/>
      <c r="ER195" s="148"/>
      <c r="ES195" s="148"/>
      <c r="ET195" s="148"/>
      <c r="EU195" s="148"/>
      <c r="EV195" s="148"/>
      <c r="EW195" s="148"/>
      <c r="EX195" s="148"/>
      <c r="EY195" s="148"/>
      <c r="EZ195" s="148"/>
      <c r="FA195" s="148"/>
      <c r="FB195" s="148"/>
      <c r="FC195" s="148"/>
      <c r="FD195" s="148"/>
      <c r="FE195" s="148"/>
      <c r="FF195" s="148"/>
      <c r="FG195" s="148"/>
      <c r="FH195" s="148"/>
      <c r="FI195" s="148"/>
      <c r="FJ195" s="148"/>
      <c r="FK195" s="148"/>
      <c r="FL195" s="148"/>
      <c r="FM195" s="148"/>
      <c r="FN195" s="148"/>
      <c r="FO195" s="148"/>
      <c r="FP195" s="148"/>
      <c r="FQ195" s="148"/>
      <c r="FR195" s="148"/>
      <c r="FS195" s="148"/>
      <c r="FT195" s="148"/>
      <c r="FU195" s="148"/>
      <c r="FV195" s="148"/>
      <c r="FW195" s="148"/>
      <c r="FX195" s="148"/>
      <c r="FY195" s="148"/>
      <c r="FZ195" s="148"/>
      <c r="GA195" s="148"/>
      <c r="GB195" s="148"/>
      <c r="GC195" s="148"/>
      <c r="GD195" s="148"/>
      <c r="GE195" s="148"/>
      <c r="GF195" s="148"/>
      <c r="GG195" s="148"/>
      <c r="GH195" s="148"/>
      <c r="GI195" s="148"/>
      <c r="GJ195" s="148"/>
      <c r="GK195" s="148"/>
      <c r="GL195" s="148"/>
      <c r="GM195" s="148"/>
      <c r="GN195" s="148"/>
      <c r="GO195" s="148"/>
      <c r="GP195" s="148"/>
      <c r="GQ195" s="148"/>
      <c r="GR195" s="148"/>
      <c r="GS195" s="148"/>
      <c r="GT195" s="148"/>
      <c r="GU195" s="148"/>
      <c r="GV195" s="148"/>
      <c r="GW195" s="148"/>
      <c r="GX195" s="148"/>
      <c r="GY195" s="148"/>
      <c r="GZ195" s="148"/>
      <c r="HA195" s="148"/>
      <c r="HB195" s="148"/>
      <c r="HC195" s="148"/>
      <c r="HD195" s="148"/>
      <c r="HE195" s="148"/>
      <c r="HF195" s="148"/>
      <c r="HG195" s="148"/>
      <c r="HH195" s="148"/>
      <c r="HI195" s="148"/>
      <c r="HJ195" s="148"/>
      <c r="HK195" s="148"/>
      <c r="HL195" s="148"/>
      <c r="HM195" s="148"/>
      <c r="HN195" s="148"/>
      <c r="HO195" s="148"/>
      <c r="HP195" s="148"/>
    </row>
    <row r="196" s="147" customFormat="1" spans="1:224">
      <c r="A196" s="160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  <c r="BQ196" s="148"/>
      <c r="BR196" s="148"/>
      <c r="BS196" s="148"/>
      <c r="BT196" s="148"/>
      <c r="BU196" s="148"/>
      <c r="BV196" s="148"/>
      <c r="BW196" s="148"/>
      <c r="BX196" s="148"/>
      <c r="BY196" s="148"/>
      <c r="BZ196" s="148"/>
      <c r="CA196" s="148"/>
      <c r="CB196" s="148"/>
      <c r="CC196" s="148"/>
      <c r="CD196" s="148"/>
      <c r="CE196" s="148"/>
      <c r="CF196" s="148"/>
      <c r="CG196" s="148"/>
      <c r="CH196" s="148"/>
      <c r="CI196" s="148"/>
      <c r="CJ196" s="148"/>
      <c r="CK196" s="148"/>
      <c r="CL196" s="148"/>
      <c r="CM196" s="148"/>
      <c r="CN196" s="148"/>
      <c r="CO196" s="148"/>
      <c r="CP196" s="148"/>
      <c r="CQ196" s="148"/>
      <c r="CR196" s="148"/>
      <c r="CS196" s="148"/>
      <c r="CT196" s="148"/>
      <c r="CU196" s="148"/>
      <c r="CV196" s="148"/>
      <c r="CW196" s="148"/>
      <c r="CX196" s="148"/>
      <c r="CY196" s="148"/>
      <c r="CZ196" s="148"/>
      <c r="DA196" s="148"/>
      <c r="DB196" s="148"/>
      <c r="DC196" s="148"/>
      <c r="DD196" s="148"/>
      <c r="DE196" s="148"/>
      <c r="DF196" s="148"/>
      <c r="DG196" s="148"/>
      <c r="DH196" s="148"/>
      <c r="DI196" s="148"/>
      <c r="DJ196" s="148"/>
      <c r="DK196" s="148"/>
      <c r="DL196" s="148"/>
      <c r="DM196" s="148"/>
      <c r="DN196" s="148"/>
      <c r="DO196" s="148"/>
      <c r="DP196" s="148"/>
      <c r="DQ196" s="148"/>
      <c r="DR196" s="148"/>
      <c r="DS196" s="148"/>
      <c r="DT196" s="148"/>
      <c r="DU196" s="148"/>
      <c r="DV196" s="148"/>
      <c r="DW196" s="148"/>
      <c r="DX196" s="148"/>
      <c r="DY196" s="148"/>
      <c r="DZ196" s="148"/>
      <c r="EA196" s="148"/>
      <c r="EB196" s="148"/>
      <c r="EC196" s="148"/>
      <c r="ED196" s="148"/>
      <c r="EE196" s="148"/>
      <c r="EF196" s="148"/>
      <c r="EG196" s="148"/>
      <c r="EH196" s="148"/>
      <c r="EI196" s="148"/>
      <c r="EJ196" s="148"/>
      <c r="EK196" s="148"/>
      <c r="EL196" s="148"/>
      <c r="EM196" s="148"/>
      <c r="EN196" s="148"/>
      <c r="EO196" s="148"/>
      <c r="EP196" s="148"/>
      <c r="EQ196" s="148"/>
      <c r="ER196" s="148"/>
      <c r="ES196" s="148"/>
      <c r="ET196" s="148"/>
      <c r="EU196" s="148"/>
      <c r="EV196" s="148"/>
      <c r="EW196" s="148"/>
      <c r="EX196" s="148"/>
      <c r="EY196" s="148"/>
      <c r="EZ196" s="148"/>
      <c r="FA196" s="148"/>
      <c r="FB196" s="148"/>
      <c r="FC196" s="148"/>
      <c r="FD196" s="148"/>
      <c r="FE196" s="148"/>
      <c r="FF196" s="148"/>
      <c r="FG196" s="148"/>
      <c r="FH196" s="148"/>
      <c r="FI196" s="148"/>
      <c r="FJ196" s="148"/>
      <c r="FK196" s="148"/>
      <c r="FL196" s="148"/>
      <c r="FM196" s="148"/>
      <c r="FN196" s="148"/>
      <c r="FO196" s="148"/>
      <c r="FP196" s="148"/>
      <c r="FQ196" s="148"/>
      <c r="FR196" s="148"/>
      <c r="FS196" s="148"/>
      <c r="FT196" s="148"/>
      <c r="FU196" s="148"/>
      <c r="FV196" s="148"/>
      <c r="FW196" s="148"/>
      <c r="FX196" s="148"/>
      <c r="FY196" s="148"/>
      <c r="FZ196" s="148"/>
      <c r="GA196" s="148"/>
      <c r="GB196" s="148"/>
      <c r="GC196" s="148"/>
      <c r="GD196" s="148"/>
      <c r="GE196" s="148"/>
      <c r="GF196" s="148"/>
      <c r="GG196" s="148"/>
      <c r="GH196" s="148"/>
      <c r="GI196" s="148"/>
      <c r="GJ196" s="148"/>
      <c r="GK196" s="148"/>
      <c r="GL196" s="148"/>
      <c r="GM196" s="148"/>
      <c r="GN196" s="148"/>
      <c r="GO196" s="148"/>
      <c r="GP196" s="148"/>
      <c r="GQ196" s="148"/>
      <c r="GR196" s="148"/>
      <c r="GS196" s="148"/>
      <c r="GT196" s="148"/>
      <c r="GU196" s="148"/>
      <c r="GV196" s="148"/>
      <c r="GW196" s="148"/>
      <c r="GX196" s="148"/>
      <c r="GY196" s="148"/>
      <c r="GZ196" s="148"/>
      <c r="HA196" s="148"/>
      <c r="HB196" s="148"/>
      <c r="HC196" s="148"/>
      <c r="HD196" s="148"/>
      <c r="HE196" s="148"/>
      <c r="HF196" s="148"/>
      <c r="HG196" s="148"/>
      <c r="HH196" s="148"/>
      <c r="HI196" s="148"/>
      <c r="HJ196" s="148"/>
      <c r="HK196" s="148"/>
      <c r="HL196" s="148"/>
      <c r="HM196" s="148"/>
      <c r="HN196" s="148"/>
      <c r="HO196" s="148"/>
      <c r="HP196" s="148"/>
    </row>
    <row r="197" s="147" customFormat="1" spans="1:224">
      <c r="A197" s="160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  <c r="BQ197" s="148"/>
      <c r="BR197" s="148"/>
      <c r="BS197" s="148"/>
      <c r="BT197" s="148"/>
      <c r="BU197" s="148"/>
      <c r="BV197" s="148"/>
      <c r="BW197" s="148"/>
      <c r="BX197" s="148"/>
      <c r="BY197" s="148"/>
      <c r="BZ197" s="148"/>
      <c r="CA197" s="148"/>
      <c r="CB197" s="148"/>
      <c r="CC197" s="148"/>
      <c r="CD197" s="148"/>
      <c r="CE197" s="148"/>
      <c r="CF197" s="148"/>
      <c r="CG197" s="148"/>
      <c r="CH197" s="148"/>
      <c r="CI197" s="148"/>
      <c r="CJ197" s="148"/>
      <c r="CK197" s="148"/>
      <c r="CL197" s="148"/>
      <c r="CM197" s="148"/>
      <c r="CN197" s="148"/>
      <c r="CO197" s="148"/>
      <c r="CP197" s="148"/>
      <c r="CQ197" s="148"/>
      <c r="CR197" s="148"/>
      <c r="CS197" s="148"/>
      <c r="CT197" s="148"/>
      <c r="CU197" s="148"/>
      <c r="CV197" s="148"/>
      <c r="CW197" s="148"/>
      <c r="CX197" s="148"/>
      <c r="CY197" s="148"/>
      <c r="CZ197" s="148"/>
      <c r="DA197" s="148"/>
      <c r="DB197" s="148"/>
      <c r="DC197" s="148"/>
      <c r="DD197" s="148"/>
      <c r="DE197" s="148"/>
      <c r="DF197" s="148"/>
      <c r="DG197" s="148"/>
      <c r="DH197" s="148"/>
      <c r="DI197" s="148"/>
      <c r="DJ197" s="148"/>
      <c r="DK197" s="148"/>
      <c r="DL197" s="148"/>
      <c r="DM197" s="148"/>
      <c r="DN197" s="148"/>
      <c r="DO197" s="148"/>
      <c r="DP197" s="148"/>
      <c r="DQ197" s="148"/>
      <c r="DR197" s="148"/>
      <c r="DS197" s="148"/>
      <c r="DT197" s="148"/>
      <c r="DU197" s="148"/>
      <c r="DV197" s="148"/>
      <c r="DW197" s="148"/>
      <c r="DX197" s="148"/>
      <c r="DY197" s="148"/>
      <c r="DZ197" s="148"/>
      <c r="EA197" s="148"/>
      <c r="EB197" s="148"/>
      <c r="EC197" s="148"/>
      <c r="ED197" s="148"/>
      <c r="EE197" s="148"/>
      <c r="EF197" s="148"/>
      <c r="EG197" s="148"/>
      <c r="EH197" s="148"/>
      <c r="EI197" s="148"/>
      <c r="EJ197" s="148"/>
      <c r="EK197" s="148"/>
      <c r="EL197" s="148"/>
      <c r="EM197" s="148"/>
      <c r="EN197" s="148"/>
      <c r="EO197" s="148"/>
      <c r="EP197" s="148"/>
      <c r="EQ197" s="148"/>
      <c r="ER197" s="148"/>
      <c r="ES197" s="148"/>
      <c r="ET197" s="148"/>
      <c r="EU197" s="148"/>
      <c r="EV197" s="148"/>
      <c r="EW197" s="148"/>
      <c r="EX197" s="148"/>
      <c r="EY197" s="148"/>
      <c r="EZ197" s="148"/>
      <c r="FA197" s="148"/>
      <c r="FB197" s="148"/>
      <c r="FC197" s="148"/>
      <c r="FD197" s="148"/>
      <c r="FE197" s="148"/>
      <c r="FF197" s="148"/>
      <c r="FG197" s="148"/>
      <c r="FH197" s="148"/>
      <c r="FI197" s="148"/>
      <c r="FJ197" s="148"/>
      <c r="FK197" s="148"/>
      <c r="FL197" s="148"/>
      <c r="FM197" s="148"/>
      <c r="FN197" s="148"/>
      <c r="FO197" s="148"/>
      <c r="FP197" s="148"/>
      <c r="FQ197" s="148"/>
      <c r="FR197" s="148"/>
      <c r="FS197" s="148"/>
      <c r="FT197" s="148"/>
      <c r="FU197" s="148"/>
      <c r="FV197" s="148"/>
      <c r="FW197" s="148"/>
      <c r="FX197" s="148"/>
      <c r="FY197" s="148"/>
      <c r="FZ197" s="148"/>
      <c r="GA197" s="148"/>
      <c r="GB197" s="148"/>
      <c r="GC197" s="148"/>
      <c r="GD197" s="148"/>
      <c r="GE197" s="148"/>
      <c r="GF197" s="148"/>
      <c r="GG197" s="148"/>
      <c r="GH197" s="148"/>
      <c r="GI197" s="148"/>
      <c r="GJ197" s="148"/>
      <c r="GK197" s="148"/>
      <c r="GL197" s="148"/>
      <c r="GM197" s="148"/>
      <c r="GN197" s="148"/>
      <c r="GO197" s="148"/>
      <c r="GP197" s="148"/>
      <c r="GQ197" s="148"/>
      <c r="GR197" s="148"/>
      <c r="GS197" s="148"/>
      <c r="GT197" s="148"/>
      <c r="GU197" s="148"/>
      <c r="GV197" s="148"/>
      <c r="GW197" s="148"/>
      <c r="GX197" s="148"/>
      <c r="GY197" s="148"/>
      <c r="GZ197" s="148"/>
      <c r="HA197" s="148"/>
      <c r="HB197" s="148"/>
      <c r="HC197" s="148"/>
      <c r="HD197" s="148"/>
      <c r="HE197" s="148"/>
      <c r="HF197" s="148"/>
      <c r="HG197" s="148"/>
      <c r="HH197" s="148"/>
      <c r="HI197" s="148"/>
      <c r="HJ197" s="148"/>
      <c r="HK197" s="148"/>
      <c r="HL197" s="148"/>
      <c r="HM197" s="148"/>
      <c r="HN197" s="148"/>
      <c r="HO197" s="148"/>
      <c r="HP197" s="148"/>
    </row>
    <row r="198" s="147" customFormat="1" spans="1:224">
      <c r="A198" s="160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  <c r="BQ198" s="148"/>
      <c r="BR198" s="148"/>
      <c r="BS198" s="148"/>
      <c r="BT198" s="148"/>
      <c r="BU198" s="148"/>
      <c r="BV198" s="148"/>
      <c r="BW198" s="148"/>
      <c r="BX198" s="148"/>
      <c r="BY198" s="148"/>
      <c r="BZ198" s="148"/>
      <c r="CA198" s="148"/>
      <c r="CB198" s="148"/>
      <c r="CC198" s="148"/>
      <c r="CD198" s="148"/>
      <c r="CE198" s="148"/>
      <c r="CF198" s="148"/>
      <c r="CG198" s="148"/>
      <c r="CH198" s="148"/>
      <c r="CI198" s="148"/>
      <c r="CJ198" s="148"/>
      <c r="CK198" s="148"/>
      <c r="CL198" s="148"/>
      <c r="CM198" s="148"/>
      <c r="CN198" s="148"/>
      <c r="CO198" s="148"/>
      <c r="CP198" s="148"/>
      <c r="CQ198" s="148"/>
      <c r="CR198" s="148"/>
      <c r="CS198" s="148"/>
      <c r="CT198" s="148"/>
      <c r="CU198" s="148"/>
      <c r="CV198" s="148"/>
      <c r="CW198" s="148"/>
      <c r="CX198" s="148"/>
      <c r="CY198" s="148"/>
      <c r="CZ198" s="148"/>
      <c r="DA198" s="148"/>
      <c r="DB198" s="148"/>
      <c r="DC198" s="148"/>
      <c r="DD198" s="148"/>
      <c r="DE198" s="148"/>
      <c r="DF198" s="148"/>
      <c r="DG198" s="148"/>
      <c r="DH198" s="148"/>
      <c r="DI198" s="148"/>
      <c r="DJ198" s="148"/>
      <c r="DK198" s="148"/>
      <c r="DL198" s="148"/>
      <c r="DM198" s="148"/>
      <c r="DN198" s="148"/>
      <c r="DO198" s="148"/>
      <c r="DP198" s="148"/>
      <c r="DQ198" s="148"/>
      <c r="DR198" s="148"/>
      <c r="DS198" s="148"/>
      <c r="DT198" s="148"/>
      <c r="DU198" s="148"/>
      <c r="DV198" s="148"/>
      <c r="DW198" s="148"/>
      <c r="DX198" s="148"/>
      <c r="DY198" s="148"/>
      <c r="DZ198" s="148"/>
      <c r="EA198" s="148"/>
      <c r="EB198" s="148"/>
      <c r="EC198" s="148"/>
      <c r="ED198" s="148"/>
      <c r="EE198" s="148"/>
      <c r="EF198" s="148"/>
      <c r="EG198" s="148"/>
      <c r="EH198" s="148"/>
      <c r="EI198" s="148"/>
      <c r="EJ198" s="148"/>
      <c r="EK198" s="148"/>
      <c r="EL198" s="148"/>
      <c r="EM198" s="148"/>
      <c r="EN198" s="148"/>
      <c r="EO198" s="148"/>
      <c r="EP198" s="148"/>
      <c r="EQ198" s="148"/>
      <c r="ER198" s="148"/>
      <c r="ES198" s="148"/>
      <c r="ET198" s="148"/>
      <c r="EU198" s="148"/>
      <c r="EV198" s="148"/>
      <c r="EW198" s="148"/>
      <c r="EX198" s="148"/>
      <c r="EY198" s="148"/>
      <c r="EZ198" s="148"/>
      <c r="FA198" s="148"/>
      <c r="FB198" s="148"/>
      <c r="FC198" s="148"/>
      <c r="FD198" s="148"/>
      <c r="FE198" s="148"/>
      <c r="FF198" s="148"/>
      <c r="FG198" s="148"/>
      <c r="FH198" s="148"/>
      <c r="FI198" s="148"/>
      <c r="FJ198" s="148"/>
      <c r="FK198" s="148"/>
      <c r="FL198" s="148"/>
      <c r="FM198" s="148"/>
      <c r="FN198" s="148"/>
      <c r="FO198" s="148"/>
      <c r="FP198" s="148"/>
      <c r="FQ198" s="148"/>
      <c r="FR198" s="148"/>
      <c r="FS198" s="148"/>
      <c r="FT198" s="148"/>
      <c r="FU198" s="148"/>
      <c r="FV198" s="148"/>
      <c r="FW198" s="148"/>
      <c r="FX198" s="148"/>
      <c r="FY198" s="148"/>
      <c r="FZ198" s="148"/>
      <c r="GA198" s="148"/>
      <c r="GB198" s="148"/>
      <c r="GC198" s="148"/>
      <c r="GD198" s="148"/>
      <c r="GE198" s="148"/>
      <c r="GF198" s="148"/>
      <c r="GG198" s="148"/>
      <c r="GH198" s="148"/>
      <c r="GI198" s="148"/>
      <c r="GJ198" s="148"/>
      <c r="GK198" s="148"/>
      <c r="GL198" s="148"/>
      <c r="GM198" s="148"/>
      <c r="GN198" s="148"/>
      <c r="GO198" s="148"/>
      <c r="GP198" s="148"/>
      <c r="GQ198" s="148"/>
      <c r="GR198" s="148"/>
      <c r="GS198" s="148"/>
      <c r="GT198" s="148"/>
      <c r="GU198" s="148"/>
      <c r="GV198" s="148"/>
      <c r="GW198" s="148"/>
      <c r="GX198" s="148"/>
      <c r="GY198" s="148"/>
      <c r="GZ198" s="148"/>
      <c r="HA198" s="148"/>
      <c r="HB198" s="148"/>
      <c r="HC198" s="148"/>
      <c r="HD198" s="148"/>
      <c r="HE198" s="148"/>
      <c r="HF198" s="148"/>
      <c r="HG198" s="148"/>
      <c r="HH198" s="148"/>
      <c r="HI198" s="148"/>
      <c r="HJ198" s="148"/>
      <c r="HK198" s="148"/>
      <c r="HL198" s="148"/>
      <c r="HM198" s="148"/>
      <c r="HN198" s="148"/>
      <c r="HO198" s="148"/>
      <c r="HP198" s="148"/>
    </row>
    <row r="199" s="147" customFormat="1" spans="1:224">
      <c r="A199" s="160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  <c r="BQ199" s="148"/>
      <c r="BR199" s="148"/>
      <c r="BS199" s="148"/>
      <c r="BT199" s="148"/>
      <c r="BU199" s="148"/>
      <c r="BV199" s="148"/>
      <c r="BW199" s="148"/>
      <c r="BX199" s="148"/>
      <c r="BY199" s="148"/>
      <c r="BZ199" s="148"/>
      <c r="CA199" s="148"/>
      <c r="CB199" s="148"/>
      <c r="CC199" s="148"/>
      <c r="CD199" s="148"/>
      <c r="CE199" s="148"/>
      <c r="CF199" s="148"/>
      <c r="CG199" s="148"/>
      <c r="CH199" s="148"/>
      <c r="CI199" s="148"/>
      <c r="CJ199" s="148"/>
      <c r="CK199" s="148"/>
      <c r="CL199" s="148"/>
      <c r="CM199" s="148"/>
      <c r="CN199" s="148"/>
      <c r="CO199" s="148"/>
      <c r="CP199" s="148"/>
      <c r="CQ199" s="148"/>
      <c r="CR199" s="148"/>
      <c r="CS199" s="148"/>
      <c r="CT199" s="148"/>
      <c r="CU199" s="148"/>
      <c r="CV199" s="148"/>
      <c r="CW199" s="148"/>
      <c r="CX199" s="148"/>
      <c r="CY199" s="148"/>
      <c r="CZ199" s="148"/>
      <c r="DA199" s="148"/>
      <c r="DB199" s="148"/>
      <c r="DC199" s="148"/>
      <c r="DD199" s="148"/>
      <c r="DE199" s="148"/>
      <c r="DF199" s="148"/>
      <c r="DG199" s="148"/>
      <c r="DH199" s="148"/>
      <c r="DI199" s="148"/>
      <c r="DJ199" s="148"/>
      <c r="DK199" s="148"/>
      <c r="DL199" s="148"/>
      <c r="DM199" s="148"/>
      <c r="DN199" s="148"/>
      <c r="DO199" s="148"/>
      <c r="DP199" s="148"/>
      <c r="DQ199" s="148"/>
      <c r="DR199" s="148"/>
      <c r="DS199" s="148"/>
      <c r="DT199" s="148"/>
      <c r="DU199" s="148"/>
      <c r="DV199" s="148"/>
      <c r="DW199" s="148"/>
      <c r="DX199" s="148"/>
      <c r="DY199" s="148"/>
      <c r="DZ199" s="148"/>
      <c r="EA199" s="148"/>
      <c r="EB199" s="148"/>
      <c r="EC199" s="148"/>
      <c r="ED199" s="148"/>
      <c r="EE199" s="148"/>
      <c r="EF199" s="148"/>
      <c r="EG199" s="148"/>
      <c r="EH199" s="148"/>
      <c r="EI199" s="148"/>
      <c r="EJ199" s="148"/>
      <c r="EK199" s="148"/>
      <c r="EL199" s="148"/>
      <c r="EM199" s="148"/>
      <c r="EN199" s="148"/>
      <c r="EO199" s="148"/>
      <c r="EP199" s="148"/>
      <c r="EQ199" s="148"/>
      <c r="ER199" s="148"/>
      <c r="ES199" s="148"/>
      <c r="ET199" s="148"/>
      <c r="EU199" s="148"/>
      <c r="EV199" s="148"/>
      <c r="EW199" s="148"/>
      <c r="EX199" s="148"/>
      <c r="EY199" s="148"/>
      <c r="EZ199" s="148"/>
      <c r="FA199" s="148"/>
      <c r="FB199" s="148"/>
      <c r="FC199" s="148"/>
      <c r="FD199" s="148"/>
      <c r="FE199" s="148"/>
      <c r="FF199" s="148"/>
      <c r="FG199" s="148"/>
      <c r="FH199" s="148"/>
      <c r="FI199" s="148"/>
      <c r="FJ199" s="148"/>
      <c r="FK199" s="148"/>
      <c r="FL199" s="148"/>
      <c r="FM199" s="148"/>
      <c r="FN199" s="148"/>
      <c r="FO199" s="148"/>
      <c r="FP199" s="148"/>
      <c r="FQ199" s="148"/>
      <c r="FR199" s="148"/>
      <c r="FS199" s="148"/>
      <c r="FT199" s="148"/>
      <c r="FU199" s="148"/>
      <c r="FV199" s="148"/>
      <c r="FW199" s="148"/>
      <c r="FX199" s="148"/>
      <c r="FY199" s="148"/>
      <c r="FZ199" s="148"/>
      <c r="GA199" s="148"/>
      <c r="GB199" s="148"/>
      <c r="GC199" s="148"/>
      <c r="GD199" s="148"/>
      <c r="GE199" s="148"/>
      <c r="GF199" s="148"/>
      <c r="GG199" s="148"/>
      <c r="GH199" s="148"/>
      <c r="GI199" s="148"/>
      <c r="GJ199" s="148"/>
      <c r="GK199" s="148"/>
      <c r="GL199" s="148"/>
      <c r="GM199" s="148"/>
      <c r="GN199" s="148"/>
      <c r="GO199" s="148"/>
      <c r="GP199" s="148"/>
      <c r="GQ199" s="148"/>
      <c r="GR199" s="148"/>
      <c r="GS199" s="148"/>
      <c r="GT199" s="148"/>
      <c r="GU199" s="148"/>
      <c r="GV199" s="148"/>
      <c r="GW199" s="148"/>
      <c r="GX199" s="148"/>
      <c r="GY199" s="148"/>
      <c r="GZ199" s="148"/>
      <c r="HA199" s="148"/>
      <c r="HB199" s="148"/>
      <c r="HC199" s="148"/>
      <c r="HD199" s="148"/>
      <c r="HE199" s="148"/>
      <c r="HF199" s="148"/>
      <c r="HG199" s="148"/>
      <c r="HH199" s="148"/>
      <c r="HI199" s="148"/>
      <c r="HJ199" s="148"/>
      <c r="HK199" s="148"/>
      <c r="HL199" s="148"/>
      <c r="HM199" s="148"/>
      <c r="HN199" s="148"/>
      <c r="HO199" s="148"/>
      <c r="HP199" s="148"/>
    </row>
    <row r="200" s="147" customFormat="1" spans="1:224">
      <c r="A200" s="160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  <c r="BQ200" s="148"/>
      <c r="BR200" s="148"/>
      <c r="BS200" s="148"/>
      <c r="BT200" s="148"/>
      <c r="BU200" s="148"/>
      <c r="BV200" s="148"/>
      <c r="BW200" s="148"/>
      <c r="BX200" s="148"/>
      <c r="BY200" s="148"/>
      <c r="BZ200" s="148"/>
      <c r="CA200" s="148"/>
      <c r="CB200" s="148"/>
      <c r="CC200" s="148"/>
      <c r="CD200" s="148"/>
      <c r="CE200" s="148"/>
      <c r="CF200" s="148"/>
      <c r="CG200" s="148"/>
      <c r="CH200" s="148"/>
      <c r="CI200" s="148"/>
      <c r="CJ200" s="148"/>
      <c r="CK200" s="148"/>
      <c r="CL200" s="148"/>
      <c r="CM200" s="148"/>
      <c r="CN200" s="148"/>
      <c r="CO200" s="148"/>
      <c r="CP200" s="148"/>
      <c r="CQ200" s="148"/>
      <c r="CR200" s="148"/>
      <c r="CS200" s="148"/>
      <c r="CT200" s="148"/>
      <c r="CU200" s="148"/>
      <c r="CV200" s="148"/>
      <c r="CW200" s="148"/>
      <c r="CX200" s="148"/>
      <c r="CY200" s="148"/>
      <c r="CZ200" s="148"/>
      <c r="DA200" s="148"/>
      <c r="DB200" s="148"/>
      <c r="DC200" s="148"/>
      <c r="DD200" s="148"/>
      <c r="DE200" s="148"/>
      <c r="DF200" s="148"/>
      <c r="DG200" s="148"/>
      <c r="DH200" s="148"/>
      <c r="DI200" s="148"/>
      <c r="DJ200" s="148"/>
      <c r="DK200" s="148"/>
      <c r="DL200" s="148"/>
      <c r="DM200" s="148"/>
      <c r="DN200" s="148"/>
      <c r="DO200" s="148"/>
      <c r="DP200" s="148"/>
      <c r="DQ200" s="148"/>
      <c r="DR200" s="148"/>
      <c r="DS200" s="148"/>
      <c r="DT200" s="148"/>
      <c r="DU200" s="148"/>
      <c r="DV200" s="148"/>
      <c r="DW200" s="148"/>
      <c r="DX200" s="148"/>
      <c r="DY200" s="148"/>
      <c r="DZ200" s="148"/>
      <c r="EA200" s="148"/>
      <c r="EB200" s="148"/>
      <c r="EC200" s="148"/>
      <c r="ED200" s="148"/>
      <c r="EE200" s="148"/>
      <c r="EF200" s="148"/>
      <c r="EG200" s="148"/>
      <c r="EH200" s="148"/>
      <c r="EI200" s="148"/>
      <c r="EJ200" s="148"/>
      <c r="EK200" s="148"/>
      <c r="EL200" s="148"/>
      <c r="EM200" s="148"/>
      <c r="EN200" s="148"/>
      <c r="EO200" s="148"/>
      <c r="EP200" s="148"/>
      <c r="EQ200" s="148"/>
      <c r="ER200" s="148"/>
      <c r="ES200" s="148"/>
      <c r="ET200" s="148"/>
      <c r="EU200" s="148"/>
      <c r="EV200" s="148"/>
      <c r="EW200" s="148"/>
      <c r="EX200" s="148"/>
      <c r="EY200" s="148"/>
      <c r="EZ200" s="148"/>
      <c r="FA200" s="148"/>
      <c r="FB200" s="148"/>
      <c r="FC200" s="148"/>
      <c r="FD200" s="148"/>
      <c r="FE200" s="148"/>
      <c r="FF200" s="148"/>
      <c r="FG200" s="148"/>
      <c r="FH200" s="148"/>
      <c r="FI200" s="148"/>
      <c r="FJ200" s="148"/>
      <c r="FK200" s="148"/>
      <c r="FL200" s="148"/>
      <c r="FM200" s="148"/>
      <c r="FN200" s="148"/>
      <c r="FO200" s="148"/>
      <c r="FP200" s="148"/>
      <c r="FQ200" s="148"/>
      <c r="FR200" s="148"/>
      <c r="FS200" s="148"/>
      <c r="FT200" s="148"/>
      <c r="FU200" s="148"/>
      <c r="FV200" s="148"/>
      <c r="FW200" s="148"/>
      <c r="FX200" s="148"/>
      <c r="FY200" s="148"/>
      <c r="FZ200" s="148"/>
      <c r="GA200" s="148"/>
      <c r="GB200" s="148"/>
      <c r="GC200" s="148"/>
      <c r="GD200" s="148"/>
      <c r="GE200" s="148"/>
      <c r="GF200" s="148"/>
      <c r="GG200" s="148"/>
      <c r="GH200" s="148"/>
      <c r="GI200" s="148"/>
      <c r="GJ200" s="148"/>
      <c r="GK200" s="148"/>
      <c r="GL200" s="148"/>
      <c r="GM200" s="148"/>
      <c r="GN200" s="148"/>
      <c r="GO200" s="148"/>
      <c r="GP200" s="148"/>
      <c r="GQ200" s="148"/>
      <c r="GR200" s="148"/>
      <c r="GS200" s="148"/>
      <c r="GT200" s="148"/>
      <c r="GU200" s="148"/>
      <c r="GV200" s="148"/>
      <c r="GW200" s="148"/>
      <c r="GX200" s="148"/>
      <c r="GY200" s="148"/>
      <c r="GZ200" s="148"/>
      <c r="HA200" s="148"/>
      <c r="HB200" s="148"/>
      <c r="HC200" s="148"/>
      <c r="HD200" s="148"/>
      <c r="HE200" s="148"/>
      <c r="HF200" s="148"/>
      <c r="HG200" s="148"/>
      <c r="HH200" s="148"/>
      <c r="HI200" s="148"/>
      <c r="HJ200" s="148"/>
      <c r="HK200" s="148"/>
      <c r="HL200" s="148"/>
      <c r="HM200" s="148"/>
      <c r="HN200" s="148"/>
      <c r="HO200" s="148"/>
      <c r="HP200" s="148"/>
    </row>
    <row r="201" s="147" customFormat="1" spans="1:224">
      <c r="A201" s="160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  <c r="BQ201" s="148"/>
      <c r="BR201" s="148"/>
      <c r="BS201" s="148"/>
      <c r="BT201" s="148"/>
      <c r="BU201" s="148"/>
      <c r="BV201" s="148"/>
      <c r="BW201" s="148"/>
      <c r="BX201" s="148"/>
      <c r="BY201" s="148"/>
      <c r="BZ201" s="148"/>
      <c r="CA201" s="148"/>
      <c r="CB201" s="148"/>
      <c r="CC201" s="148"/>
      <c r="CD201" s="148"/>
      <c r="CE201" s="148"/>
      <c r="CF201" s="148"/>
      <c r="CG201" s="148"/>
      <c r="CH201" s="148"/>
      <c r="CI201" s="148"/>
      <c r="CJ201" s="148"/>
      <c r="CK201" s="148"/>
      <c r="CL201" s="148"/>
      <c r="CM201" s="148"/>
      <c r="CN201" s="148"/>
      <c r="CO201" s="148"/>
      <c r="CP201" s="148"/>
      <c r="CQ201" s="148"/>
      <c r="CR201" s="148"/>
      <c r="CS201" s="148"/>
      <c r="CT201" s="148"/>
      <c r="CU201" s="148"/>
      <c r="CV201" s="148"/>
      <c r="CW201" s="148"/>
      <c r="CX201" s="148"/>
      <c r="CY201" s="148"/>
      <c r="CZ201" s="148"/>
      <c r="DA201" s="148"/>
      <c r="DB201" s="148"/>
      <c r="DC201" s="148"/>
      <c r="DD201" s="148"/>
      <c r="DE201" s="148"/>
      <c r="DF201" s="148"/>
      <c r="DG201" s="148"/>
      <c r="DH201" s="148"/>
      <c r="DI201" s="148"/>
      <c r="DJ201" s="148"/>
      <c r="DK201" s="148"/>
      <c r="DL201" s="148"/>
      <c r="DM201" s="148"/>
      <c r="DN201" s="148"/>
      <c r="DO201" s="148"/>
      <c r="DP201" s="148"/>
      <c r="DQ201" s="148"/>
      <c r="DR201" s="148"/>
      <c r="DS201" s="148"/>
      <c r="DT201" s="148"/>
      <c r="DU201" s="148"/>
      <c r="DV201" s="148"/>
      <c r="DW201" s="148"/>
      <c r="DX201" s="148"/>
      <c r="DY201" s="148"/>
      <c r="DZ201" s="148"/>
      <c r="EA201" s="148"/>
      <c r="EB201" s="148"/>
      <c r="EC201" s="148"/>
      <c r="ED201" s="148"/>
      <c r="EE201" s="148"/>
      <c r="EF201" s="148"/>
      <c r="EG201" s="148"/>
      <c r="EH201" s="148"/>
      <c r="EI201" s="148"/>
      <c r="EJ201" s="148"/>
      <c r="EK201" s="148"/>
      <c r="EL201" s="148"/>
      <c r="EM201" s="148"/>
      <c r="EN201" s="148"/>
      <c r="EO201" s="148"/>
      <c r="EP201" s="148"/>
      <c r="EQ201" s="148"/>
      <c r="ER201" s="148"/>
      <c r="ES201" s="148"/>
      <c r="ET201" s="148"/>
      <c r="EU201" s="148"/>
      <c r="EV201" s="148"/>
      <c r="EW201" s="148"/>
      <c r="EX201" s="148"/>
      <c r="EY201" s="148"/>
      <c r="EZ201" s="148"/>
      <c r="FA201" s="148"/>
      <c r="FB201" s="148"/>
      <c r="FC201" s="148"/>
      <c r="FD201" s="148"/>
      <c r="FE201" s="148"/>
      <c r="FF201" s="148"/>
      <c r="FG201" s="148"/>
      <c r="FH201" s="148"/>
      <c r="FI201" s="148"/>
      <c r="FJ201" s="148"/>
      <c r="FK201" s="148"/>
      <c r="FL201" s="148"/>
      <c r="FM201" s="148"/>
      <c r="FN201" s="148"/>
      <c r="FO201" s="148"/>
      <c r="FP201" s="148"/>
      <c r="FQ201" s="148"/>
      <c r="FR201" s="148"/>
      <c r="FS201" s="148"/>
      <c r="FT201" s="148"/>
      <c r="FU201" s="148"/>
      <c r="FV201" s="148"/>
      <c r="FW201" s="148"/>
      <c r="FX201" s="148"/>
      <c r="FY201" s="148"/>
      <c r="FZ201" s="148"/>
      <c r="GA201" s="148"/>
      <c r="GB201" s="148"/>
      <c r="GC201" s="148"/>
      <c r="GD201" s="148"/>
      <c r="GE201" s="148"/>
      <c r="GF201" s="148"/>
      <c r="GG201" s="148"/>
      <c r="GH201" s="148"/>
      <c r="GI201" s="148"/>
      <c r="GJ201" s="148"/>
      <c r="GK201" s="148"/>
      <c r="GL201" s="148"/>
      <c r="GM201" s="148"/>
      <c r="GN201" s="148"/>
      <c r="GO201" s="148"/>
      <c r="GP201" s="148"/>
      <c r="GQ201" s="148"/>
      <c r="GR201" s="148"/>
      <c r="GS201" s="148"/>
      <c r="GT201" s="148"/>
      <c r="GU201" s="148"/>
      <c r="GV201" s="148"/>
      <c r="GW201" s="148"/>
      <c r="GX201" s="148"/>
      <c r="GY201" s="148"/>
      <c r="GZ201" s="148"/>
      <c r="HA201" s="148"/>
      <c r="HB201" s="148"/>
      <c r="HC201" s="148"/>
      <c r="HD201" s="148"/>
      <c r="HE201" s="148"/>
      <c r="HF201" s="148"/>
      <c r="HG201" s="148"/>
      <c r="HH201" s="148"/>
      <c r="HI201" s="148"/>
      <c r="HJ201" s="148"/>
      <c r="HK201" s="148"/>
      <c r="HL201" s="148"/>
      <c r="HM201" s="148"/>
      <c r="HN201" s="148"/>
      <c r="HO201" s="148"/>
      <c r="HP201" s="148"/>
    </row>
    <row r="202" s="147" customFormat="1" spans="1:224">
      <c r="A202" s="160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  <c r="BQ202" s="148"/>
      <c r="BR202" s="148"/>
      <c r="BS202" s="148"/>
      <c r="BT202" s="148"/>
      <c r="BU202" s="148"/>
      <c r="BV202" s="148"/>
      <c r="BW202" s="148"/>
      <c r="BX202" s="148"/>
      <c r="BY202" s="148"/>
      <c r="BZ202" s="148"/>
      <c r="CA202" s="148"/>
      <c r="CB202" s="148"/>
      <c r="CC202" s="148"/>
      <c r="CD202" s="148"/>
      <c r="CE202" s="148"/>
      <c r="CF202" s="148"/>
      <c r="CG202" s="148"/>
      <c r="CH202" s="148"/>
      <c r="CI202" s="148"/>
      <c r="CJ202" s="148"/>
      <c r="CK202" s="148"/>
      <c r="CL202" s="148"/>
      <c r="CM202" s="148"/>
      <c r="CN202" s="148"/>
      <c r="CO202" s="148"/>
      <c r="CP202" s="148"/>
      <c r="CQ202" s="148"/>
      <c r="CR202" s="148"/>
      <c r="CS202" s="148"/>
      <c r="CT202" s="148"/>
      <c r="CU202" s="148"/>
      <c r="CV202" s="148"/>
      <c r="CW202" s="148"/>
      <c r="CX202" s="148"/>
      <c r="CY202" s="148"/>
      <c r="CZ202" s="148"/>
      <c r="DA202" s="148"/>
      <c r="DB202" s="148"/>
      <c r="DC202" s="148"/>
      <c r="DD202" s="148"/>
      <c r="DE202" s="148"/>
      <c r="DF202" s="148"/>
      <c r="DG202" s="148"/>
      <c r="DH202" s="148"/>
      <c r="DI202" s="148"/>
      <c r="DJ202" s="148"/>
      <c r="DK202" s="148"/>
      <c r="DL202" s="148"/>
      <c r="DM202" s="148"/>
      <c r="DN202" s="148"/>
      <c r="DO202" s="148"/>
      <c r="DP202" s="148"/>
      <c r="DQ202" s="148"/>
      <c r="DR202" s="148"/>
      <c r="DS202" s="148"/>
      <c r="DT202" s="148"/>
      <c r="DU202" s="148"/>
      <c r="DV202" s="148"/>
      <c r="DW202" s="148"/>
      <c r="DX202" s="148"/>
      <c r="DY202" s="148"/>
      <c r="DZ202" s="148"/>
      <c r="EA202" s="148"/>
      <c r="EB202" s="148"/>
      <c r="EC202" s="148"/>
      <c r="ED202" s="148"/>
      <c r="EE202" s="148"/>
      <c r="EF202" s="148"/>
      <c r="EG202" s="148"/>
      <c r="EH202" s="148"/>
      <c r="EI202" s="148"/>
      <c r="EJ202" s="148"/>
      <c r="EK202" s="148"/>
      <c r="EL202" s="148"/>
      <c r="EM202" s="148"/>
      <c r="EN202" s="148"/>
      <c r="EO202" s="148"/>
      <c r="EP202" s="148"/>
      <c r="EQ202" s="148"/>
      <c r="ER202" s="148"/>
      <c r="ES202" s="148"/>
      <c r="ET202" s="148"/>
      <c r="EU202" s="148"/>
      <c r="EV202" s="148"/>
      <c r="EW202" s="148"/>
      <c r="EX202" s="148"/>
      <c r="EY202" s="148"/>
      <c r="EZ202" s="148"/>
      <c r="FA202" s="148"/>
      <c r="FB202" s="148"/>
      <c r="FC202" s="148"/>
      <c r="FD202" s="148"/>
      <c r="FE202" s="148"/>
      <c r="FF202" s="148"/>
      <c r="FG202" s="148"/>
      <c r="FH202" s="148"/>
      <c r="FI202" s="148"/>
      <c r="FJ202" s="148"/>
      <c r="FK202" s="148"/>
      <c r="FL202" s="148"/>
      <c r="FM202" s="148"/>
      <c r="FN202" s="148"/>
      <c r="FO202" s="148"/>
      <c r="FP202" s="148"/>
      <c r="FQ202" s="148"/>
      <c r="FR202" s="148"/>
      <c r="FS202" s="148"/>
      <c r="FT202" s="148"/>
      <c r="FU202" s="148"/>
      <c r="FV202" s="148"/>
      <c r="FW202" s="148"/>
      <c r="FX202" s="148"/>
      <c r="FY202" s="148"/>
      <c r="FZ202" s="148"/>
      <c r="GA202" s="148"/>
      <c r="GB202" s="148"/>
      <c r="GC202" s="148"/>
      <c r="GD202" s="148"/>
      <c r="GE202" s="148"/>
      <c r="GF202" s="148"/>
      <c r="GG202" s="148"/>
      <c r="GH202" s="148"/>
      <c r="GI202" s="148"/>
      <c r="GJ202" s="148"/>
      <c r="GK202" s="148"/>
      <c r="GL202" s="148"/>
      <c r="GM202" s="148"/>
      <c r="GN202" s="148"/>
      <c r="GO202" s="148"/>
      <c r="GP202" s="148"/>
      <c r="GQ202" s="148"/>
      <c r="GR202" s="148"/>
      <c r="GS202" s="148"/>
      <c r="GT202" s="148"/>
      <c r="GU202" s="148"/>
      <c r="GV202" s="148"/>
      <c r="GW202" s="148"/>
      <c r="GX202" s="148"/>
      <c r="GY202" s="148"/>
      <c r="GZ202" s="148"/>
      <c r="HA202" s="148"/>
      <c r="HB202" s="148"/>
      <c r="HC202" s="148"/>
      <c r="HD202" s="148"/>
      <c r="HE202" s="148"/>
      <c r="HF202" s="148"/>
      <c r="HG202" s="148"/>
      <c r="HH202" s="148"/>
      <c r="HI202" s="148"/>
      <c r="HJ202" s="148"/>
      <c r="HK202" s="148"/>
      <c r="HL202" s="148"/>
      <c r="HM202" s="148"/>
      <c r="HN202" s="148"/>
      <c r="HO202" s="148"/>
      <c r="HP202" s="148"/>
    </row>
    <row r="203" s="147" customFormat="1" spans="1:224">
      <c r="A203" s="160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  <c r="BQ203" s="148"/>
      <c r="BR203" s="148"/>
      <c r="BS203" s="148"/>
      <c r="BT203" s="148"/>
      <c r="BU203" s="148"/>
      <c r="BV203" s="148"/>
      <c r="BW203" s="148"/>
      <c r="BX203" s="148"/>
      <c r="BY203" s="148"/>
      <c r="BZ203" s="148"/>
      <c r="CA203" s="148"/>
      <c r="CB203" s="148"/>
      <c r="CC203" s="148"/>
      <c r="CD203" s="148"/>
      <c r="CE203" s="148"/>
      <c r="CF203" s="148"/>
      <c r="CG203" s="148"/>
      <c r="CH203" s="148"/>
      <c r="CI203" s="148"/>
      <c r="CJ203" s="148"/>
      <c r="CK203" s="148"/>
      <c r="CL203" s="148"/>
      <c r="CM203" s="148"/>
      <c r="CN203" s="148"/>
      <c r="CO203" s="148"/>
      <c r="CP203" s="148"/>
      <c r="CQ203" s="148"/>
      <c r="CR203" s="148"/>
      <c r="CS203" s="148"/>
      <c r="CT203" s="148"/>
      <c r="CU203" s="148"/>
      <c r="CV203" s="148"/>
      <c r="CW203" s="148"/>
      <c r="CX203" s="148"/>
      <c r="CY203" s="148"/>
      <c r="CZ203" s="148"/>
      <c r="DA203" s="148"/>
      <c r="DB203" s="148"/>
      <c r="DC203" s="148"/>
      <c r="DD203" s="148"/>
      <c r="DE203" s="148"/>
      <c r="DF203" s="148"/>
      <c r="DG203" s="148"/>
      <c r="DH203" s="148"/>
      <c r="DI203" s="148"/>
      <c r="DJ203" s="148"/>
      <c r="DK203" s="148"/>
      <c r="DL203" s="148"/>
      <c r="DM203" s="148"/>
      <c r="DN203" s="148"/>
      <c r="DO203" s="148"/>
      <c r="DP203" s="148"/>
      <c r="DQ203" s="148"/>
      <c r="DR203" s="148"/>
      <c r="DS203" s="148"/>
      <c r="DT203" s="148"/>
      <c r="DU203" s="148"/>
      <c r="DV203" s="148"/>
      <c r="DW203" s="148"/>
      <c r="DX203" s="148"/>
      <c r="DY203" s="148"/>
      <c r="DZ203" s="148"/>
      <c r="EA203" s="148"/>
      <c r="EB203" s="148"/>
      <c r="EC203" s="148"/>
      <c r="ED203" s="148"/>
      <c r="EE203" s="148"/>
      <c r="EF203" s="148"/>
      <c r="EG203" s="148"/>
      <c r="EH203" s="148"/>
      <c r="EI203" s="148"/>
      <c r="EJ203" s="148"/>
      <c r="EK203" s="148"/>
      <c r="EL203" s="148"/>
      <c r="EM203" s="148"/>
      <c r="EN203" s="148"/>
      <c r="EO203" s="148"/>
      <c r="EP203" s="148"/>
      <c r="EQ203" s="148"/>
      <c r="ER203" s="148"/>
      <c r="ES203" s="148"/>
      <c r="ET203" s="148"/>
      <c r="EU203" s="148"/>
      <c r="EV203" s="148"/>
      <c r="EW203" s="148"/>
      <c r="EX203" s="148"/>
      <c r="EY203" s="148"/>
      <c r="EZ203" s="148"/>
      <c r="FA203" s="148"/>
      <c r="FB203" s="148"/>
      <c r="FC203" s="148"/>
      <c r="FD203" s="148"/>
      <c r="FE203" s="148"/>
      <c r="FF203" s="148"/>
      <c r="FG203" s="148"/>
      <c r="FH203" s="148"/>
      <c r="FI203" s="148"/>
      <c r="FJ203" s="148"/>
      <c r="FK203" s="148"/>
      <c r="FL203" s="148"/>
      <c r="FM203" s="148"/>
      <c r="FN203" s="148"/>
      <c r="FO203" s="148"/>
      <c r="FP203" s="148"/>
      <c r="FQ203" s="148"/>
      <c r="FR203" s="148"/>
      <c r="FS203" s="148"/>
      <c r="FT203" s="148"/>
      <c r="FU203" s="148"/>
      <c r="FV203" s="148"/>
      <c r="FW203" s="148"/>
      <c r="FX203" s="148"/>
      <c r="FY203" s="148"/>
      <c r="FZ203" s="148"/>
      <c r="GA203" s="148"/>
      <c r="GB203" s="148"/>
      <c r="GC203" s="148"/>
      <c r="GD203" s="148"/>
      <c r="GE203" s="148"/>
      <c r="GF203" s="148"/>
      <c r="GG203" s="148"/>
      <c r="GH203" s="148"/>
      <c r="GI203" s="148"/>
      <c r="GJ203" s="148"/>
      <c r="GK203" s="148"/>
      <c r="GL203" s="148"/>
      <c r="GM203" s="148"/>
      <c r="GN203" s="148"/>
      <c r="GO203" s="148"/>
      <c r="GP203" s="148"/>
      <c r="GQ203" s="148"/>
      <c r="GR203" s="148"/>
      <c r="GS203" s="148"/>
      <c r="GT203" s="148"/>
      <c r="GU203" s="148"/>
      <c r="GV203" s="148"/>
      <c r="GW203" s="148"/>
      <c r="GX203" s="148"/>
      <c r="GY203" s="148"/>
      <c r="GZ203" s="148"/>
      <c r="HA203" s="148"/>
      <c r="HB203" s="148"/>
      <c r="HC203" s="148"/>
      <c r="HD203" s="148"/>
      <c r="HE203" s="148"/>
      <c r="HF203" s="148"/>
      <c r="HG203" s="148"/>
      <c r="HH203" s="148"/>
      <c r="HI203" s="148"/>
      <c r="HJ203" s="148"/>
      <c r="HK203" s="148"/>
      <c r="HL203" s="148"/>
      <c r="HM203" s="148"/>
      <c r="HN203" s="148"/>
      <c r="HO203" s="148"/>
      <c r="HP203" s="148"/>
    </row>
    <row r="204" s="147" customFormat="1" spans="1:224">
      <c r="A204" s="160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  <c r="BQ204" s="148"/>
      <c r="BR204" s="148"/>
      <c r="BS204" s="148"/>
      <c r="BT204" s="148"/>
      <c r="BU204" s="148"/>
      <c r="BV204" s="148"/>
      <c r="BW204" s="148"/>
      <c r="BX204" s="148"/>
      <c r="BY204" s="148"/>
      <c r="BZ204" s="148"/>
      <c r="CA204" s="148"/>
      <c r="CB204" s="148"/>
      <c r="CC204" s="148"/>
      <c r="CD204" s="148"/>
      <c r="CE204" s="148"/>
      <c r="CF204" s="148"/>
      <c r="CG204" s="148"/>
      <c r="CH204" s="148"/>
      <c r="CI204" s="148"/>
      <c r="CJ204" s="148"/>
      <c r="CK204" s="148"/>
      <c r="CL204" s="148"/>
      <c r="CM204" s="148"/>
      <c r="CN204" s="148"/>
      <c r="CO204" s="148"/>
      <c r="CP204" s="148"/>
      <c r="CQ204" s="148"/>
      <c r="CR204" s="148"/>
      <c r="CS204" s="148"/>
      <c r="CT204" s="148"/>
      <c r="CU204" s="148"/>
      <c r="CV204" s="148"/>
      <c r="CW204" s="148"/>
      <c r="CX204" s="148"/>
      <c r="CY204" s="148"/>
      <c r="CZ204" s="148"/>
      <c r="DA204" s="148"/>
      <c r="DB204" s="148"/>
      <c r="DC204" s="148"/>
      <c r="DD204" s="148"/>
      <c r="DE204" s="148"/>
      <c r="DF204" s="148"/>
      <c r="DG204" s="148"/>
      <c r="DH204" s="148"/>
      <c r="DI204" s="148"/>
      <c r="DJ204" s="148"/>
      <c r="DK204" s="148"/>
      <c r="DL204" s="148"/>
      <c r="DM204" s="148"/>
      <c r="DN204" s="148"/>
      <c r="DO204" s="148"/>
      <c r="DP204" s="148"/>
      <c r="DQ204" s="148"/>
      <c r="DR204" s="148"/>
      <c r="DS204" s="148"/>
      <c r="DT204" s="148"/>
      <c r="DU204" s="148"/>
      <c r="DV204" s="148"/>
      <c r="DW204" s="148"/>
      <c r="DX204" s="148"/>
      <c r="DY204" s="148"/>
      <c r="DZ204" s="148"/>
      <c r="EA204" s="148"/>
      <c r="EB204" s="148"/>
      <c r="EC204" s="148"/>
      <c r="ED204" s="148"/>
      <c r="EE204" s="148"/>
      <c r="EF204" s="148"/>
      <c r="EG204" s="148"/>
      <c r="EH204" s="148"/>
      <c r="EI204" s="148"/>
      <c r="EJ204" s="148"/>
      <c r="EK204" s="148"/>
      <c r="EL204" s="148"/>
      <c r="EM204" s="148"/>
      <c r="EN204" s="148"/>
      <c r="EO204" s="148"/>
      <c r="EP204" s="148"/>
      <c r="EQ204" s="148"/>
      <c r="ER204" s="148"/>
      <c r="ES204" s="148"/>
      <c r="ET204" s="148"/>
      <c r="EU204" s="148"/>
      <c r="EV204" s="148"/>
      <c r="EW204" s="148"/>
      <c r="EX204" s="148"/>
      <c r="EY204" s="148"/>
      <c r="EZ204" s="148"/>
      <c r="FA204" s="148"/>
      <c r="FB204" s="148"/>
      <c r="FC204" s="148"/>
      <c r="FD204" s="148"/>
      <c r="FE204" s="148"/>
      <c r="FF204" s="148"/>
      <c r="FG204" s="148"/>
      <c r="FH204" s="148"/>
      <c r="FI204" s="148"/>
      <c r="FJ204" s="148"/>
      <c r="FK204" s="148"/>
      <c r="FL204" s="148"/>
      <c r="FM204" s="148"/>
      <c r="FN204" s="148"/>
      <c r="FO204" s="148"/>
      <c r="FP204" s="148"/>
      <c r="FQ204" s="148"/>
      <c r="FR204" s="148"/>
      <c r="FS204" s="148"/>
      <c r="FT204" s="148"/>
      <c r="FU204" s="148"/>
      <c r="FV204" s="148"/>
      <c r="FW204" s="148"/>
      <c r="FX204" s="148"/>
      <c r="FY204" s="148"/>
      <c r="FZ204" s="148"/>
      <c r="GA204" s="148"/>
      <c r="GB204" s="148"/>
      <c r="GC204" s="148"/>
      <c r="GD204" s="148"/>
      <c r="GE204" s="148"/>
      <c r="GF204" s="148"/>
      <c r="GG204" s="148"/>
      <c r="GH204" s="148"/>
      <c r="GI204" s="148"/>
      <c r="GJ204" s="148"/>
      <c r="GK204" s="148"/>
      <c r="GL204" s="148"/>
      <c r="GM204" s="148"/>
      <c r="GN204" s="148"/>
      <c r="GO204" s="148"/>
      <c r="GP204" s="148"/>
      <c r="GQ204" s="148"/>
      <c r="GR204" s="148"/>
      <c r="GS204" s="148"/>
      <c r="GT204" s="148"/>
      <c r="GU204" s="148"/>
      <c r="GV204" s="148"/>
      <c r="GW204" s="148"/>
      <c r="GX204" s="148"/>
      <c r="GY204" s="148"/>
      <c r="GZ204" s="148"/>
      <c r="HA204" s="148"/>
      <c r="HB204" s="148"/>
      <c r="HC204" s="148"/>
      <c r="HD204" s="148"/>
      <c r="HE204" s="148"/>
      <c r="HF204" s="148"/>
      <c r="HG204" s="148"/>
      <c r="HH204" s="148"/>
      <c r="HI204" s="148"/>
      <c r="HJ204" s="148"/>
      <c r="HK204" s="148"/>
      <c r="HL204" s="148"/>
      <c r="HM204" s="148"/>
      <c r="HN204" s="148"/>
      <c r="HO204" s="148"/>
      <c r="HP204" s="148"/>
    </row>
    <row r="205" s="147" customFormat="1" spans="1:224">
      <c r="A205" s="160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  <c r="BQ205" s="148"/>
      <c r="BR205" s="148"/>
      <c r="BS205" s="148"/>
      <c r="BT205" s="148"/>
      <c r="BU205" s="148"/>
      <c r="BV205" s="148"/>
      <c r="BW205" s="148"/>
      <c r="BX205" s="148"/>
      <c r="BY205" s="148"/>
      <c r="BZ205" s="148"/>
      <c r="CA205" s="148"/>
      <c r="CB205" s="148"/>
      <c r="CC205" s="148"/>
      <c r="CD205" s="148"/>
      <c r="CE205" s="148"/>
      <c r="CF205" s="148"/>
      <c r="CG205" s="148"/>
      <c r="CH205" s="148"/>
      <c r="CI205" s="148"/>
      <c r="CJ205" s="148"/>
      <c r="CK205" s="148"/>
      <c r="CL205" s="148"/>
      <c r="CM205" s="148"/>
      <c r="CN205" s="148"/>
      <c r="CO205" s="148"/>
      <c r="CP205" s="148"/>
      <c r="CQ205" s="148"/>
      <c r="CR205" s="148"/>
      <c r="CS205" s="148"/>
      <c r="CT205" s="148"/>
      <c r="CU205" s="148"/>
      <c r="CV205" s="148"/>
      <c r="CW205" s="148"/>
      <c r="CX205" s="148"/>
      <c r="CY205" s="148"/>
      <c r="CZ205" s="148"/>
      <c r="DA205" s="148"/>
      <c r="DB205" s="148"/>
      <c r="DC205" s="148"/>
      <c r="DD205" s="148"/>
      <c r="DE205" s="148"/>
      <c r="DF205" s="148"/>
      <c r="DG205" s="148"/>
      <c r="DH205" s="148"/>
      <c r="DI205" s="148"/>
      <c r="DJ205" s="148"/>
      <c r="DK205" s="148"/>
      <c r="DL205" s="148"/>
      <c r="DM205" s="148"/>
      <c r="DN205" s="148"/>
      <c r="DO205" s="148"/>
      <c r="DP205" s="148"/>
      <c r="DQ205" s="148"/>
      <c r="DR205" s="148"/>
      <c r="DS205" s="148"/>
      <c r="DT205" s="148"/>
      <c r="DU205" s="148"/>
      <c r="DV205" s="148"/>
      <c r="DW205" s="148"/>
      <c r="DX205" s="148"/>
      <c r="DY205" s="148"/>
      <c r="DZ205" s="148"/>
      <c r="EA205" s="148"/>
      <c r="EB205" s="148"/>
      <c r="EC205" s="148"/>
      <c r="ED205" s="148"/>
      <c r="EE205" s="148"/>
      <c r="EF205" s="148"/>
      <c r="EG205" s="148"/>
      <c r="EH205" s="148"/>
      <c r="EI205" s="148"/>
      <c r="EJ205" s="148"/>
      <c r="EK205" s="148"/>
      <c r="EL205" s="148"/>
      <c r="EM205" s="148"/>
      <c r="EN205" s="148"/>
      <c r="EO205" s="148"/>
      <c r="EP205" s="148"/>
      <c r="EQ205" s="148"/>
      <c r="ER205" s="148"/>
      <c r="ES205" s="148"/>
      <c r="ET205" s="148"/>
      <c r="EU205" s="148"/>
      <c r="EV205" s="148"/>
      <c r="EW205" s="148"/>
      <c r="EX205" s="148"/>
      <c r="EY205" s="148"/>
      <c r="EZ205" s="148"/>
      <c r="FA205" s="148"/>
      <c r="FB205" s="148"/>
      <c r="FC205" s="148"/>
      <c r="FD205" s="148"/>
      <c r="FE205" s="148"/>
      <c r="FF205" s="148"/>
      <c r="FG205" s="148"/>
      <c r="FH205" s="148"/>
      <c r="FI205" s="148"/>
      <c r="FJ205" s="148"/>
      <c r="FK205" s="148"/>
      <c r="FL205" s="148"/>
      <c r="FM205" s="148"/>
      <c r="FN205" s="148"/>
      <c r="FO205" s="148"/>
      <c r="FP205" s="148"/>
      <c r="FQ205" s="148"/>
      <c r="FR205" s="148"/>
      <c r="FS205" s="148"/>
      <c r="FT205" s="148"/>
      <c r="FU205" s="148"/>
      <c r="FV205" s="148"/>
      <c r="FW205" s="148"/>
      <c r="FX205" s="148"/>
      <c r="FY205" s="148"/>
      <c r="FZ205" s="148"/>
      <c r="GA205" s="148"/>
      <c r="GB205" s="148"/>
      <c r="GC205" s="148"/>
      <c r="GD205" s="148"/>
      <c r="GE205" s="148"/>
      <c r="GF205" s="148"/>
      <c r="GG205" s="148"/>
      <c r="GH205" s="148"/>
      <c r="GI205" s="148"/>
      <c r="GJ205" s="148"/>
      <c r="GK205" s="148"/>
      <c r="GL205" s="148"/>
      <c r="GM205" s="148"/>
      <c r="GN205" s="148"/>
      <c r="GO205" s="148"/>
      <c r="GP205" s="148"/>
      <c r="GQ205" s="148"/>
      <c r="GR205" s="148"/>
      <c r="GS205" s="148"/>
      <c r="GT205" s="148"/>
      <c r="GU205" s="148"/>
      <c r="GV205" s="148"/>
      <c r="GW205" s="148"/>
      <c r="GX205" s="148"/>
      <c r="GY205" s="148"/>
      <c r="GZ205" s="148"/>
      <c r="HA205" s="148"/>
      <c r="HB205" s="148"/>
      <c r="HC205" s="148"/>
      <c r="HD205" s="148"/>
      <c r="HE205" s="148"/>
      <c r="HF205" s="148"/>
      <c r="HG205" s="148"/>
      <c r="HH205" s="148"/>
      <c r="HI205" s="148"/>
      <c r="HJ205" s="148"/>
      <c r="HK205" s="148"/>
      <c r="HL205" s="148"/>
      <c r="HM205" s="148"/>
      <c r="HN205" s="148"/>
      <c r="HO205" s="148"/>
      <c r="HP205" s="148"/>
    </row>
    <row r="206" s="147" customFormat="1" spans="1:224">
      <c r="A206" s="160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  <c r="BQ206" s="148"/>
      <c r="BR206" s="148"/>
      <c r="BS206" s="148"/>
      <c r="BT206" s="148"/>
      <c r="BU206" s="148"/>
      <c r="BV206" s="148"/>
      <c r="BW206" s="148"/>
      <c r="BX206" s="148"/>
      <c r="BY206" s="148"/>
      <c r="BZ206" s="148"/>
      <c r="CA206" s="148"/>
      <c r="CB206" s="148"/>
      <c r="CC206" s="148"/>
      <c r="CD206" s="148"/>
      <c r="CE206" s="148"/>
      <c r="CF206" s="148"/>
      <c r="CG206" s="148"/>
      <c r="CH206" s="148"/>
      <c r="CI206" s="148"/>
      <c r="CJ206" s="148"/>
      <c r="CK206" s="148"/>
      <c r="CL206" s="148"/>
      <c r="CM206" s="148"/>
      <c r="CN206" s="148"/>
      <c r="CO206" s="148"/>
      <c r="CP206" s="148"/>
      <c r="CQ206" s="148"/>
      <c r="CR206" s="148"/>
      <c r="CS206" s="148"/>
      <c r="CT206" s="148"/>
      <c r="CU206" s="148"/>
      <c r="CV206" s="148"/>
      <c r="CW206" s="148"/>
      <c r="CX206" s="148"/>
      <c r="CY206" s="148"/>
      <c r="CZ206" s="148"/>
      <c r="DA206" s="148"/>
      <c r="DB206" s="148"/>
      <c r="DC206" s="148"/>
      <c r="DD206" s="148"/>
      <c r="DE206" s="148"/>
      <c r="DF206" s="148"/>
      <c r="DG206" s="148"/>
      <c r="DH206" s="148"/>
      <c r="DI206" s="148"/>
      <c r="DJ206" s="148"/>
      <c r="DK206" s="148"/>
      <c r="DL206" s="148"/>
      <c r="DM206" s="148"/>
      <c r="DN206" s="148"/>
      <c r="DO206" s="148"/>
      <c r="DP206" s="148"/>
      <c r="DQ206" s="148"/>
      <c r="DR206" s="148"/>
      <c r="DS206" s="148"/>
      <c r="DT206" s="148"/>
      <c r="DU206" s="148"/>
      <c r="DV206" s="148"/>
      <c r="DW206" s="148"/>
      <c r="DX206" s="148"/>
      <c r="DY206" s="148"/>
      <c r="DZ206" s="148"/>
      <c r="EA206" s="148"/>
      <c r="EB206" s="148"/>
      <c r="EC206" s="148"/>
      <c r="ED206" s="148"/>
      <c r="EE206" s="148"/>
      <c r="EF206" s="148"/>
      <c r="EG206" s="148"/>
      <c r="EH206" s="148"/>
      <c r="EI206" s="148"/>
      <c r="EJ206" s="148"/>
      <c r="EK206" s="148"/>
      <c r="EL206" s="148"/>
      <c r="EM206" s="148"/>
      <c r="EN206" s="148"/>
      <c r="EO206" s="148"/>
      <c r="EP206" s="148"/>
      <c r="EQ206" s="148"/>
      <c r="ER206" s="148"/>
      <c r="ES206" s="148"/>
      <c r="ET206" s="148"/>
      <c r="EU206" s="148"/>
      <c r="EV206" s="148"/>
      <c r="EW206" s="148"/>
      <c r="EX206" s="148"/>
      <c r="EY206" s="148"/>
      <c r="EZ206" s="148"/>
      <c r="FA206" s="148"/>
      <c r="FB206" s="148"/>
      <c r="FC206" s="148"/>
      <c r="FD206" s="148"/>
      <c r="FE206" s="148"/>
      <c r="FF206" s="148"/>
      <c r="FG206" s="148"/>
      <c r="FH206" s="148"/>
      <c r="FI206" s="148"/>
      <c r="FJ206" s="148"/>
      <c r="FK206" s="148"/>
      <c r="FL206" s="148"/>
      <c r="FM206" s="148"/>
      <c r="FN206" s="148"/>
      <c r="FO206" s="148"/>
      <c r="FP206" s="148"/>
      <c r="FQ206" s="148"/>
      <c r="FR206" s="148"/>
      <c r="FS206" s="148"/>
      <c r="FT206" s="148"/>
      <c r="FU206" s="148"/>
      <c r="FV206" s="148"/>
      <c r="FW206" s="148"/>
      <c r="FX206" s="148"/>
      <c r="FY206" s="148"/>
      <c r="FZ206" s="148"/>
      <c r="GA206" s="148"/>
      <c r="GB206" s="148"/>
      <c r="GC206" s="148"/>
      <c r="GD206" s="148"/>
      <c r="GE206" s="148"/>
      <c r="GF206" s="148"/>
      <c r="GG206" s="148"/>
      <c r="GH206" s="148"/>
      <c r="GI206" s="148"/>
      <c r="GJ206" s="148"/>
      <c r="GK206" s="148"/>
      <c r="GL206" s="148"/>
      <c r="GM206" s="148"/>
      <c r="GN206" s="148"/>
      <c r="GO206" s="148"/>
      <c r="GP206" s="148"/>
      <c r="GQ206" s="148"/>
      <c r="GR206" s="148"/>
      <c r="GS206" s="148"/>
      <c r="GT206" s="148"/>
      <c r="GU206" s="148"/>
      <c r="GV206" s="148"/>
      <c r="GW206" s="148"/>
      <c r="GX206" s="148"/>
      <c r="GY206" s="148"/>
      <c r="GZ206" s="148"/>
      <c r="HA206" s="148"/>
      <c r="HB206" s="148"/>
      <c r="HC206" s="148"/>
      <c r="HD206" s="148"/>
      <c r="HE206" s="148"/>
      <c r="HF206" s="148"/>
      <c r="HG206" s="148"/>
      <c r="HH206" s="148"/>
      <c r="HI206" s="148"/>
      <c r="HJ206" s="148"/>
      <c r="HK206" s="148"/>
      <c r="HL206" s="148"/>
      <c r="HM206" s="148"/>
      <c r="HN206" s="148"/>
      <c r="HO206" s="148"/>
      <c r="HP206" s="148"/>
    </row>
    <row r="207" s="147" customFormat="1" spans="1:224">
      <c r="A207" s="160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  <c r="BQ207" s="148"/>
      <c r="BR207" s="148"/>
      <c r="BS207" s="148"/>
      <c r="BT207" s="148"/>
      <c r="BU207" s="148"/>
      <c r="BV207" s="148"/>
      <c r="BW207" s="148"/>
      <c r="BX207" s="148"/>
      <c r="BY207" s="148"/>
      <c r="BZ207" s="148"/>
      <c r="CA207" s="148"/>
      <c r="CB207" s="148"/>
      <c r="CC207" s="148"/>
      <c r="CD207" s="148"/>
      <c r="CE207" s="148"/>
      <c r="CF207" s="148"/>
      <c r="CG207" s="148"/>
      <c r="CH207" s="148"/>
      <c r="CI207" s="148"/>
      <c r="CJ207" s="148"/>
      <c r="CK207" s="148"/>
      <c r="CL207" s="148"/>
      <c r="CM207" s="148"/>
      <c r="CN207" s="148"/>
      <c r="CO207" s="148"/>
      <c r="CP207" s="148"/>
      <c r="CQ207" s="148"/>
      <c r="CR207" s="148"/>
      <c r="CS207" s="148"/>
      <c r="CT207" s="148"/>
      <c r="CU207" s="148"/>
      <c r="CV207" s="148"/>
      <c r="CW207" s="148"/>
      <c r="CX207" s="148"/>
      <c r="CY207" s="148"/>
      <c r="CZ207" s="148"/>
      <c r="DA207" s="148"/>
      <c r="DB207" s="148"/>
      <c r="DC207" s="148"/>
      <c r="DD207" s="148"/>
      <c r="DE207" s="148"/>
      <c r="DF207" s="148"/>
      <c r="DG207" s="148"/>
      <c r="DH207" s="148"/>
      <c r="DI207" s="148"/>
      <c r="DJ207" s="148"/>
      <c r="DK207" s="148"/>
      <c r="DL207" s="148"/>
      <c r="DM207" s="148"/>
      <c r="DN207" s="148"/>
      <c r="DO207" s="148"/>
      <c r="DP207" s="148"/>
      <c r="DQ207" s="148"/>
      <c r="DR207" s="148"/>
      <c r="DS207" s="148"/>
      <c r="DT207" s="148"/>
      <c r="DU207" s="148"/>
      <c r="DV207" s="148"/>
      <c r="DW207" s="148"/>
      <c r="DX207" s="148"/>
      <c r="DY207" s="148"/>
      <c r="DZ207" s="148"/>
      <c r="EA207" s="148"/>
      <c r="EB207" s="148"/>
      <c r="EC207" s="148"/>
      <c r="ED207" s="148"/>
      <c r="EE207" s="148"/>
      <c r="EF207" s="148"/>
      <c r="EG207" s="148"/>
      <c r="EH207" s="148"/>
      <c r="EI207" s="148"/>
      <c r="EJ207" s="148"/>
      <c r="EK207" s="148"/>
      <c r="EL207" s="148"/>
      <c r="EM207" s="148"/>
      <c r="EN207" s="148"/>
      <c r="EO207" s="148"/>
      <c r="EP207" s="148"/>
      <c r="EQ207" s="148"/>
      <c r="ER207" s="148"/>
      <c r="ES207" s="148"/>
      <c r="ET207" s="148"/>
      <c r="EU207" s="148"/>
      <c r="EV207" s="148"/>
      <c r="EW207" s="148"/>
      <c r="EX207" s="148"/>
      <c r="EY207" s="148"/>
      <c r="EZ207" s="148"/>
      <c r="FA207" s="148"/>
      <c r="FB207" s="148"/>
      <c r="FC207" s="148"/>
      <c r="FD207" s="148"/>
      <c r="FE207" s="148"/>
      <c r="FF207" s="148"/>
      <c r="FG207" s="148"/>
      <c r="FH207" s="148"/>
      <c r="FI207" s="148"/>
      <c r="FJ207" s="148"/>
      <c r="FK207" s="148"/>
      <c r="FL207" s="148"/>
      <c r="FM207" s="148"/>
      <c r="FN207" s="148"/>
      <c r="FO207" s="148"/>
      <c r="FP207" s="148"/>
      <c r="FQ207" s="148"/>
      <c r="FR207" s="148"/>
      <c r="FS207" s="148"/>
      <c r="FT207" s="148"/>
      <c r="FU207" s="148"/>
      <c r="FV207" s="148"/>
      <c r="FW207" s="148"/>
      <c r="FX207" s="148"/>
      <c r="FY207" s="148"/>
      <c r="FZ207" s="148"/>
      <c r="GA207" s="148"/>
      <c r="GB207" s="148"/>
      <c r="GC207" s="148"/>
      <c r="GD207" s="148"/>
      <c r="GE207" s="148"/>
      <c r="GF207" s="148"/>
      <c r="GG207" s="148"/>
      <c r="GH207" s="148"/>
      <c r="GI207" s="148"/>
      <c r="GJ207" s="148"/>
      <c r="GK207" s="148"/>
      <c r="GL207" s="148"/>
      <c r="GM207" s="148"/>
      <c r="GN207" s="148"/>
      <c r="GO207" s="148"/>
      <c r="GP207" s="148"/>
      <c r="GQ207" s="148"/>
      <c r="GR207" s="148"/>
      <c r="GS207" s="148"/>
      <c r="GT207" s="148"/>
      <c r="GU207" s="148"/>
      <c r="GV207" s="148"/>
      <c r="GW207" s="148"/>
      <c r="GX207" s="148"/>
      <c r="GY207" s="148"/>
      <c r="GZ207" s="148"/>
      <c r="HA207" s="148"/>
      <c r="HB207" s="148"/>
      <c r="HC207" s="148"/>
      <c r="HD207" s="148"/>
      <c r="HE207" s="148"/>
      <c r="HF207" s="148"/>
      <c r="HG207" s="148"/>
      <c r="HH207" s="148"/>
      <c r="HI207" s="148"/>
      <c r="HJ207" s="148"/>
      <c r="HK207" s="148"/>
      <c r="HL207" s="148"/>
      <c r="HM207" s="148"/>
      <c r="HN207" s="148"/>
      <c r="HO207" s="148"/>
      <c r="HP207" s="148"/>
    </row>
    <row r="208" s="147" customFormat="1" spans="1:224">
      <c r="A208" s="160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  <c r="BQ208" s="148"/>
      <c r="BR208" s="148"/>
      <c r="BS208" s="148"/>
      <c r="BT208" s="148"/>
      <c r="BU208" s="148"/>
      <c r="BV208" s="148"/>
      <c r="BW208" s="148"/>
      <c r="BX208" s="148"/>
      <c r="BY208" s="148"/>
      <c r="BZ208" s="148"/>
      <c r="CA208" s="148"/>
      <c r="CB208" s="148"/>
      <c r="CC208" s="148"/>
      <c r="CD208" s="148"/>
      <c r="CE208" s="148"/>
      <c r="CF208" s="148"/>
      <c r="CG208" s="148"/>
      <c r="CH208" s="148"/>
      <c r="CI208" s="148"/>
      <c r="CJ208" s="148"/>
      <c r="CK208" s="148"/>
      <c r="CL208" s="148"/>
      <c r="CM208" s="148"/>
      <c r="CN208" s="148"/>
      <c r="CO208" s="148"/>
      <c r="CP208" s="148"/>
      <c r="CQ208" s="148"/>
      <c r="CR208" s="148"/>
      <c r="CS208" s="148"/>
      <c r="CT208" s="148"/>
      <c r="CU208" s="148"/>
      <c r="CV208" s="148"/>
      <c r="CW208" s="148"/>
      <c r="CX208" s="148"/>
      <c r="CY208" s="148"/>
      <c r="CZ208" s="148"/>
      <c r="DA208" s="148"/>
      <c r="DB208" s="148"/>
      <c r="DC208" s="148"/>
      <c r="DD208" s="148"/>
      <c r="DE208" s="148"/>
      <c r="DF208" s="148"/>
      <c r="DG208" s="148"/>
      <c r="DH208" s="148"/>
      <c r="DI208" s="148"/>
      <c r="DJ208" s="148"/>
      <c r="DK208" s="148"/>
      <c r="DL208" s="148"/>
      <c r="DM208" s="148"/>
      <c r="DN208" s="148"/>
      <c r="DO208" s="148"/>
      <c r="DP208" s="148"/>
      <c r="DQ208" s="148"/>
      <c r="DR208" s="148"/>
      <c r="DS208" s="148"/>
      <c r="DT208" s="148"/>
      <c r="DU208" s="148"/>
      <c r="DV208" s="148"/>
      <c r="DW208" s="148"/>
      <c r="DX208" s="148"/>
      <c r="DY208" s="148"/>
      <c r="DZ208" s="148"/>
      <c r="EA208" s="148"/>
      <c r="EB208" s="148"/>
      <c r="EC208" s="148"/>
      <c r="ED208" s="148"/>
      <c r="EE208" s="148"/>
      <c r="EF208" s="148"/>
      <c r="EG208" s="148"/>
      <c r="EH208" s="148"/>
      <c r="EI208" s="148"/>
      <c r="EJ208" s="148"/>
      <c r="EK208" s="148"/>
      <c r="EL208" s="148"/>
      <c r="EM208" s="148"/>
      <c r="EN208" s="148"/>
      <c r="EO208" s="148"/>
      <c r="EP208" s="148"/>
      <c r="EQ208" s="148"/>
      <c r="ER208" s="148"/>
      <c r="ES208" s="148"/>
      <c r="ET208" s="148"/>
      <c r="EU208" s="148"/>
      <c r="EV208" s="148"/>
      <c r="EW208" s="148"/>
      <c r="EX208" s="148"/>
      <c r="EY208" s="148"/>
      <c r="EZ208" s="148"/>
      <c r="FA208" s="148"/>
      <c r="FB208" s="148"/>
      <c r="FC208" s="148"/>
      <c r="FD208" s="148"/>
      <c r="FE208" s="148"/>
      <c r="FF208" s="148"/>
      <c r="FG208" s="148"/>
      <c r="FH208" s="148"/>
      <c r="FI208" s="148"/>
      <c r="FJ208" s="148"/>
      <c r="FK208" s="148"/>
      <c r="FL208" s="148"/>
      <c r="FM208" s="148"/>
      <c r="FN208" s="148"/>
      <c r="FO208" s="148"/>
      <c r="FP208" s="148"/>
      <c r="FQ208" s="148"/>
      <c r="FR208" s="148"/>
      <c r="FS208" s="148"/>
      <c r="FT208" s="148"/>
      <c r="FU208" s="148"/>
      <c r="FV208" s="148"/>
      <c r="FW208" s="148"/>
      <c r="FX208" s="148"/>
      <c r="FY208" s="148"/>
      <c r="FZ208" s="148"/>
      <c r="GA208" s="148"/>
      <c r="GB208" s="148"/>
      <c r="GC208" s="148"/>
      <c r="GD208" s="148"/>
      <c r="GE208" s="148"/>
      <c r="GF208" s="148"/>
      <c r="GG208" s="148"/>
      <c r="GH208" s="148"/>
      <c r="GI208" s="148"/>
      <c r="GJ208" s="148"/>
      <c r="GK208" s="148"/>
      <c r="GL208" s="148"/>
      <c r="GM208" s="148"/>
      <c r="GN208" s="148"/>
      <c r="GO208" s="148"/>
      <c r="GP208" s="148"/>
      <c r="GQ208" s="148"/>
      <c r="GR208" s="148"/>
      <c r="GS208" s="148"/>
      <c r="GT208" s="148"/>
      <c r="GU208" s="148"/>
      <c r="GV208" s="148"/>
      <c r="GW208" s="148"/>
      <c r="GX208" s="148"/>
      <c r="GY208" s="148"/>
      <c r="GZ208" s="148"/>
      <c r="HA208" s="148"/>
      <c r="HB208" s="148"/>
      <c r="HC208" s="148"/>
      <c r="HD208" s="148"/>
      <c r="HE208" s="148"/>
      <c r="HF208" s="148"/>
      <c r="HG208" s="148"/>
      <c r="HH208" s="148"/>
      <c r="HI208" s="148"/>
      <c r="HJ208" s="148"/>
      <c r="HK208" s="148"/>
      <c r="HL208" s="148"/>
      <c r="HM208" s="148"/>
      <c r="HN208" s="148"/>
      <c r="HO208" s="148"/>
      <c r="HP208" s="148"/>
    </row>
    <row r="209" s="147" customFormat="1" spans="1:224">
      <c r="A209" s="160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  <c r="BQ209" s="148"/>
      <c r="BR209" s="148"/>
      <c r="BS209" s="148"/>
      <c r="BT209" s="148"/>
      <c r="BU209" s="148"/>
      <c r="BV209" s="148"/>
      <c r="BW209" s="148"/>
      <c r="BX209" s="148"/>
      <c r="BY209" s="148"/>
      <c r="BZ209" s="148"/>
      <c r="CA209" s="148"/>
      <c r="CB209" s="148"/>
      <c r="CC209" s="148"/>
      <c r="CD209" s="148"/>
      <c r="CE209" s="148"/>
      <c r="CF209" s="148"/>
      <c r="CG209" s="148"/>
      <c r="CH209" s="148"/>
      <c r="CI209" s="148"/>
      <c r="CJ209" s="148"/>
      <c r="CK209" s="148"/>
      <c r="CL209" s="148"/>
      <c r="CM209" s="148"/>
      <c r="CN209" s="148"/>
      <c r="CO209" s="148"/>
      <c r="CP209" s="148"/>
      <c r="CQ209" s="148"/>
      <c r="CR209" s="148"/>
      <c r="CS209" s="148"/>
      <c r="CT209" s="148"/>
      <c r="CU209" s="148"/>
      <c r="CV209" s="148"/>
      <c r="CW209" s="148"/>
      <c r="CX209" s="148"/>
      <c r="CY209" s="148"/>
      <c r="CZ209" s="148"/>
      <c r="DA209" s="148"/>
      <c r="DB209" s="148"/>
      <c r="DC209" s="148"/>
      <c r="DD209" s="148"/>
      <c r="DE209" s="148"/>
      <c r="DF209" s="148"/>
      <c r="DG209" s="148"/>
      <c r="DH209" s="148"/>
      <c r="DI209" s="148"/>
      <c r="DJ209" s="148"/>
      <c r="DK209" s="148"/>
      <c r="DL209" s="148"/>
      <c r="DM209" s="148"/>
      <c r="DN209" s="148"/>
      <c r="DO209" s="148"/>
      <c r="DP209" s="148"/>
      <c r="DQ209" s="148"/>
      <c r="DR209" s="148"/>
      <c r="DS209" s="148"/>
      <c r="DT209" s="148"/>
      <c r="DU209" s="148"/>
      <c r="DV209" s="148"/>
      <c r="DW209" s="148"/>
      <c r="DX209" s="148"/>
      <c r="DY209" s="148"/>
      <c r="DZ209" s="148"/>
      <c r="EA209" s="148"/>
      <c r="EB209" s="148"/>
      <c r="EC209" s="148"/>
      <c r="ED209" s="148"/>
      <c r="EE209" s="148"/>
      <c r="EF209" s="148"/>
      <c r="EG209" s="148"/>
      <c r="EH209" s="148"/>
      <c r="EI209" s="148"/>
      <c r="EJ209" s="148"/>
      <c r="EK209" s="148"/>
      <c r="EL209" s="148"/>
      <c r="EM209" s="148"/>
      <c r="EN209" s="148"/>
      <c r="EO209" s="148"/>
      <c r="EP209" s="148"/>
      <c r="EQ209" s="148"/>
      <c r="ER209" s="148"/>
      <c r="ES209" s="148"/>
      <c r="ET209" s="148"/>
      <c r="EU209" s="148"/>
      <c r="EV209" s="148"/>
      <c r="EW209" s="148"/>
      <c r="EX209" s="148"/>
      <c r="EY209" s="148"/>
      <c r="EZ209" s="148"/>
      <c r="FA209" s="148"/>
      <c r="FB209" s="148"/>
      <c r="FC209" s="148"/>
      <c r="FD209" s="148"/>
      <c r="FE209" s="148"/>
      <c r="FF209" s="148"/>
      <c r="FG209" s="148"/>
      <c r="FH209" s="148"/>
      <c r="FI209" s="148"/>
      <c r="FJ209" s="148"/>
      <c r="FK209" s="148"/>
      <c r="FL209" s="148"/>
      <c r="FM209" s="148"/>
      <c r="FN209" s="148"/>
      <c r="FO209" s="148"/>
      <c r="FP209" s="148"/>
      <c r="FQ209" s="148"/>
      <c r="FR209" s="148"/>
      <c r="FS209" s="148"/>
      <c r="FT209" s="148"/>
      <c r="FU209" s="148"/>
      <c r="FV209" s="148"/>
      <c r="FW209" s="148"/>
      <c r="FX209" s="148"/>
      <c r="FY209" s="148"/>
      <c r="FZ209" s="148"/>
      <c r="GA209" s="148"/>
      <c r="GB209" s="148"/>
      <c r="GC209" s="148"/>
      <c r="GD209" s="148"/>
      <c r="GE209" s="148"/>
      <c r="GF209" s="148"/>
      <c r="GG209" s="148"/>
      <c r="GH209" s="148"/>
      <c r="GI209" s="148"/>
      <c r="GJ209" s="148"/>
      <c r="GK209" s="148"/>
      <c r="GL209" s="148"/>
      <c r="GM209" s="148"/>
      <c r="GN209" s="148"/>
      <c r="GO209" s="148"/>
      <c r="GP209" s="148"/>
      <c r="GQ209" s="148"/>
      <c r="GR209" s="148"/>
      <c r="GS209" s="148"/>
      <c r="GT209" s="148"/>
      <c r="GU209" s="148"/>
      <c r="GV209" s="148"/>
      <c r="GW209" s="148"/>
      <c r="GX209" s="148"/>
      <c r="GY209" s="148"/>
      <c r="GZ209" s="148"/>
      <c r="HA209" s="148"/>
      <c r="HB209" s="148"/>
      <c r="HC209" s="148"/>
      <c r="HD209" s="148"/>
      <c r="HE209" s="148"/>
      <c r="HF209" s="148"/>
      <c r="HG209" s="148"/>
      <c r="HH209" s="148"/>
      <c r="HI209" s="148"/>
      <c r="HJ209" s="148"/>
      <c r="HK209" s="148"/>
      <c r="HL209" s="148"/>
      <c r="HM209" s="148"/>
      <c r="HN209" s="148"/>
      <c r="HO209" s="148"/>
      <c r="HP209" s="148"/>
    </row>
    <row r="210" s="147" customFormat="1" spans="1:224">
      <c r="A210" s="160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  <c r="BQ210" s="148"/>
      <c r="BR210" s="148"/>
      <c r="BS210" s="148"/>
      <c r="BT210" s="148"/>
      <c r="BU210" s="148"/>
      <c r="BV210" s="148"/>
      <c r="BW210" s="148"/>
      <c r="BX210" s="148"/>
      <c r="BY210" s="148"/>
      <c r="BZ210" s="148"/>
      <c r="CA210" s="148"/>
      <c r="CB210" s="148"/>
      <c r="CC210" s="148"/>
      <c r="CD210" s="148"/>
      <c r="CE210" s="148"/>
      <c r="CF210" s="148"/>
      <c r="CG210" s="148"/>
      <c r="CH210" s="148"/>
      <c r="CI210" s="148"/>
      <c r="CJ210" s="148"/>
      <c r="CK210" s="148"/>
      <c r="CL210" s="148"/>
      <c r="CM210" s="148"/>
      <c r="CN210" s="148"/>
      <c r="CO210" s="148"/>
      <c r="CP210" s="148"/>
      <c r="CQ210" s="148"/>
      <c r="CR210" s="148"/>
      <c r="CS210" s="148"/>
      <c r="CT210" s="148"/>
      <c r="CU210" s="148"/>
      <c r="CV210" s="148"/>
      <c r="CW210" s="148"/>
      <c r="CX210" s="148"/>
      <c r="CY210" s="148"/>
      <c r="CZ210" s="148"/>
      <c r="DA210" s="148"/>
      <c r="DB210" s="148"/>
      <c r="DC210" s="148"/>
      <c r="DD210" s="148"/>
      <c r="DE210" s="148"/>
      <c r="DF210" s="148"/>
      <c r="DG210" s="148"/>
      <c r="DH210" s="148"/>
      <c r="DI210" s="148"/>
      <c r="DJ210" s="148"/>
      <c r="DK210" s="148"/>
      <c r="DL210" s="148"/>
      <c r="DM210" s="148"/>
      <c r="DN210" s="148"/>
      <c r="DO210" s="148"/>
      <c r="DP210" s="148"/>
      <c r="DQ210" s="148"/>
      <c r="DR210" s="148"/>
      <c r="DS210" s="148"/>
      <c r="DT210" s="148"/>
      <c r="DU210" s="148"/>
      <c r="DV210" s="148"/>
      <c r="DW210" s="148"/>
      <c r="DX210" s="148"/>
      <c r="DY210" s="148"/>
      <c r="DZ210" s="148"/>
      <c r="EA210" s="148"/>
      <c r="EB210" s="148"/>
      <c r="EC210" s="148"/>
      <c r="ED210" s="148"/>
      <c r="EE210" s="148"/>
      <c r="EF210" s="148"/>
      <c r="EG210" s="148"/>
      <c r="EH210" s="148"/>
      <c r="EI210" s="148"/>
      <c r="EJ210" s="148"/>
      <c r="EK210" s="148"/>
      <c r="EL210" s="148"/>
      <c r="EM210" s="148"/>
      <c r="EN210" s="148"/>
      <c r="EO210" s="148"/>
      <c r="EP210" s="148"/>
      <c r="EQ210" s="148"/>
      <c r="ER210" s="148"/>
      <c r="ES210" s="148"/>
      <c r="ET210" s="148"/>
      <c r="EU210" s="148"/>
      <c r="EV210" s="148"/>
      <c r="EW210" s="148"/>
      <c r="EX210" s="148"/>
      <c r="EY210" s="148"/>
      <c r="EZ210" s="148"/>
      <c r="FA210" s="148"/>
      <c r="FB210" s="148"/>
      <c r="FC210" s="148"/>
      <c r="FD210" s="148"/>
      <c r="FE210" s="148"/>
      <c r="FF210" s="148"/>
      <c r="FG210" s="148"/>
      <c r="FH210" s="148"/>
      <c r="FI210" s="148"/>
      <c r="FJ210" s="148"/>
      <c r="FK210" s="148"/>
      <c r="FL210" s="148"/>
      <c r="FM210" s="148"/>
      <c r="FN210" s="148"/>
      <c r="FO210" s="148"/>
      <c r="FP210" s="148"/>
      <c r="FQ210" s="148"/>
      <c r="FR210" s="148"/>
      <c r="FS210" s="148"/>
      <c r="FT210" s="148"/>
      <c r="FU210" s="148"/>
      <c r="FV210" s="148"/>
      <c r="FW210" s="148"/>
      <c r="FX210" s="148"/>
      <c r="FY210" s="148"/>
      <c r="FZ210" s="148"/>
      <c r="GA210" s="148"/>
      <c r="GB210" s="148"/>
      <c r="GC210" s="148"/>
      <c r="GD210" s="148"/>
      <c r="GE210" s="148"/>
      <c r="GF210" s="148"/>
      <c r="GG210" s="148"/>
      <c r="GH210" s="148"/>
      <c r="GI210" s="148"/>
      <c r="GJ210" s="148"/>
      <c r="GK210" s="148"/>
      <c r="GL210" s="148"/>
      <c r="GM210" s="148"/>
      <c r="GN210" s="148"/>
      <c r="GO210" s="148"/>
      <c r="GP210" s="148"/>
      <c r="GQ210" s="148"/>
      <c r="GR210" s="148"/>
      <c r="GS210" s="148"/>
      <c r="GT210" s="148"/>
      <c r="GU210" s="148"/>
      <c r="GV210" s="148"/>
      <c r="GW210" s="148"/>
      <c r="GX210" s="148"/>
      <c r="GY210" s="148"/>
      <c r="GZ210" s="148"/>
      <c r="HA210" s="148"/>
      <c r="HB210" s="148"/>
      <c r="HC210" s="148"/>
      <c r="HD210" s="148"/>
      <c r="HE210" s="148"/>
      <c r="HF210" s="148"/>
      <c r="HG210" s="148"/>
      <c r="HH210" s="148"/>
      <c r="HI210" s="148"/>
      <c r="HJ210" s="148"/>
      <c r="HK210" s="148"/>
      <c r="HL210" s="148"/>
      <c r="HM210" s="148"/>
      <c r="HN210" s="148"/>
      <c r="HO210" s="148"/>
      <c r="HP210" s="148"/>
    </row>
    <row r="211" s="147" customFormat="1" spans="1:224">
      <c r="A211" s="160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  <c r="BQ211" s="148"/>
      <c r="BR211" s="148"/>
      <c r="BS211" s="148"/>
      <c r="BT211" s="148"/>
      <c r="BU211" s="148"/>
      <c r="BV211" s="148"/>
      <c r="BW211" s="148"/>
      <c r="BX211" s="148"/>
      <c r="BY211" s="148"/>
      <c r="BZ211" s="148"/>
      <c r="CA211" s="148"/>
      <c r="CB211" s="148"/>
      <c r="CC211" s="148"/>
      <c r="CD211" s="148"/>
      <c r="CE211" s="148"/>
      <c r="CF211" s="148"/>
      <c r="CG211" s="148"/>
      <c r="CH211" s="148"/>
      <c r="CI211" s="148"/>
      <c r="CJ211" s="148"/>
      <c r="CK211" s="148"/>
      <c r="CL211" s="148"/>
      <c r="CM211" s="148"/>
      <c r="CN211" s="148"/>
      <c r="CO211" s="148"/>
      <c r="CP211" s="148"/>
      <c r="CQ211" s="148"/>
      <c r="CR211" s="148"/>
      <c r="CS211" s="148"/>
      <c r="CT211" s="148"/>
      <c r="CU211" s="148"/>
      <c r="CV211" s="148"/>
      <c r="CW211" s="148"/>
      <c r="CX211" s="148"/>
      <c r="CY211" s="148"/>
      <c r="CZ211" s="148"/>
      <c r="DA211" s="148"/>
      <c r="DB211" s="148"/>
      <c r="DC211" s="148"/>
      <c r="DD211" s="148"/>
      <c r="DE211" s="148"/>
      <c r="DF211" s="148"/>
      <c r="DG211" s="148"/>
      <c r="DH211" s="148"/>
      <c r="DI211" s="148"/>
      <c r="DJ211" s="148"/>
      <c r="DK211" s="148"/>
      <c r="DL211" s="148"/>
      <c r="DM211" s="148"/>
      <c r="DN211" s="148"/>
      <c r="DO211" s="148"/>
      <c r="DP211" s="148"/>
      <c r="DQ211" s="148"/>
      <c r="DR211" s="148"/>
      <c r="DS211" s="148"/>
      <c r="DT211" s="148"/>
      <c r="DU211" s="148"/>
      <c r="DV211" s="148"/>
      <c r="DW211" s="148"/>
      <c r="DX211" s="148"/>
      <c r="DY211" s="148"/>
      <c r="DZ211" s="148"/>
      <c r="EA211" s="148"/>
      <c r="EB211" s="148"/>
      <c r="EC211" s="148"/>
      <c r="ED211" s="148"/>
      <c r="EE211" s="148"/>
      <c r="EF211" s="148"/>
      <c r="EG211" s="148"/>
      <c r="EH211" s="148"/>
      <c r="EI211" s="148"/>
      <c r="EJ211" s="148"/>
      <c r="EK211" s="148"/>
      <c r="EL211" s="148"/>
      <c r="EM211" s="148"/>
      <c r="EN211" s="148"/>
      <c r="EO211" s="148"/>
      <c r="EP211" s="148"/>
      <c r="EQ211" s="148"/>
      <c r="ER211" s="148"/>
      <c r="ES211" s="148"/>
      <c r="ET211" s="148"/>
      <c r="EU211" s="148"/>
      <c r="EV211" s="148"/>
      <c r="EW211" s="148"/>
      <c r="EX211" s="148"/>
      <c r="EY211" s="148"/>
      <c r="EZ211" s="148"/>
      <c r="FA211" s="148"/>
      <c r="FB211" s="148"/>
      <c r="FC211" s="148"/>
      <c r="FD211" s="148"/>
      <c r="FE211" s="148"/>
      <c r="FF211" s="148"/>
      <c r="FG211" s="148"/>
      <c r="FH211" s="148"/>
      <c r="FI211" s="148"/>
      <c r="FJ211" s="148"/>
      <c r="FK211" s="148"/>
      <c r="FL211" s="148"/>
      <c r="FM211" s="148"/>
      <c r="FN211" s="148"/>
      <c r="FO211" s="148"/>
      <c r="FP211" s="148"/>
      <c r="FQ211" s="148"/>
      <c r="FR211" s="148"/>
      <c r="FS211" s="148"/>
      <c r="FT211" s="148"/>
      <c r="FU211" s="148"/>
      <c r="FV211" s="148"/>
      <c r="FW211" s="148"/>
      <c r="FX211" s="148"/>
      <c r="FY211" s="148"/>
      <c r="FZ211" s="148"/>
      <c r="GA211" s="148"/>
      <c r="GB211" s="148"/>
      <c r="GC211" s="148"/>
      <c r="GD211" s="148"/>
      <c r="GE211" s="148"/>
      <c r="GF211" s="148"/>
      <c r="GG211" s="148"/>
      <c r="GH211" s="148"/>
      <c r="GI211" s="148"/>
      <c r="GJ211" s="148"/>
      <c r="GK211" s="148"/>
      <c r="GL211" s="148"/>
      <c r="GM211" s="148"/>
      <c r="GN211" s="148"/>
      <c r="GO211" s="148"/>
      <c r="GP211" s="148"/>
      <c r="GQ211" s="148"/>
      <c r="GR211" s="148"/>
      <c r="GS211" s="148"/>
      <c r="GT211" s="148"/>
      <c r="GU211" s="148"/>
      <c r="GV211" s="148"/>
      <c r="GW211" s="148"/>
      <c r="GX211" s="148"/>
      <c r="GY211" s="148"/>
      <c r="GZ211" s="148"/>
      <c r="HA211" s="148"/>
      <c r="HB211" s="148"/>
      <c r="HC211" s="148"/>
      <c r="HD211" s="148"/>
      <c r="HE211" s="148"/>
      <c r="HF211" s="148"/>
      <c r="HG211" s="148"/>
      <c r="HH211" s="148"/>
      <c r="HI211" s="148"/>
      <c r="HJ211" s="148"/>
      <c r="HK211" s="148"/>
      <c r="HL211" s="148"/>
      <c r="HM211" s="148"/>
      <c r="HN211" s="148"/>
      <c r="HO211" s="148"/>
      <c r="HP211" s="148"/>
    </row>
    <row r="212" s="147" customFormat="1" spans="1:224">
      <c r="A212" s="160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  <c r="BQ212" s="148"/>
      <c r="BR212" s="148"/>
      <c r="BS212" s="148"/>
      <c r="BT212" s="148"/>
      <c r="BU212" s="148"/>
      <c r="BV212" s="148"/>
      <c r="BW212" s="148"/>
      <c r="BX212" s="148"/>
      <c r="BY212" s="148"/>
      <c r="BZ212" s="148"/>
      <c r="CA212" s="148"/>
      <c r="CB212" s="148"/>
      <c r="CC212" s="148"/>
      <c r="CD212" s="148"/>
      <c r="CE212" s="148"/>
      <c r="CF212" s="148"/>
      <c r="CG212" s="148"/>
      <c r="CH212" s="148"/>
      <c r="CI212" s="148"/>
      <c r="CJ212" s="148"/>
      <c r="CK212" s="148"/>
      <c r="CL212" s="148"/>
      <c r="CM212" s="148"/>
      <c r="CN212" s="148"/>
      <c r="CO212" s="148"/>
      <c r="CP212" s="148"/>
      <c r="CQ212" s="148"/>
      <c r="CR212" s="148"/>
      <c r="CS212" s="148"/>
      <c r="CT212" s="148"/>
      <c r="CU212" s="148"/>
      <c r="CV212" s="148"/>
      <c r="CW212" s="148"/>
      <c r="CX212" s="148"/>
      <c r="CY212" s="148"/>
      <c r="CZ212" s="148"/>
      <c r="DA212" s="148"/>
      <c r="DB212" s="148"/>
      <c r="DC212" s="148"/>
      <c r="DD212" s="148"/>
      <c r="DE212" s="148"/>
      <c r="DF212" s="148"/>
      <c r="DG212" s="148"/>
      <c r="DH212" s="148"/>
      <c r="DI212" s="148"/>
      <c r="DJ212" s="148"/>
      <c r="DK212" s="148"/>
      <c r="DL212" s="148"/>
      <c r="DM212" s="148"/>
      <c r="DN212" s="148"/>
      <c r="DO212" s="148"/>
      <c r="DP212" s="148"/>
      <c r="DQ212" s="148"/>
      <c r="DR212" s="148"/>
      <c r="DS212" s="148"/>
      <c r="DT212" s="148"/>
      <c r="DU212" s="148"/>
      <c r="DV212" s="148"/>
      <c r="DW212" s="148"/>
      <c r="DX212" s="148"/>
      <c r="DY212" s="148"/>
      <c r="DZ212" s="148"/>
      <c r="EA212" s="148"/>
      <c r="EB212" s="148"/>
      <c r="EC212" s="148"/>
      <c r="ED212" s="148"/>
      <c r="EE212" s="148"/>
      <c r="EF212" s="148"/>
      <c r="EG212" s="148"/>
      <c r="EH212" s="148"/>
      <c r="EI212" s="148"/>
      <c r="EJ212" s="148"/>
      <c r="EK212" s="148"/>
      <c r="EL212" s="148"/>
      <c r="EM212" s="148"/>
      <c r="EN212" s="148"/>
      <c r="EO212" s="148"/>
      <c r="EP212" s="148"/>
      <c r="EQ212" s="148"/>
      <c r="ER212" s="148"/>
      <c r="ES212" s="148"/>
      <c r="ET212" s="148"/>
      <c r="EU212" s="148"/>
      <c r="EV212" s="148"/>
      <c r="EW212" s="148"/>
      <c r="EX212" s="148"/>
      <c r="EY212" s="148"/>
      <c r="EZ212" s="148"/>
      <c r="FA212" s="148"/>
      <c r="FB212" s="148"/>
      <c r="FC212" s="148"/>
      <c r="FD212" s="148"/>
      <c r="FE212" s="148"/>
      <c r="FF212" s="148"/>
      <c r="FG212" s="148"/>
      <c r="FH212" s="148"/>
      <c r="FI212" s="148"/>
      <c r="FJ212" s="148"/>
      <c r="FK212" s="148"/>
      <c r="FL212" s="148"/>
      <c r="FM212" s="148"/>
      <c r="FN212" s="148"/>
      <c r="FO212" s="148"/>
      <c r="FP212" s="148"/>
      <c r="FQ212" s="148"/>
      <c r="FR212" s="148"/>
      <c r="FS212" s="148"/>
      <c r="FT212" s="148"/>
      <c r="FU212" s="148"/>
      <c r="FV212" s="148"/>
      <c r="FW212" s="148"/>
      <c r="FX212" s="148"/>
      <c r="FY212" s="148"/>
      <c r="FZ212" s="148"/>
      <c r="GA212" s="148"/>
      <c r="GB212" s="148"/>
      <c r="GC212" s="148"/>
      <c r="GD212" s="148"/>
      <c r="GE212" s="148"/>
      <c r="GF212" s="148"/>
      <c r="GG212" s="148"/>
      <c r="GH212" s="148"/>
      <c r="GI212" s="148"/>
      <c r="GJ212" s="148"/>
      <c r="GK212" s="148"/>
      <c r="GL212" s="148"/>
      <c r="GM212" s="148"/>
      <c r="GN212" s="148"/>
      <c r="GO212" s="148"/>
      <c r="GP212" s="148"/>
      <c r="GQ212" s="148"/>
      <c r="GR212" s="148"/>
      <c r="GS212" s="148"/>
      <c r="GT212" s="148"/>
      <c r="GU212" s="148"/>
      <c r="GV212" s="148"/>
      <c r="GW212" s="148"/>
      <c r="GX212" s="148"/>
      <c r="GY212" s="148"/>
      <c r="GZ212" s="148"/>
      <c r="HA212" s="148"/>
      <c r="HB212" s="148"/>
      <c r="HC212" s="148"/>
      <c r="HD212" s="148"/>
      <c r="HE212" s="148"/>
      <c r="HF212" s="148"/>
      <c r="HG212" s="148"/>
      <c r="HH212" s="148"/>
      <c r="HI212" s="148"/>
      <c r="HJ212" s="148"/>
      <c r="HK212" s="148"/>
      <c r="HL212" s="148"/>
      <c r="HM212" s="148"/>
      <c r="HN212" s="148"/>
      <c r="HO212" s="148"/>
      <c r="HP212" s="148"/>
    </row>
    <row r="213" s="147" customFormat="1" spans="1:224">
      <c r="A213" s="160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  <c r="BQ213" s="148"/>
      <c r="BR213" s="148"/>
      <c r="BS213" s="148"/>
      <c r="BT213" s="148"/>
      <c r="BU213" s="148"/>
      <c r="BV213" s="148"/>
      <c r="BW213" s="148"/>
      <c r="BX213" s="148"/>
      <c r="BY213" s="148"/>
      <c r="BZ213" s="148"/>
      <c r="CA213" s="148"/>
      <c r="CB213" s="148"/>
      <c r="CC213" s="148"/>
      <c r="CD213" s="148"/>
      <c r="CE213" s="148"/>
      <c r="CF213" s="148"/>
      <c r="CG213" s="148"/>
      <c r="CH213" s="148"/>
      <c r="CI213" s="148"/>
      <c r="CJ213" s="148"/>
      <c r="CK213" s="148"/>
      <c r="CL213" s="148"/>
      <c r="CM213" s="148"/>
      <c r="CN213" s="148"/>
      <c r="CO213" s="148"/>
      <c r="CP213" s="148"/>
      <c r="CQ213" s="148"/>
      <c r="CR213" s="148"/>
      <c r="CS213" s="148"/>
      <c r="CT213" s="148"/>
      <c r="CU213" s="148"/>
      <c r="CV213" s="148"/>
      <c r="CW213" s="148"/>
      <c r="CX213" s="148"/>
      <c r="CY213" s="148"/>
      <c r="CZ213" s="148"/>
      <c r="DA213" s="148"/>
      <c r="DB213" s="148"/>
      <c r="DC213" s="148"/>
      <c r="DD213" s="148"/>
      <c r="DE213" s="148"/>
      <c r="DF213" s="148"/>
      <c r="DG213" s="148"/>
      <c r="DH213" s="148"/>
      <c r="DI213" s="148"/>
      <c r="DJ213" s="148"/>
      <c r="DK213" s="148"/>
      <c r="DL213" s="148"/>
      <c r="DM213" s="148"/>
      <c r="DN213" s="148"/>
      <c r="DO213" s="148"/>
      <c r="DP213" s="148"/>
      <c r="DQ213" s="148"/>
      <c r="DR213" s="148"/>
      <c r="DS213" s="148"/>
      <c r="DT213" s="148"/>
      <c r="DU213" s="148"/>
      <c r="DV213" s="148"/>
      <c r="DW213" s="148"/>
      <c r="DX213" s="148"/>
      <c r="DY213" s="148"/>
      <c r="DZ213" s="148"/>
      <c r="EA213" s="148"/>
      <c r="EB213" s="148"/>
      <c r="EC213" s="148"/>
      <c r="ED213" s="148"/>
      <c r="EE213" s="148"/>
      <c r="EF213" s="148"/>
      <c r="EG213" s="148"/>
      <c r="EH213" s="148"/>
      <c r="EI213" s="148"/>
      <c r="EJ213" s="148"/>
      <c r="EK213" s="148"/>
      <c r="EL213" s="148"/>
      <c r="EM213" s="148"/>
      <c r="EN213" s="148"/>
      <c r="EO213" s="148"/>
      <c r="EP213" s="148"/>
      <c r="EQ213" s="148"/>
      <c r="ER213" s="148"/>
      <c r="ES213" s="148"/>
      <c r="ET213" s="148"/>
      <c r="EU213" s="148"/>
      <c r="EV213" s="148"/>
      <c r="EW213" s="148"/>
      <c r="EX213" s="148"/>
      <c r="EY213" s="148"/>
      <c r="EZ213" s="148"/>
      <c r="FA213" s="148"/>
      <c r="FB213" s="148"/>
      <c r="FC213" s="148"/>
      <c r="FD213" s="148"/>
      <c r="FE213" s="148"/>
      <c r="FF213" s="148"/>
      <c r="FG213" s="148"/>
      <c r="FH213" s="148"/>
      <c r="FI213" s="148"/>
      <c r="FJ213" s="148"/>
      <c r="FK213" s="148"/>
      <c r="FL213" s="148"/>
      <c r="FM213" s="148"/>
      <c r="FN213" s="148"/>
      <c r="FO213" s="148"/>
      <c r="FP213" s="148"/>
      <c r="FQ213" s="148"/>
      <c r="FR213" s="148"/>
      <c r="FS213" s="148"/>
      <c r="FT213" s="148"/>
      <c r="FU213" s="148"/>
      <c r="FV213" s="148"/>
      <c r="FW213" s="148"/>
      <c r="FX213" s="148"/>
      <c r="FY213" s="148"/>
      <c r="FZ213" s="148"/>
      <c r="GA213" s="148"/>
      <c r="GB213" s="148"/>
      <c r="GC213" s="148"/>
      <c r="GD213" s="148"/>
      <c r="GE213" s="148"/>
      <c r="GF213" s="148"/>
      <c r="GG213" s="148"/>
      <c r="GH213" s="148"/>
      <c r="GI213" s="148"/>
      <c r="GJ213" s="148"/>
      <c r="GK213" s="148"/>
      <c r="GL213" s="148"/>
      <c r="GM213" s="148"/>
      <c r="GN213" s="148"/>
      <c r="GO213" s="148"/>
      <c r="GP213" s="148"/>
      <c r="GQ213" s="148"/>
      <c r="GR213" s="148"/>
      <c r="GS213" s="148"/>
      <c r="GT213" s="148"/>
      <c r="GU213" s="148"/>
      <c r="GV213" s="148"/>
      <c r="GW213" s="148"/>
      <c r="GX213" s="148"/>
      <c r="GY213" s="148"/>
      <c r="GZ213" s="148"/>
      <c r="HA213" s="148"/>
      <c r="HB213" s="148"/>
      <c r="HC213" s="148"/>
      <c r="HD213" s="148"/>
      <c r="HE213" s="148"/>
      <c r="HF213" s="148"/>
      <c r="HG213" s="148"/>
      <c r="HH213" s="148"/>
      <c r="HI213" s="148"/>
      <c r="HJ213" s="148"/>
      <c r="HK213" s="148"/>
      <c r="HL213" s="148"/>
      <c r="HM213" s="148"/>
      <c r="HN213" s="148"/>
      <c r="HO213" s="148"/>
      <c r="HP213" s="148"/>
    </row>
    <row r="214" s="147" customFormat="1" spans="1:224">
      <c r="A214" s="160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  <c r="BQ214" s="148"/>
      <c r="BR214" s="148"/>
      <c r="BS214" s="148"/>
      <c r="BT214" s="148"/>
      <c r="BU214" s="148"/>
      <c r="BV214" s="148"/>
      <c r="BW214" s="148"/>
      <c r="BX214" s="148"/>
      <c r="BY214" s="148"/>
      <c r="BZ214" s="148"/>
      <c r="CA214" s="148"/>
      <c r="CB214" s="148"/>
      <c r="CC214" s="148"/>
      <c r="CD214" s="148"/>
      <c r="CE214" s="148"/>
      <c r="CF214" s="148"/>
      <c r="CG214" s="148"/>
      <c r="CH214" s="148"/>
      <c r="CI214" s="148"/>
      <c r="CJ214" s="148"/>
      <c r="CK214" s="148"/>
      <c r="CL214" s="148"/>
      <c r="CM214" s="148"/>
      <c r="CN214" s="148"/>
      <c r="CO214" s="148"/>
      <c r="CP214" s="148"/>
      <c r="CQ214" s="148"/>
      <c r="CR214" s="148"/>
      <c r="CS214" s="148"/>
      <c r="CT214" s="148"/>
      <c r="CU214" s="148"/>
      <c r="CV214" s="148"/>
      <c r="CW214" s="148"/>
      <c r="CX214" s="148"/>
      <c r="CY214" s="148"/>
      <c r="CZ214" s="148"/>
      <c r="DA214" s="148"/>
      <c r="DB214" s="148"/>
      <c r="DC214" s="148"/>
      <c r="DD214" s="148"/>
      <c r="DE214" s="148"/>
      <c r="DF214" s="148"/>
      <c r="DG214" s="148"/>
      <c r="DH214" s="148"/>
      <c r="DI214" s="148"/>
      <c r="DJ214" s="148"/>
      <c r="DK214" s="148"/>
      <c r="DL214" s="148"/>
      <c r="DM214" s="148"/>
      <c r="DN214" s="148"/>
      <c r="DO214" s="148"/>
      <c r="DP214" s="148"/>
      <c r="DQ214" s="148"/>
      <c r="DR214" s="148"/>
      <c r="DS214" s="148"/>
      <c r="DT214" s="148"/>
      <c r="DU214" s="148"/>
      <c r="DV214" s="148"/>
      <c r="DW214" s="148"/>
      <c r="DX214" s="148"/>
      <c r="DY214" s="148"/>
      <c r="DZ214" s="148"/>
      <c r="EA214" s="148"/>
      <c r="EB214" s="148"/>
      <c r="EC214" s="148"/>
      <c r="ED214" s="148"/>
      <c r="EE214" s="148"/>
      <c r="EF214" s="148"/>
      <c r="EG214" s="148"/>
      <c r="EH214" s="148"/>
      <c r="EI214" s="148"/>
      <c r="EJ214" s="148"/>
      <c r="EK214" s="148"/>
      <c r="EL214" s="148"/>
      <c r="EM214" s="148"/>
      <c r="EN214" s="148"/>
      <c r="EO214" s="148"/>
      <c r="EP214" s="148"/>
      <c r="EQ214" s="148"/>
      <c r="ER214" s="148"/>
      <c r="ES214" s="148"/>
      <c r="ET214" s="148"/>
      <c r="EU214" s="148"/>
      <c r="EV214" s="148"/>
      <c r="EW214" s="148"/>
      <c r="EX214" s="148"/>
      <c r="EY214" s="148"/>
      <c r="EZ214" s="148"/>
      <c r="FA214" s="148"/>
      <c r="FB214" s="148"/>
      <c r="FC214" s="148"/>
      <c r="FD214" s="148"/>
      <c r="FE214" s="148"/>
      <c r="FF214" s="148"/>
      <c r="FG214" s="148"/>
      <c r="FH214" s="148"/>
      <c r="FI214" s="148"/>
      <c r="FJ214" s="148"/>
      <c r="FK214" s="148"/>
      <c r="FL214" s="148"/>
      <c r="FM214" s="148"/>
      <c r="FN214" s="148"/>
      <c r="FO214" s="148"/>
      <c r="FP214" s="148"/>
      <c r="FQ214" s="148"/>
      <c r="FR214" s="148"/>
      <c r="FS214" s="148"/>
      <c r="FT214" s="148"/>
      <c r="FU214" s="148"/>
      <c r="FV214" s="148"/>
      <c r="FW214" s="148"/>
      <c r="FX214" s="148"/>
      <c r="FY214" s="148"/>
      <c r="FZ214" s="148"/>
      <c r="GA214" s="148"/>
      <c r="GB214" s="148"/>
      <c r="GC214" s="148"/>
      <c r="GD214" s="148"/>
      <c r="GE214" s="148"/>
      <c r="GF214" s="148"/>
      <c r="GG214" s="148"/>
      <c r="GH214" s="148"/>
      <c r="GI214" s="148"/>
      <c r="GJ214" s="148"/>
      <c r="GK214" s="148"/>
      <c r="GL214" s="148"/>
      <c r="GM214" s="148"/>
      <c r="GN214" s="148"/>
      <c r="GO214" s="148"/>
      <c r="GP214" s="148"/>
      <c r="GQ214" s="148"/>
      <c r="GR214" s="148"/>
      <c r="GS214" s="148"/>
      <c r="GT214" s="148"/>
      <c r="GU214" s="148"/>
      <c r="GV214" s="148"/>
      <c r="GW214" s="148"/>
      <c r="GX214" s="148"/>
      <c r="GY214" s="148"/>
      <c r="GZ214" s="148"/>
      <c r="HA214" s="148"/>
      <c r="HB214" s="148"/>
      <c r="HC214" s="148"/>
      <c r="HD214" s="148"/>
      <c r="HE214" s="148"/>
      <c r="HF214" s="148"/>
      <c r="HG214" s="148"/>
      <c r="HH214" s="148"/>
      <c r="HI214" s="148"/>
      <c r="HJ214" s="148"/>
      <c r="HK214" s="148"/>
      <c r="HL214" s="148"/>
      <c r="HM214" s="148"/>
      <c r="HN214" s="148"/>
      <c r="HO214" s="148"/>
      <c r="HP214" s="148"/>
    </row>
    <row r="215" s="147" customFormat="1" spans="1:224">
      <c r="A215" s="160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  <c r="BQ215" s="148"/>
      <c r="BR215" s="148"/>
      <c r="BS215" s="148"/>
      <c r="BT215" s="148"/>
      <c r="BU215" s="148"/>
      <c r="BV215" s="148"/>
      <c r="BW215" s="148"/>
      <c r="BX215" s="148"/>
      <c r="BY215" s="148"/>
      <c r="BZ215" s="148"/>
      <c r="CA215" s="148"/>
      <c r="CB215" s="148"/>
      <c r="CC215" s="148"/>
      <c r="CD215" s="148"/>
      <c r="CE215" s="148"/>
      <c r="CF215" s="148"/>
      <c r="CG215" s="148"/>
      <c r="CH215" s="148"/>
      <c r="CI215" s="148"/>
      <c r="CJ215" s="148"/>
      <c r="CK215" s="148"/>
      <c r="CL215" s="148"/>
      <c r="CM215" s="148"/>
      <c r="CN215" s="148"/>
      <c r="CO215" s="148"/>
      <c r="CP215" s="148"/>
      <c r="CQ215" s="148"/>
      <c r="CR215" s="148"/>
      <c r="CS215" s="148"/>
      <c r="CT215" s="148"/>
      <c r="CU215" s="148"/>
      <c r="CV215" s="148"/>
      <c r="CW215" s="148"/>
      <c r="CX215" s="148"/>
      <c r="CY215" s="148"/>
      <c r="CZ215" s="148"/>
      <c r="DA215" s="148"/>
      <c r="DB215" s="148"/>
      <c r="DC215" s="148"/>
      <c r="DD215" s="148"/>
      <c r="DE215" s="148"/>
      <c r="DF215" s="148"/>
      <c r="DG215" s="148"/>
      <c r="DH215" s="148"/>
      <c r="DI215" s="148"/>
      <c r="DJ215" s="148"/>
      <c r="DK215" s="148"/>
      <c r="DL215" s="148"/>
      <c r="DM215" s="148"/>
      <c r="DN215" s="148"/>
      <c r="DO215" s="148"/>
      <c r="DP215" s="148"/>
      <c r="DQ215" s="148"/>
      <c r="DR215" s="148"/>
      <c r="DS215" s="148"/>
      <c r="DT215" s="148"/>
      <c r="DU215" s="148"/>
      <c r="DV215" s="148"/>
      <c r="DW215" s="148"/>
      <c r="DX215" s="148"/>
      <c r="DY215" s="148"/>
      <c r="DZ215" s="148"/>
      <c r="EA215" s="148"/>
      <c r="EB215" s="148"/>
      <c r="EC215" s="148"/>
      <c r="ED215" s="148"/>
      <c r="EE215" s="148"/>
      <c r="EF215" s="148"/>
      <c r="EG215" s="148"/>
      <c r="EH215" s="148"/>
      <c r="EI215" s="148"/>
      <c r="EJ215" s="148"/>
      <c r="EK215" s="148"/>
      <c r="EL215" s="148"/>
      <c r="EM215" s="148"/>
      <c r="EN215" s="148"/>
      <c r="EO215" s="148"/>
      <c r="EP215" s="148"/>
      <c r="EQ215" s="148"/>
      <c r="ER215" s="148"/>
      <c r="ES215" s="148"/>
      <c r="ET215" s="148"/>
      <c r="EU215" s="148"/>
      <c r="EV215" s="148"/>
      <c r="EW215" s="148"/>
      <c r="EX215" s="148"/>
      <c r="EY215" s="148"/>
      <c r="EZ215" s="148"/>
      <c r="FA215" s="148"/>
      <c r="FB215" s="148"/>
      <c r="FC215" s="148"/>
      <c r="FD215" s="148"/>
      <c r="FE215" s="148"/>
      <c r="FF215" s="148"/>
      <c r="FG215" s="148"/>
      <c r="FH215" s="148"/>
      <c r="FI215" s="148"/>
      <c r="FJ215" s="148"/>
      <c r="FK215" s="148"/>
      <c r="FL215" s="148"/>
      <c r="FM215" s="148"/>
      <c r="FN215" s="148"/>
      <c r="FO215" s="148"/>
      <c r="FP215" s="148"/>
      <c r="FQ215" s="148"/>
      <c r="FR215" s="148"/>
      <c r="FS215" s="148"/>
      <c r="FT215" s="148"/>
      <c r="FU215" s="148"/>
      <c r="FV215" s="148"/>
      <c r="FW215" s="148"/>
      <c r="FX215" s="148"/>
      <c r="FY215" s="148"/>
      <c r="FZ215" s="148"/>
      <c r="GA215" s="148"/>
      <c r="GB215" s="148"/>
      <c r="GC215" s="148"/>
      <c r="GD215" s="148"/>
      <c r="GE215" s="148"/>
      <c r="GF215" s="148"/>
      <c r="GG215" s="148"/>
      <c r="GH215" s="148"/>
      <c r="GI215" s="148"/>
      <c r="GJ215" s="148"/>
      <c r="GK215" s="148"/>
      <c r="GL215" s="148"/>
      <c r="GM215" s="148"/>
      <c r="GN215" s="148"/>
      <c r="GO215" s="148"/>
      <c r="GP215" s="148"/>
      <c r="GQ215" s="148"/>
      <c r="GR215" s="148"/>
      <c r="GS215" s="148"/>
      <c r="GT215" s="148"/>
      <c r="GU215" s="148"/>
      <c r="GV215" s="148"/>
      <c r="GW215" s="148"/>
      <c r="GX215" s="148"/>
      <c r="GY215" s="148"/>
      <c r="GZ215" s="148"/>
      <c r="HA215" s="148"/>
      <c r="HB215" s="148"/>
      <c r="HC215" s="148"/>
      <c r="HD215" s="148"/>
      <c r="HE215" s="148"/>
      <c r="HF215" s="148"/>
      <c r="HG215" s="148"/>
      <c r="HH215" s="148"/>
      <c r="HI215" s="148"/>
      <c r="HJ215" s="148"/>
      <c r="HK215" s="148"/>
      <c r="HL215" s="148"/>
      <c r="HM215" s="148"/>
      <c r="HN215" s="148"/>
      <c r="HO215" s="148"/>
      <c r="HP215" s="148"/>
    </row>
    <row r="216" s="147" customFormat="1" spans="1:224">
      <c r="A216" s="160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  <c r="BQ216" s="148"/>
      <c r="BR216" s="148"/>
      <c r="BS216" s="148"/>
      <c r="BT216" s="148"/>
      <c r="BU216" s="148"/>
      <c r="BV216" s="148"/>
      <c r="BW216" s="148"/>
      <c r="BX216" s="148"/>
      <c r="BY216" s="148"/>
      <c r="BZ216" s="148"/>
      <c r="CA216" s="148"/>
      <c r="CB216" s="148"/>
      <c r="CC216" s="148"/>
      <c r="CD216" s="148"/>
      <c r="CE216" s="148"/>
      <c r="CF216" s="148"/>
      <c r="CG216" s="148"/>
      <c r="CH216" s="148"/>
      <c r="CI216" s="148"/>
      <c r="CJ216" s="148"/>
      <c r="CK216" s="148"/>
      <c r="CL216" s="148"/>
      <c r="CM216" s="148"/>
      <c r="CN216" s="148"/>
      <c r="CO216" s="148"/>
      <c r="CP216" s="148"/>
      <c r="CQ216" s="148"/>
      <c r="CR216" s="148"/>
      <c r="CS216" s="148"/>
      <c r="CT216" s="148"/>
      <c r="CU216" s="148"/>
      <c r="CV216" s="148"/>
      <c r="CW216" s="148"/>
      <c r="CX216" s="148"/>
      <c r="CY216" s="148"/>
      <c r="CZ216" s="148"/>
      <c r="DA216" s="148"/>
      <c r="DB216" s="148"/>
      <c r="DC216" s="148"/>
      <c r="DD216" s="148"/>
      <c r="DE216" s="148"/>
      <c r="DF216" s="148"/>
      <c r="DG216" s="148"/>
      <c r="DH216" s="148"/>
      <c r="DI216" s="148"/>
      <c r="DJ216" s="148"/>
      <c r="DK216" s="148"/>
      <c r="DL216" s="148"/>
      <c r="DM216" s="148"/>
      <c r="DN216" s="148"/>
      <c r="DO216" s="148"/>
      <c r="DP216" s="148"/>
      <c r="DQ216" s="148"/>
      <c r="DR216" s="148"/>
      <c r="DS216" s="148"/>
      <c r="DT216" s="148"/>
      <c r="DU216" s="148"/>
      <c r="DV216" s="148"/>
      <c r="DW216" s="148"/>
      <c r="DX216" s="148"/>
      <c r="DY216" s="148"/>
      <c r="DZ216" s="148"/>
      <c r="EA216" s="148"/>
      <c r="EB216" s="148"/>
      <c r="EC216" s="148"/>
      <c r="ED216" s="148"/>
      <c r="EE216" s="148"/>
      <c r="EF216" s="148"/>
      <c r="EG216" s="148"/>
      <c r="EH216" s="148"/>
      <c r="EI216" s="148"/>
      <c r="EJ216" s="148"/>
      <c r="EK216" s="148"/>
      <c r="EL216" s="148"/>
      <c r="EM216" s="148"/>
      <c r="EN216" s="148"/>
      <c r="EO216" s="148"/>
      <c r="EP216" s="148"/>
      <c r="EQ216" s="148"/>
      <c r="ER216" s="148"/>
      <c r="ES216" s="148"/>
      <c r="ET216" s="148"/>
      <c r="EU216" s="148"/>
      <c r="EV216" s="148"/>
      <c r="EW216" s="148"/>
      <c r="EX216" s="148"/>
      <c r="EY216" s="148"/>
      <c r="EZ216" s="148"/>
      <c r="FA216" s="148"/>
      <c r="FB216" s="148"/>
      <c r="FC216" s="148"/>
      <c r="FD216" s="148"/>
      <c r="FE216" s="148"/>
      <c r="FF216" s="148"/>
      <c r="FG216" s="148"/>
      <c r="FH216" s="148"/>
      <c r="FI216" s="148"/>
      <c r="FJ216" s="148"/>
      <c r="FK216" s="148"/>
      <c r="FL216" s="148"/>
      <c r="FM216" s="148"/>
      <c r="FN216" s="148"/>
      <c r="FO216" s="148"/>
      <c r="FP216" s="148"/>
      <c r="FQ216" s="148"/>
      <c r="FR216" s="148"/>
      <c r="FS216" s="148"/>
      <c r="FT216" s="148"/>
      <c r="FU216" s="148"/>
      <c r="FV216" s="148"/>
      <c r="FW216" s="148"/>
      <c r="FX216" s="148"/>
      <c r="FY216" s="148"/>
      <c r="FZ216" s="148"/>
      <c r="GA216" s="148"/>
      <c r="GB216" s="148"/>
      <c r="GC216" s="148"/>
      <c r="GD216" s="148"/>
      <c r="GE216" s="148"/>
      <c r="GF216" s="148"/>
      <c r="GG216" s="148"/>
      <c r="GH216" s="148"/>
      <c r="GI216" s="148"/>
      <c r="GJ216" s="148"/>
      <c r="GK216" s="148"/>
      <c r="GL216" s="148"/>
      <c r="GM216" s="148"/>
      <c r="GN216" s="148"/>
      <c r="GO216" s="148"/>
      <c r="GP216" s="148"/>
      <c r="GQ216" s="148"/>
      <c r="GR216" s="148"/>
      <c r="GS216" s="148"/>
      <c r="GT216" s="148"/>
      <c r="GU216" s="148"/>
      <c r="GV216" s="148"/>
      <c r="GW216" s="148"/>
      <c r="GX216" s="148"/>
      <c r="GY216" s="148"/>
      <c r="GZ216" s="148"/>
      <c r="HA216" s="148"/>
      <c r="HB216" s="148"/>
      <c r="HC216" s="148"/>
      <c r="HD216" s="148"/>
      <c r="HE216" s="148"/>
      <c r="HF216" s="148"/>
      <c r="HG216" s="148"/>
      <c r="HH216" s="148"/>
      <c r="HI216" s="148"/>
      <c r="HJ216" s="148"/>
      <c r="HK216" s="148"/>
      <c r="HL216" s="148"/>
      <c r="HM216" s="148"/>
      <c r="HN216" s="148"/>
      <c r="HO216" s="148"/>
      <c r="HP216" s="148"/>
    </row>
    <row r="217" s="147" customFormat="1" spans="1:224">
      <c r="A217" s="160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  <c r="BQ217" s="148"/>
      <c r="BR217" s="148"/>
      <c r="BS217" s="148"/>
      <c r="BT217" s="148"/>
      <c r="BU217" s="148"/>
      <c r="BV217" s="148"/>
      <c r="BW217" s="148"/>
      <c r="BX217" s="148"/>
      <c r="BY217" s="148"/>
      <c r="BZ217" s="148"/>
      <c r="CA217" s="148"/>
      <c r="CB217" s="148"/>
      <c r="CC217" s="148"/>
      <c r="CD217" s="148"/>
      <c r="CE217" s="148"/>
      <c r="CF217" s="148"/>
      <c r="CG217" s="148"/>
      <c r="CH217" s="148"/>
      <c r="CI217" s="148"/>
      <c r="CJ217" s="148"/>
      <c r="CK217" s="148"/>
      <c r="CL217" s="148"/>
      <c r="CM217" s="148"/>
      <c r="CN217" s="148"/>
      <c r="CO217" s="148"/>
      <c r="CP217" s="148"/>
      <c r="CQ217" s="148"/>
      <c r="CR217" s="148"/>
      <c r="CS217" s="148"/>
      <c r="CT217" s="148"/>
      <c r="CU217" s="148"/>
      <c r="CV217" s="148"/>
      <c r="CW217" s="148"/>
      <c r="CX217" s="148"/>
      <c r="CY217" s="148"/>
      <c r="CZ217" s="148"/>
      <c r="DA217" s="148"/>
      <c r="DB217" s="148"/>
      <c r="DC217" s="148"/>
      <c r="DD217" s="148"/>
      <c r="DE217" s="148"/>
      <c r="DF217" s="148"/>
      <c r="DG217" s="148"/>
      <c r="DH217" s="148"/>
      <c r="DI217" s="148"/>
      <c r="DJ217" s="148"/>
      <c r="DK217" s="148"/>
      <c r="DL217" s="148"/>
      <c r="DM217" s="148"/>
      <c r="DN217" s="148"/>
      <c r="DO217" s="148"/>
      <c r="DP217" s="148"/>
      <c r="DQ217" s="148"/>
      <c r="DR217" s="148"/>
      <c r="DS217" s="148"/>
      <c r="DT217" s="148"/>
      <c r="DU217" s="148"/>
      <c r="DV217" s="148"/>
      <c r="DW217" s="148"/>
      <c r="DX217" s="148"/>
      <c r="DY217" s="148"/>
      <c r="DZ217" s="148"/>
      <c r="EA217" s="148"/>
      <c r="EB217" s="148"/>
      <c r="EC217" s="148"/>
      <c r="ED217" s="148"/>
      <c r="EE217" s="148"/>
      <c r="EF217" s="148"/>
      <c r="EG217" s="148"/>
      <c r="EH217" s="148"/>
      <c r="EI217" s="148"/>
      <c r="EJ217" s="148"/>
      <c r="EK217" s="148"/>
      <c r="EL217" s="148"/>
      <c r="EM217" s="148"/>
      <c r="EN217" s="148"/>
      <c r="EO217" s="148"/>
      <c r="EP217" s="148"/>
      <c r="EQ217" s="148"/>
      <c r="ER217" s="148"/>
      <c r="ES217" s="148"/>
      <c r="ET217" s="148"/>
      <c r="EU217" s="148"/>
      <c r="EV217" s="148"/>
      <c r="EW217" s="148"/>
      <c r="EX217" s="148"/>
      <c r="EY217" s="148"/>
      <c r="EZ217" s="148"/>
      <c r="FA217" s="148"/>
      <c r="FB217" s="148"/>
      <c r="FC217" s="148"/>
      <c r="FD217" s="148"/>
      <c r="FE217" s="148"/>
      <c r="FF217" s="148"/>
      <c r="FG217" s="148"/>
      <c r="FH217" s="148"/>
      <c r="FI217" s="148"/>
      <c r="FJ217" s="148"/>
      <c r="FK217" s="148"/>
      <c r="FL217" s="148"/>
      <c r="FM217" s="148"/>
      <c r="FN217" s="148"/>
      <c r="FO217" s="148"/>
      <c r="FP217" s="148"/>
      <c r="FQ217" s="148"/>
      <c r="FR217" s="148"/>
      <c r="FS217" s="148"/>
      <c r="FT217" s="148"/>
      <c r="FU217" s="148"/>
      <c r="FV217" s="148"/>
      <c r="FW217" s="148"/>
      <c r="FX217" s="148"/>
      <c r="FY217" s="148"/>
      <c r="FZ217" s="148"/>
      <c r="GA217" s="148"/>
      <c r="GB217" s="148"/>
      <c r="GC217" s="148"/>
      <c r="GD217" s="148"/>
      <c r="GE217" s="148"/>
      <c r="GF217" s="148"/>
      <c r="GG217" s="148"/>
      <c r="GH217" s="148"/>
      <c r="GI217" s="148"/>
      <c r="GJ217" s="148"/>
      <c r="GK217" s="148"/>
      <c r="GL217" s="148"/>
      <c r="GM217" s="148"/>
      <c r="GN217" s="148"/>
      <c r="GO217" s="148"/>
      <c r="GP217" s="148"/>
      <c r="GQ217" s="148"/>
      <c r="GR217" s="148"/>
      <c r="GS217" s="148"/>
      <c r="GT217" s="148"/>
      <c r="GU217" s="148"/>
      <c r="GV217" s="148"/>
      <c r="GW217" s="148"/>
      <c r="GX217" s="148"/>
      <c r="GY217" s="148"/>
      <c r="GZ217" s="148"/>
      <c r="HA217" s="148"/>
      <c r="HB217" s="148"/>
      <c r="HC217" s="148"/>
      <c r="HD217" s="148"/>
      <c r="HE217" s="148"/>
      <c r="HF217" s="148"/>
      <c r="HG217" s="148"/>
      <c r="HH217" s="148"/>
      <c r="HI217" s="148"/>
      <c r="HJ217" s="148"/>
      <c r="HK217" s="148"/>
      <c r="HL217" s="148"/>
      <c r="HM217" s="148"/>
      <c r="HN217" s="148"/>
      <c r="HO217" s="148"/>
      <c r="HP217" s="148"/>
    </row>
    <row r="218" s="147" customFormat="1" spans="1:224">
      <c r="A218" s="160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  <c r="BQ218" s="148"/>
      <c r="BR218" s="148"/>
      <c r="BS218" s="148"/>
      <c r="BT218" s="148"/>
      <c r="BU218" s="148"/>
      <c r="BV218" s="148"/>
      <c r="BW218" s="148"/>
      <c r="BX218" s="148"/>
      <c r="BY218" s="148"/>
      <c r="BZ218" s="148"/>
      <c r="CA218" s="148"/>
      <c r="CB218" s="148"/>
      <c r="CC218" s="148"/>
      <c r="CD218" s="148"/>
      <c r="CE218" s="148"/>
      <c r="CF218" s="148"/>
      <c r="CG218" s="148"/>
      <c r="CH218" s="148"/>
      <c r="CI218" s="148"/>
      <c r="CJ218" s="148"/>
      <c r="CK218" s="148"/>
      <c r="CL218" s="148"/>
      <c r="CM218" s="148"/>
      <c r="CN218" s="148"/>
      <c r="CO218" s="148"/>
      <c r="CP218" s="148"/>
      <c r="CQ218" s="148"/>
      <c r="CR218" s="148"/>
      <c r="CS218" s="148"/>
      <c r="CT218" s="148"/>
      <c r="CU218" s="148"/>
      <c r="CV218" s="148"/>
      <c r="CW218" s="148"/>
      <c r="CX218" s="148"/>
      <c r="CY218" s="148"/>
      <c r="CZ218" s="148"/>
      <c r="DA218" s="148"/>
      <c r="DB218" s="148"/>
      <c r="DC218" s="148"/>
      <c r="DD218" s="148"/>
      <c r="DE218" s="148"/>
      <c r="DF218" s="148"/>
      <c r="DG218" s="148"/>
      <c r="DH218" s="148"/>
      <c r="DI218" s="148"/>
      <c r="DJ218" s="148"/>
      <c r="DK218" s="148"/>
      <c r="DL218" s="148"/>
      <c r="DM218" s="148"/>
      <c r="DN218" s="148"/>
      <c r="DO218" s="148"/>
      <c r="DP218" s="148"/>
      <c r="DQ218" s="148"/>
      <c r="DR218" s="148"/>
      <c r="DS218" s="148"/>
      <c r="DT218" s="148"/>
      <c r="DU218" s="148"/>
      <c r="DV218" s="148"/>
      <c r="DW218" s="148"/>
      <c r="DX218" s="148"/>
      <c r="DY218" s="148"/>
      <c r="DZ218" s="148"/>
      <c r="EA218" s="148"/>
      <c r="EB218" s="148"/>
      <c r="EC218" s="148"/>
      <c r="ED218" s="148"/>
      <c r="EE218" s="148"/>
      <c r="EF218" s="148"/>
      <c r="EG218" s="148"/>
      <c r="EH218" s="148"/>
      <c r="EI218" s="148"/>
      <c r="EJ218" s="148"/>
      <c r="EK218" s="148"/>
      <c r="EL218" s="148"/>
      <c r="EM218" s="148"/>
      <c r="EN218" s="148"/>
      <c r="EO218" s="148"/>
      <c r="EP218" s="148"/>
      <c r="EQ218" s="148"/>
      <c r="ER218" s="148"/>
      <c r="ES218" s="148"/>
      <c r="ET218" s="148"/>
      <c r="EU218" s="148"/>
      <c r="EV218" s="148"/>
      <c r="EW218" s="148"/>
      <c r="EX218" s="148"/>
      <c r="EY218" s="148"/>
      <c r="EZ218" s="148"/>
      <c r="FA218" s="148"/>
      <c r="FB218" s="148"/>
      <c r="FC218" s="148"/>
      <c r="FD218" s="148"/>
      <c r="FE218" s="148"/>
      <c r="FF218" s="148"/>
      <c r="FG218" s="148"/>
      <c r="FH218" s="148"/>
      <c r="FI218" s="148"/>
      <c r="FJ218" s="148"/>
      <c r="FK218" s="148"/>
      <c r="FL218" s="148"/>
      <c r="FM218" s="148"/>
      <c r="FN218" s="148"/>
      <c r="FO218" s="148"/>
      <c r="FP218" s="148"/>
      <c r="FQ218" s="148"/>
      <c r="FR218" s="148"/>
      <c r="FS218" s="148"/>
      <c r="FT218" s="148"/>
      <c r="FU218" s="148"/>
      <c r="FV218" s="148"/>
      <c r="FW218" s="148"/>
      <c r="FX218" s="148"/>
      <c r="FY218" s="148"/>
      <c r="FZ218" s="148"/>
      <c r="GA218" s="148"/>
      <c r="GB218" s="148"/>
      <c r="GC218" s="148"/>
      <c r="GD218" s="148"/>
      <c r="GE218" s="148"/>
      <c r="GF218" s="148"/>
      <c r="GG218" s="148"/>
      <c r="GH218" s="148"/>
      <c r="GI218" s="148"/>
      <c r="GJ218" s="148"/>
      <c r="GK218" s="148"/>
      <c r="GL218" s="148"/>
      <c r="GM218" s="148"/>
      <c r="GN218" s="148"/>
      <c r="GO218" s="148"/>
      <c r="GP218" s="148"/>
      <c r="GQ218" s="148"/>
      <c r="GR218" s="148"/>
      <c r="GS218" s="148"/>
      <c r="GT218" s="148"/>
      <c r="GU218" s="148"/>
      <c r="GV218" s="148"/>
      <c r="GW218" s="148"/>
      <c r="GX218" s="148"/>
      <c r="GY218" s="148"/>
      <c r="GZ218" s="148"/>
      <c r="HA218" s="148"/>
      <c r="HB218" s="148"/>
      <c r="HC218" s="148"/>
      <c r="HD218" s="148"/>
      <c r="HE218" s="148"/>
      <c r="HF218" s="148"/>
      <c r="HG218" s="148"/>
      <c r="HH218" s="148"/>
      <c r="HI218" s="148"/>
      <c r="HJ218" s="148"/>
      <c r="HK218" s="148"/>
      <c r="HL218" s="148"/>
      <c r="HM218" s="148"/>
      <c r="HN218" s="148"/>
      <c r="HO218" s="148"/>
      <c r="HP218" s="148"/>
    </row>
    <row r="219" s="147" customFormat="1" spans="1:224">
      <c r="A219" s="160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  <c r="BQ219" s="148"/>
      <c r="BR219" s="148"/>
      <c r="BS219" s="148"/>
      <c r="BT219" s="148"/>
      <c r="BU219" s="148"/>
      <c r="BV219" s="148"/>
      <c r="BW219" s="148"/>
      <c r="BX219" s="148"/>
      <c r="BY219" s="148"/>
      <c r="BZ219" s="148"/>
      <c r="CA219" s="148"/>
      <c r="CB219" s="148"/>
      <c r="CC219" s="148"/>
      <c r="CD219" s="148"/>
      <c r="CE219" s="148"/>
      <c r="CF219" s="148"/>
      <c r="CG219" s="148"/>
      <c r="CH219" s="148"/>
      <c r="CI219" s="148"/>
      <c r="CJ219" s="148"/>
      <c r="CK219" s="148"/>
      <c r="CL219" s="148"/>
      <c r="CM219" s="148"/>
      <c r="CN219" s="148"/>
      <c r="CO219" s="148"/>
      <c r="CP219" s="148"/>
      <c r="CQ219" s="148"/>
      <c r="CR219" s="148"/>
      <c r="CS219" s="148"/>
      <c r="CT219" s="148"/>
      <c r="CU219" s="148"/>
      <c r="CV219" s="148"/>
      <c r="CW219" s="148"/>
      <c r="CX219" s="148"/>
      <c r="CY219" s="148"/>
      <c r="CZ219" s="148"/>
      <c r="DA219" s="148"/>
      <c r="DB219" s="148"/>
      <c r="DC219" s="148"/>
      <c r="DD219" s="148"/>
      <c r="DE219" s="148"/>
      <c r="DF219" s="148"/>
      <c r="DG219" s="148"/>
      <c r="DH219" s="148"/>
      <c r="DI219" s="148"/>
      <c r="DJ219" s="148"/>
      <c r="DK219" s="148"/>
      <c r="DL219" s="148"/>
      <c r="DM219" s="148"/>
      <c r="DN219" s="148"/>
      <c r="DO219" s="148"/>
      <c r="DP219" s="148"/>
      <c r="DQ219" s="148"/>
      <c r="DR219" s="148"/>
      <c r="DS219" s="148"/>
      <c r="DT219" s="148"/>
      <c r="DU219" s="148"/>
      <c r="DV219" s="148"/>
      <c r="DW219" s="148"/>
      <c r="DX219" s="148"/>
      <c r="DY219" s="148"/>
      <c r="DZ219" s="148"/>
      <c r="EA219" s="148"/>
      <c r="EB219" s="148"/>
      <c r="EC219" s="148"/>
      <c r="ED219" s="148"/>
      <c r="EE219" s="148"/>
      <c r="EF219" s="148"/>
      <c r="EG219" s="148"/>
      <c r="EH219" s="148"/>
      <c r="EI219" s="148"/>
      <c r="EJ219" s="148"/>
      <c r="EK219" s="148"/>
      <c r="EL219" s="148"/>
      <c r="EM219" s="148"/>
      <c r="EN219" s="148"/>
      <c r="EO219" s="148"/>
      <c r="EP219" s="148"/>
      <c r="EQ219" s="148"/>
      <c r="ER219" s="148"/>
      <c r="ES219" s="148"/>
      <c r="ET219" s="148"/>
      <c r="EU219" s="148"/>
      <c r="EV219" s="148"/>
      <c r="EW219" s="148"/>
      <c r="EX219" s="148"/>
      <c r="EY219" s="148"/>
      <c r="EZ219" s="148"/>
      <c r="FA219" s="148"/>
      <c r="FB219" s="148"/>
      <c r="FC219" s="148"/>
      <c r="FD219" s="148"/>
      <c r="FE219" s="148"/>
      <c r="FF219" s="148"/>
      <c r="FG219" s="148"/>
      <c r="FH219" s="148"/>
      <c r="FI219" s="148"/>
      <c r="FJ219" s="148"/>
      <c r="FK219" s="148"/>
      <c r="FL219" s="148"/>
      <c r="FM219" s="148"/>
      <c r="FN219" s="148"/>
      <c r="FO219" s="148"/>
      <c r="FP219" s="148"/>
      <c r="FQ219" s="148"/>
      <c r="FR219" s="148"/>
      <c r="FS219" s="148"/>
      <c r="FT219" s="148"/>
      <c r="FU219" s="148"/>
      <c r="FV219" s="148"/>
      <c r="FW219" s="148"/>
      <c r="FX219" s="148"/>
      <c r="FY219" s="148"/>
      <c r="FZ219" s="148"/>
      <c r="GA219" s="148"/>
      <c r="GB219" s="148"/>
      <c r="GC219" s="148"/>
      <c r="GD219" s="148"/>
      <c r="GE219" s="148"/>
      <c r="GF219" s="148"/>
      <c r="GG219" s="148"/>
      <c r="GH219" s="148"/>
      <c r="GI219" s="148"/>
      <c r="GJ219" s="148"/>
      <c r="GK219" s="148"/>
      <c r="GL219" s="148"/>
      <c r="GM219" s="148"/>
      <c r="GN219" s="148"/>
      <c r="GO219" s="148"/>
      <c r="GP219" s="148"/>
      <c r="GQ219" s="148"/>
      <c r="GR219" s="148"/>
      <c r="GS219" s="148"/>
      <c r="GT219" s="148"/>
      <c r="GU219" s="148"/>
      <c r="GV219" s="148"/>
      <c r="GW219" s="148"/>
      <c r="GX219" s="148"/>
      <c r="GY219" s="148"/>
      <c r="GZ219" s="148"/>
      <c r="HA219" s="148"/>
      <c r="HB219" s="148"/>
      <c r="HC219" s="148"/>
      <c r="HD219" s="148"/>
      <c r="HE219" s="148"/>
      <c r="HF219" s="148"/>
      <c r="HG219" s="148"/>
      <c r="HH219" s="148"/>
      <c r="HI219" s="148"/>
      <c r="HJ219" s="148"/>
      <c r="HK219" s="148"/>
      <c r="HL219" s="148"/>
      <c r="HM219" s="148"/>
      <c r="HN219" s="148"/>
      <c r="HO219" s="148"/>
      <c r="HP219" s="148"/>
    </row>
    <row r="220" s="147" customFormat="1" spans="1:224">
      <c r="A220" s="160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  <c r="BQ220" s="148"/>
      <c r="BR220" s="148"/>
      <c r="BS220" s="148"/>
      <c r="BT220" s="148"/>
      <c r="BU220" s="148"/>
      <c r="BV220" s="148"/>
      <c r="BW220" s="148"/>
      <c r="BX220" s="148"/>
      <c r="BY220" s="148"/>
      <c r="BZ220" s="148"/>
      <c r="CA220" s="148"/>
      <c r="CB220" s="148"/>
      <c r="CC220" s="148"/>
      <c r="CD220" s="148"/>
      <c r="CE220" s="148"/>
      <c r="CF220" s="148"/>
      <c r="CG220" s="148"/>
      <c r="CH220" s="148"/>
      <c r="CI220" s="148"/>
      <c r="CJ220" s="148"/>
      <c r="CK220" s="148"/>
      <c r="CL220" s="148"/>
      <c r="CM220" s="148"/>
      <c r="CN220" s="148"/>
      <c r="CO220" s="148"/>
      <c r="CP220" s="148"/>
      <c r="CQ220" s="148"/>
      <c r="CR220" s="148"/>
      <c r="CS220" s="148"/>
      <c r="CT220" s="148"/>
      <c r="CU220" s="148"/>
      <c r="CV220" s="148"/>
      <c r="CW220" s="148"/>
      <c r="CX220" s="148"/>
      <c r="CY220" s="148"/>
      <c r="CZ220" s="148"/>
      <c r="DA220" s="148"/>
      <c r="DB220" s="148"/>
      <c r="DC220" s="148"/>
      <c r="DD220" s="148"/>
      <c r="DE220" s="148"/>
      <c r="DF220" s="148"/>
      <c r="DG220" s="148"/>
      <c r="DH220" s="148"/>
      <c r="DI220" s="148"/>
      <c r="DJ220" s="148"/>
      <c r="DK220" s="148"/>
      <c r="DL220" s="148"/>
      <c r="DM220" s="148"/>
      <c r="DN220" s="148"/>
      <c r="DO220" s="148"/>
      <c r="DP220" s="148"/>
      <c r="DQ220" s="148"/>
      <c r="DR220" s="148"/>
      <c r="DS220" s="148"/>
      <c r="DT220" s="148"/>
      <c r="DU220" s="148"/>
      <c r="DV220" s="148"/>
      <c r="DW220" s="148"/>
      <c r="DX220" s="148"/>
      <c r="DY220" s="148"/>
      <c r="DZ220" s="148"/>
      <c r="EA220" s="148"/>
      <c r="EB220" s="148"/>
      <c r="EC220" s="148"/>
      <c r="ED220" s="148"/>
      <c r="EE220" s="148"/>
      <c r="EF220" s="148"/>
      <c r="EG220" s="148"/>
      <c r="EH220" s="148"/>
      <c r="EI220" s="148"/>
      <c r="EJ220" s="148"/>
      <c r="EK220" s="148"/>
      <c r="EL220" s="148"/>
      <c r="EM220" s="148"/>
      <c r="EN220" s="148"/>
      <c r="EO220" s="148"/>
      <c r="EP220" s="148"/>
      <c r="EQ220" s="148"/>
      <c r="ER220" s="148"/>
      <c r="ES220" s="148"/>
      <c r="ET220" s="148"/>
      <c r="EU220" s="148"/>
      <c r="EV220" s="148"/>
      <c r="EW220" s="148"/>
      <c r="EX220" s="148"/>
      <c r="EY220" s="148"/>
      <c r="EZ220" s="148"/>
      <c r="FA220" s="148"/>
      <c r="FB220" s="148"/>
      <c r="FC220" s="148"/>
      <c r="FD220" s="148"/>
      <c r="FE220" s="148"/>
      <c r="FF220" s="148"/>
      <c r="FG220" s="148"/>
      <c r="FH220" s="148"/>
      <c r="FI220" s="148"/>
      <c r="FJ220" s="148"/>
      <c r="FK220" s="148"/>
      <c r="FL220" s="148"/>
      <c r="FM220" s="148"/>
      <c r="FN220" s="148"/>
      <c r="FO220" s="148"/>
      <c r="FP220" s="148"/>
      <c r="FQ220" s="148"/>
      <c r="FR220" s="148"/>
      <c r="FS220" s="148"/>
      <c r="FT220" s="148"/>
      <c r="FU220" s="148"/>
      <c r="FV220" s="148"/>
      <c r="FW220" s="148"/>
      <c r="FX220" s="148"/>
      <c r="FY220" s="148"/>
      <c r="FZ220" s="148"/>
      <c r="GA220" s="148"/>
      <c r="GB220" s="148"/>
      <c r="GC220" s="148"/>
      <c r="GD220" s="148"/>
      <c r="GE220" s="148"/>
      <c r="GF220" s="148"/>
      <c r="GG220" s="148"/>
      <c r="GH220" s="148"/>
      <c r="GI220" s="148"/>
      <c r="GJ220" s="148"/>
      <c r="GK220" s="148"/>
      <c r="GL220" s="148"/>
      <c r="GM220" s="148"/>
      <c r="GN220" s="148"/>
      <c r="GO220" s="148"/>
      <c r="GP220" s="148"/>
      <c r="GQ220" s="148"/>
      <c r="GR220" s="148"/>
      <c r="GS220" s="148"/>
      <c r="GT220" s="148"/>
      <c r="GU220" s="148"/>
      <c r="GV220" s="148"/>
      <c r="GW220" s="148"/>
      <c r="GX220" s="148"/>
      <c r="GY220" s="148"/>
      <c r="GZ220" s="148"/>
      <c r="HA220" s="148"/>
      <c r="HB220" s="148"/>
      <c r="HC220" s="148"/>
      <c r="HD220" s="148"/>
      <c r="HE220" s="148"/>
      <c r="HF220" s="148"/>
      <c r="HG220" s="148"/>
      <c r="HH220" s="148"/>
      <c r="HI220" s="148"/>
      <c r="HJ220" s="148"/>
      <c r="HK220" s="148"/>
      <c r="HL220" s="148"/>
      <c r="HM220" s="148"/>
      <c r="HN220" s="148"/>
      <c r="HO220" s="148"/>
      <c r="HP220" s="148"/>
    </row>
    <row r="221" s="147" customFormat="1" spans="1:224">
      <c r="A221" s="160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  <c r="BQ221" s="148"/>
      <c r="BR221" s="148"/>
      <c r="BS221" s="148"/>
      <c r="BT221" s="148"/>
      <c r="BU221" s="148"/>
      <c r="BV221" s="148"/>
      <c r="BW221" s="148"/>
      <c r="BX221" s="148"/>
      <c r="BY221" s="148"/>
      <c r="BZ221" s="148"/>
      <c r="CA221" s="148"/>
      <c r="CB221" s="148"/>
      <c r="CC221" s="148"/>
      <c r="CD221" s="148"/>
      <c r="CE221" s="148"/>
      <c r="CF221" s="148"/>
      <c r="CG221" s="148"/>
      <c r="CH221" s="148"/>
      <c r="CI221" s="148"/>
      <c r="CJ221" s="148"/>
      <c r="CK221" s="148"/>
      <c r="CL221" s="148"/>
      <c r="CM221" s="148"/>
      <c r="CN221" s="148"/>
      <c r="CO221" s="148"/>
      <c r="CP221" s="148"/>
      <c r="CQ221" s="148"/>
      <c r="CR221" s="148"/>
      <c r="CS221" s="148"/>
      <c r="CT221" s="148"/>
      <c r="CU221" s="148"/>
      <c r="CV221" s="148"/>
      <c r="CW221" s="148"/>
      <c r="CX221" s="148"/>
      <c r="CY221" s="148"/>
      <c r="CZ221" s="148"/>
      <c r="DA221" s="148"/>
      <c r="DB221" s="148"/>
      <c r="DC221" s="148"/>
      <c r="DD221" s="148"/>
      <c r="DE221" s="148"/>
      <c r="DF221" s="148"/>
      <c r="DG221" s="148"/>
      <c r="DH221" s="148"/>
      <c r="DI221" s="148"/>
      <c r="DJ221" s="148"/>
      <c r="DK221" s="148"/>
      <c r="DL221" s="148"/>
      <c r="DM221" s="148"/>
      <c r="DN221" s="148"/>
      <c r="DO221" s="148"/>
      <c r="DP221" s="148"/>
      <c r="DQ221" s="148"/>
      <c r="DR221" s="148"/>
      <c r="DS221" s="148"/>
      <c r="DT221" s="148"/>
      <c r="DU221" s="148"/>
      <c r="DV221" s="148"/>
      <c r="DW221" s="148"/>
      <c r="DX221" s="148"/>
      <c r="DY221" s="148"/>
      <c r="DZ221" s="148"/>
      <c r="EA221" s="148"/>
      <c r="EB221" s="148"/>
      <c r="EC221" s="148"/>
      <c r="ED221" s="148"/>
      <c r="EE221" s="148"/>
      <c r="EF221" s="148"/>
      <c r="EG221" s="148"/>
      <c r="EH221" s="148"/>
      <c r="EI221" s="148"/>
      <c r="EJ221" s="148"/>
      <c r="EK221" s="148"/>
      <c r="EL221" s="148"/>
      <c r="EM221" s="148"/>
      <c r="EN221" s="148"/>
      <c r="EO221" s="148"/>
      <c r="EP221" s="148"/>
      <c r="EQ221" s="148"/>
      <c r="ER221" s="148"/>
      <c r="ES221" s="148"/>
      <c r="ET221" s="148"/>
      <c r="EU221" s="148"/>
      <c r="EV221" s="148"/>
      <c r="EW221" s="148"/>
      <c r="EX221" s="148"/>
      <c r="EY221" s="148"/>
      <c r="EZ221" s="148"/>
      <c r="FA221" s="148"/>
      <c r="FB221" s="148"/>
      <c r="FC221" s="148"/>
      <c r="FD221" s="148"/>
      <c r="FE221" s="148"/>
      <c r="FF221" s="148"/>
      <c r="FG221" s="148"/>
      <c r="FH221" s="148"/>
      <c r="FI221" s="148"/>
      <c r="FJ221" s="148"/>
      <c r="FK221" s="148"/>
      <c r="FL221" s="148"/>
      <c r="FM221" s="148"/>
      <c r="FN221" s="148"/>
      <c r="FO221" s="148"/>
      <c r="FP221" s="148"/>
      <c r="FQ221" s="148"/>
      <c r="FR221" s="148"/>
      <c r="FS221" s="148"/>
      <c r="FT221" s="148"/>
      <c r="FU221" s="148"/>
      <c r="FV221" s="148"/>
      <c r="FW221" s="148"/>
      <c r="FX221" s="148"/>
      <c r="FY221" s="148"/>
      <c r="FZ221" s="148"/>
      <c r="GA221" s="148"/>
      <c r="GB221" s="148"/>
      <c r="GC221" s="148"/>
      <c r="GD221" s="148"/>
      <c r="GE221" s="148"/>
      <c r="GF221" s="148"/>
      <c r="GG221" s="148"/>
      <c r="GH221" s="148"/>
      <c r="GI221" s="148"/>
      <c r="GJ221" s="148"/>
      <c r="GK221" s="148"/>
      <c r="GL221" s="148"/>
      <c r="GM221" s="148"/>
      <c r="GN221" s="148"/>
      <c r="GO221" s="148"/>
      <c r="GP221" s="148"/>
      <c r="GQ221" s="148"/>
      <c r="GR221" s="148"/>
      <c r="GS221" s="148"/>
      <c r="GT221" s="148"/>
      <c r="GU221" s="148"/>
      <c r="GV221" s="148"/>
      <c r="GW221" s="148"/>
      <c r="GX221" s="148"/>
      <c r="GY221" s="148"/>
      <c r="GZ221" s="148"/>
      <c r="HA221" s="148"/>
      <c r="HB221" s="148"/>
      <c r="HC221" s="148"/>
      <c r="HD221" s="148"/>
      <c r="HE221" s="148"/>
      <c r="HF221" s="148"/>
      <c r="HG221" s="148"/>
      <c r="HH221" s="148"/>
      <c r="HI221" s="148"/>
      <c r="HJ221" s="148"/>
      <c r="HK221" s="148"/>
      <c r="HL221" s="148"/>
      <c r="HM221" s="148"/>
      <c r="HN221" s="148"/>
      <c r="HO221" s="148"/>
      <c r="HP221" s="148"/>
    </row>
    <row r="222" s="147" customFormat="1" spans="1:224">
      <c r="A222" s="160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  <c r="BQ222" s="148"/>
      <c r="BR222" s="148"/>
      <c r="BS222" s="148"/>
      <c r="BT222" s="148"/>
      <c r="BU222" s="148"/>
      <c r="BV222" s="148"/>
      <c r="BW222" s="148"/>
      <c r="BX222" s="148"/>
      <c r="BY222" s="148"/>
      <c r="BZ222" s="148"/>
      <c r="CA222" s="148"/>
      <c r="CB222" s="148"/>
      <c r="CC222" s="148"/>
      <c r="CD222" s="148"/>
      <c r="CE222" s="148"/>
      <c r="CF222" s="148"/>
      <c r="CG222" s="148"/>
      <c r="CH222" s="148"/>
      <c r="CI222" s="148"/>
      <c r="CJ222" s="148"/>
      <c r="CK222" s="148"/>
      <c r="CL222" s="148"/>
      <c r="CM222" s="148"/>
      <c r="CN222" s="148"/>
      <c r="CO222" s="148"/>
      <c r="CP222" s="148"/>
      <c r="CQ222" s="148"/>
      <c r="CR222" s="148"/>
      <c r="CS222" s="148"/>
      <c r="CT222" s="148"/>
      <c r="CU222" s="148"/>
      <c r="CV222" s="148"/>
      <c r="CW222" s="148"/>
      <c r="CX222" s="148"/>
      <c r="CY222" s="148"/>
      <c r="CZ222" s="148"/>
      <c r="DA222" s="148"/>
      <c r="DB222" s="148"/>
      <c r="DC222" s="148"/>
      <c r="DD222" s="148"/>
      <c r="DE222" s="148"/>
      <c r="DF222" s="148"/>
      <c r="DG222" s="148"/>
      <c r="DH222" s="148"/>
      <c r="DI222" s="148"/>
      <c r="DJ222" s="148"/>
      <c r="DK222" s="148"/>
      <c r="DL222" s="148"/>
      <c r="DM222" s="148"/>
      <c r="DN222" s="148"/>
      <c r="DO222" s="148"/>
      <c r="DP222" s="148"/>
      <c r="DQ222" s="148"/>
      <c r="DR222" s="148"/>
      <c r="DS222" s="148"/>
      <c r="DT222" s="148"/>
      <c r="DU222" s="148"/>
      <c r="DV222" s="148"/>
      <c r="DW222" s="148"/>
      <c r="DX222" s="148"/>
      <c r="DY222" s="148"/>
      <c r="DZ222" s="148"/>
      <c r="EA222" s="148"/>
      <c r="EB222" s="148"/>
      <c r="EC222" s="148"/>
      <c r="ED222" s="148"/>
      <c r="EE222" s="148"/>
      <c r="EF222" s="148"/>
      <c r="EG222" s="148"/>
      <c r="EH222" s="148"/>
      <c r="EI222" s="148"/>
      <c r="EJ222" s="148"/>
      <c r="EK222" s="148"/>
      <c r="EL222" s="148"/>
      <c r="EM222" s="148"/>
      <c r="EN222" s="148"/>
      <c r="EO222" s="148"/>
      <c r="EP222" s="148"/>
      <c r="EQ222" s="148"/>
      <c r="ER222" s="148"/>
      <c r="ES222" s="148"/>
      <c r="ET222" s="148"/>
      <c r="EU222" s="148"/>
      <c r="EV222" s="148"/>
      <c r="EW222" s="148"/>
      <c r="EX222" s="148"/>
      <c r="EY222" s="148"/>
      <c r="EZ222" s="148"/>
      <c r="FA222" s="148"/>
      <c r="FB222" s="148"/>
      <c r="FC222" s="148"/>
      <c r="FD222" s="148"/>
      <c r="FE222" s="148"/>
      <c r="FF222" s="148"/>
      <c r="FG222" s="148"/>
      <c r="FH222" s="148"/>
      <c r="FI222" s="148"/>
      <c r="FJ222" s="148"/>
      <c r="FK222" s="148"/>
      <c r="FL222" s="148"/>
      <c r="FM222" s="148"/>
      <c r="FN222" s="148"/>
      <c r="FO222" s="148"/>
      <c r="FP222" s="148"/>
      <c r="FQ222" s="148"/>
      <c r="FR222" s="148"/>
      <c r="FS222" s="148"/>
      <c r="FT222" s="148"/>
      <c r="FU222" s="148"/>
      <c r="FV222" s="148"/>
      <c r="FW222" s="148"/>
      <c r="FX222" s="148"/>
      <c r="FY222" s="148"/>
      <c r="FZ222" s="148"/>
      <c r="GA222" s="148"/>
      <c r="GB222" s="148"/>
      <c r="GC222" s="148"/>
      <c r="GD222" s="148"/>
      <c r="GE222" s="148"/>
      <c r="GF222" s="148"/>
      <c r="GG222" s="148"/>
      <c r="GH222" s="148"/>
      <c r="GI222" s="148"/>
      <c r="GJ222" s="148"/>
      <c r="GK222" s="148"/>
      <c r="GL222" s="148"/>
      <c r="GM222" s="148"/>
      <c r="GN222" s="148"/>
      <c r="GO222" s="148"/>
      <c r="GP222" s="148"/>
      <c r="GQ222" s="148"/>
      <c r="GR222" s="148"/>
      <c r="GS222" s="148"/>
      <c r="GT222" s="148"/>
      <c r="GU222" s="148"/>
      <c r="GV222" s="148"/>
      <c r="GW222" s="148"/>
      <c r="GX222" s="148"/>
      <c r="GY222" s="148"/>
      <c r="GZ222" s="148"/>
      <c r="HA222" s="148"/>
      <c r="HB222" s="148"/>
      <c r="HC222" s="148"/>
      <c r="HD222" s="148"/>
      <c r="HE222" s="148"/>
      <c r="HF222" s="148"/>
      <c r="HG222" s="148"/>
      <c r="HH222" s="148"/>
      <c r="HI222" s="148"/>
      <c r="HJ222" s="148"/>
      <c r="HK222" s="148"/>
      <c r="HL222" s="148"/>
      <c r="HM222" s="148"/>
      <c r="HN222" s="148"/>
      <c r="HO222" s="148"/>
      <c r="HP222" s="148"/>
    </row>
    <row r="223" s="147" customFormat="1" spans="1:224">
      <c r="A223" s="160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  <c r="BQ223" s="148"/>
      <c r="BR223" s="148"/>
      <c r="BS223" s="148"/>
      <c r="BT223" s="148"/>
      <c r="BU223" s="148"/>
      <c r="BV223" s="148"/>
      <c r="BW223" s="148"/>
      <c r="BX223" s="148"/>
      <c r="BY223" s="148"/>
      <c r="BZ223" s="148"/>
      <c r="CA223" s="148"/>
      <c r="CB223" s="148"/>
      <c r="CC223" s="148"/>
      <c r="CD223" s="148"/>
      <c r="CE223" s="148"/>
      <c r="CF223" s="148"/>
      <c r="CG223" s="148"/>
      <c r="CH223" s="148"/>
      <c r="CI223" s="148"/>
      <c r="CJ223" s="148"/>
      <c r="CK223" s="148"/>
      <c r="CL223" s="148"/>
      <c r="CM223" s="148"/>
      <c r="CN223" s="148"/>
      <c r="CO223" s="148"/>
      <c r="CP223" s="148"/>
      <c r="CQ223" s="148"/>
      <c r="CR223" s="148"/>
      <c r="CS223" s="148"/>
      <c r="CT223" s="148"/>
      <c r="CU223" s="148"/>
      <c r="CV223" s="148"/>
      <c r="CW223" s="148"/>
      <c r="CX223" s="148"/>
      <c r="CY223" s="148"/>
      <c r="CZ223" s="148"/>
      <c r="DA223" s="148"/>
      <c r="DB223" s="148"/>
      <c r="DC223" s="148"/>
      <c r="DD223" s="148"/>
      <c r="DE223" s="148"/>
      <c r="DF223" s="148"/>
      <c r="DG223" s="148"/>
      <c r="DH223" s="148"/>
      <c r="DI223" s="148"/>
      <c r="DJ223" s="148"/>
      <c r="DK223" s="148"/>
      <c r="DL223" s="148"/>
      <c r="DM223" s="148"/>
      <c r="DN223" s="148"/>
      <c r="DO223" s="148"/>
      <c r="DP223" s="148"/>
      <c r="DQ223" s="148"/>
      <c r="DR223" s="148"/>
      <c r="DS223" s="148"/>
      <c r="DT223" s="148"/>
      <c r="DU223" s="148"/>
      <c r="DV223" s="148"/>
      <c r="DW223" s="148"/>
      <c r="DX223" s="148"/>
      <c r="DY223" s="148"/>
      <c r="DZ223" s="148"/>
      <c r="EA223" s="148"/>
      <c r="EB223" s="148"/>
      <c r="EC223" s="148"/>
      <c r="ED223" s="148"/>
      <c r="EE223" s="148"/>
      <c r="EF223" s="148"/>
      <c r="EG223" s="148"/>
      <c r="EH223" s="148"/>
      <c r="EI223" s="148"/>
      <c r="EJ223" s="148"/>
      <c r="EK223" s="148"/>
      <c r="EL223" s="148"/>
      <c r="EM223" s="148"/>
      <c r="EN223" s="148"/>
      <c r="EO223" s="148"/>
      <c r="EP223" s="148"/>
      <c r="EQ223" s="148"/>
      <c r="ER223" s="148"/>
      <c r="ES223" s="148"/>
      <c r="ET223" s="148"/>
      <c r="EU223" s="148"/>
      <c r="EV223" s="148"/>
      <c r="EW223" s="148"/>
      <c r="EX223" s="148"/>
      <c r="EY223" s="148"/>
      <c r="EZ223" s="148"/>
      <c r="FA223" s="148"/>
      <c r="FB223" s="148"/>
      <c r="FC223" s="148"/>
      <c r="FD223" s="148"/>
      <c r="FE223" s="148"/>
      <c r="FF223" s="148"/>
      <c r="FG223" s="148"/>
      <c r="FH223" s="148"/>
      <c r="FI223" s="148"/>
      <c r="FJ223" s="148"/>
      <c r="FK223" s="148"/>
      <c r="FL223" s="148"/>
      <c r="FM223" s="148"/>
      <c r="FN223" s="148"/>
      <c r="FO223" s="148"/>
      <c r="FP223" s="148"/>
      <c r="FQ223" s="148"/>
      <c r="FR223" s="148"/>
      <c r="FS223" s="148"/>
      <c r="FT223" s="148"/>
      <c r="FU223" s="148"/>
      <c r="FV223" s="148"/>
      <c r="FW223" s="148"/>
      <c r="FX223" s="148"/>
      <c r="FY223" s="148"/>
      <c r="FZ223" s="148"/>
      <c r="GA223" s="148"/>
      <c r="GB223" s="148"/>
      <c r="GC223" s="148"/>
      <c r="GD223" s="148"/>
      <c r="GE223" s="148"/>
      <c r="GF223" s="148"/>
      <c r="GG223" s="148"/>
      <c r="GH223" s="148"/>
      <c r="GI223" s="148"/>
      <c r="GJ223" s="148"/>
      <c r="GK223" s="148"/>
      <c r="GL223" s="148"/>
      <c r="GM223" s="148"/>
      <c r="GN223" s="148"/>
      <c r="GO223" s="148"/>
      <c r="GP223" s="148"/>
      <c r="GQ223" s="148"/>
      <c r="GR223" s="148"/>
      <c r="GS223" s="148"/>
      <c r="GT223" s="148"/>
      <c r="GU223" s="148"/>
      <c r="GV223" s="148"/>
      <c r="GW223" s="148"/>
      <c r="GX223" s="148"/>
      <c r="GY223" s="148"/>
      <c r="GZ223" s="148"/>
      <c r="HA223" s="148"/>
      <c r="HB223" s="148"/>
      <c r="HC223" s="148"/>
      <c r="HD223" s="148"/>
      <c r="HE223" s="148"/>
      <c r="HF223" s="148"/>
      <c r="HG223" s="148"/>
      <c r="HH223" s="148"/>
      <c r="HI223" s="148"/>
      <c r="HJ223" s="148"/>
      <c r="HK223" s="148"/>
      <c r="HL223" s="148"/>
      <c r="HM223" s="148"/>
      <c r="HN223" s="148"/>
      <c r="HO223" s="148"/>
      <c r="HP223" s="148"/>
    </row>
    <row r="224" s="147" customFormat="1" spans="1:224">
      <c r="A224" s="160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</row>
    <row r="225" s="147" customFormat="1" spans="1:224">
      <c r="A225" s="160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  <c r="BQ225" s="148"/>
      <c r="BR225" s="148"/>
      <c r="BS225" s="148"/>
      <c r="BT225" s="148"/>
      <c r="BU225" s="148"/>
      <c r="BV225" s="148"/>
      <c r="BW225" s="148"/>
      <c r="BX225" s="148"/>
      <c r="BY225" s="148"/>
      <c r="BZ225" s="148"/>
      <c r="CA225" s="148"/>
      <c r="CB225" s="148"/>
      <c r="CC225" s="148"/>
      <c r="CD225" s="148"/>
      <c r="CE225" s="148"/>
      <c r="CF225" s="148"/>
      <c r="CG225" s="148"/>
      <c r="CH225" s="148"/>
      <c r="CI225" s="148"/>
      <c r="CJ225" s="148"/>
      <c r="CK225" s="148"/>
      <c r="CL225" s="148"/>
      <c r="CM225" s="148"/>
      <c r="CN225" s="148"/>
      <c r="CO225" s="148"/>
      <c r="CP225" s="148"/>
      <c r="CQ225" s="148"/>
      <c r="CR225" s="148"/>
      <c r="CS225" s="148"/>
      <c r="CT225" s="148"/>
      <c r="CU225" s="148"/>
      <c r="CV225" s="148"/>
      <c r="CW225" s="148"/>
      <c r="CX225" s="148"/>
      <c r="CY225" s="148"/>
      <c r="CZ225" s="148"/>
      <c r="DA225" s="148"/>
      <c r="DB225" s="148"/>
      <c r="DC225" s="148"/>
      <c r="DD225" s="148"/>
      <c r="DE225" s="148"/>
      <c r="DF225" s="148"/>
      <c r="DG225" s="148"/>
      <c r="DH225" s="148"/>
      <c r="DI225" s="148"/>
      <c r="DJ225" s="148"/>
      <c r="DK225" s="148"/>
      <c r="DL225" s="148"/>
      <c r="DM225" s="148"/>
      <c r="DN225" s="148"/>
      <c r="DO225" s="148"/>
      <c r="DP225" s="148"/>
      <c r="DQ225" s="148"/>
      <c r="DR225" s="148"/>
      <c r="DS225" s="148"/>
      <c r="DT225" s="148"/>
      <c r="DU225" s="148"/>
      <c r="DV225" s="148"/>
      <c r="DW225" s="148"/>
      <c r="DX225" s="148"/>
      <c r="DY225" s="148"/>
      <c r="DZ225" s="148"/>
      <c r="EA225" s="148"/>
      <c r="EB225" s="148"/>
      <c r="EC225" s="148"/>
      <c r="ED225" s="148"/>
      <c r="EE225" s="148"/>
      <c r="EF225" s="148"/>
      <c r="EG225" s="148"/>
      <c r="EH225" s="148"/>
      <c r="EI225" s="148"/>
      <c r="EJ225" s="148"/>
      <c r="EK225" s="148"/>
      <c r="EL225" s="148"/>
      <c r="EM225" s="148"/>
      <c r="EN225" s="148"/>
      <c r="EO225" s="148"/>
      <c r="EP225" s="148"/>
      <c r="EQ225" s="148"/>
      <c r="ER225" s="148"/>
      <c r="ES225" s="148"/>
      <c r="ET225" s="148"/>
      <c r="EU225" s="148"/>
      <c r="EV225" s="148"/>
      <c r="EW225" s="148"/>
      <c r="EX225" s="148"/>
      <c r="EY225" s="148"/>
      <c r="EZ225" s="148"/>
      <c r="FA225" s="148"/>
      <c r="FB225" s="148"/>
      <c r="FC225" s="148"/>
      <c r="FD225" s="148"/>
      <c r="FE225" s="148"/>
      <c r="FF225" s="148"/>
      <c r="FG225" s="148"/>
      <c r="FH225" s="148"/>
      <c r="FI225" s="148"/>
      <c r="FJ225" s="148"/>
      <c r="FK225" s="148"/>
      <c r="FL225" s="148"/>
      <c r="FM225" s="148"/>
      <c r="FN225" s="148"/>
      <c r="FO225" s="148"/>
      <c r="FP225" s="148"/>
      <c r="FQ225" s="148"/>
      <c r="FR225" s="148"/>
      <c r="FS225" s="148"/>
      <c r="FT225" s="148"/>
      <c r="FU225" s="148"/>
      <c r="FV225" s="148"/>
      <c r="FW225" s="148"/>
      <c r="FX225" s="148"/>
      <c r="FY225" s="148"/>
      <c r="FZ225" s="148"/>
      <c r="GA225" s="148"/>
      <c r="GB225" s="148"/>
      <c r="GC225" s="148"/>
      <c r="GD225" s="148"/>
      <c r="GE225" s="148"/>
      <c r="GF225" s="148"/>
      <c r="GG225" s="148"/>
      <c r="GH225" s="148"/>
      <c r="GI225" s="148"/>
      <c r="GJ225" s="148"/>
      <c r="GK225" s="148"/>
      <c r="GL225" s="148"/>
      <c r="GM225" s="148"/>
      <c r="GN225" s="148"/>
      <c r="GO225" s="148"/>
      <c r="GP225" s="148"/>
      <c r="GQ225" s="148"/>
      <c r="GR225" s="148"/>
      <c r="GS225" s="148"/>
      <c r="GT225" s="148"/>
      <c r="GU225" s="148"/>
      <c r="GV225" s="148"/>
      <c r="GW225" s="148"/>
      <c r="GX225" s="148"/>
      <c r="GY225" s="148"/>
      <c r="GZ225" s="148"/>
      <c r="HA225" s="148"/>
      <c r="HB225" s="148"/>
      <c r="HC225" s="148"/>
      <c r="HD225" s="148"/>
      <c r="HE225" s="148"/>
      <c r="HF225" s="148"/>
      <c r="HG225" s="148"/>
      <c r="HH225" s="148"/>
      <c r="HI225" s="148"/>
      <c r="HJ225" s="148"/>
      <c r="HK225" s="148"/>
      <c r="HL225" s="148"/>
      <c r="HM225" s="148"/>
      <c r="HN225" s="148"/>
      <c r="HO225" s="148"/>
      <c r="HP225" s="148"/>
    </row>
    <row r="226" s="147" customFormat="1" spans="1:224">
      <c r="A226" s="160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  <c r="BQ226" s="148"/>
      <c r="BR226" s="148"/>
      <c r="BS226" s="148"/>
      <c r="BT226" s="148"/>
      <c r="BU226" s="148"/>
      <c r="BV226" s="148"/>
      <c r="BW226" s="148"/>
      <c r="BX226" s="148"/>
      <c r="BY226" s="148"/>
      <c r="BZ226" s="148"/>
      <c r="CA226" s="148"/>
      <c r="CB226" s="148"/>
      <c r="CC226" s="148"/>
      <c r="CD226" s="148"/>
      <c r="CE226" s="148"/>
      <c r="CF226" s="148"/>
      <c r="CG226" s="148"/>
      <c r="CH226" s="148"/>
      <c r="CI226" s="148"/>
      <c r="CJ226" s="148"/>
      <c r="CK226" s="148"/>
      <c r="CL226" s="148"/>
      <c r="CM226" s="148"/>
      <c r="CN226" s="148"/>
      <c r="CO226" s="148"/>
      <c r="CP226" s="148"/>
      <c r="CQ226" s="148"/>
      <c r="CR226" s="148"/>
      <c r="CS226" s="148"/>
      <c r="CT226" s="148"/>
      <c r="CU226" s="148"/>
      <c r="CV226" s="148"/>
      <c r="CW226" s="148"/>
      <c r="CX226" s="148"/>
      <c r="CY226" s="148"/>
      <c r="CZ226" s="148"/>
      <c r="DA226" s="148"/>
      <c r="DB226" s="148"/>
      <c r="DC226" s="148"/>
      <c r="DD226" s="148"/>
      <c r="DE226" s="148"/>
      <c r="DF226" s="148"/>
      <c r="DG226" s="148"/>
      <c r="DH226" s="148"/>
      <c r="DI226" s="148"/>
      <c r="DJ226" s="148"/>
      <c r="DK226" s="148"/>
      <c r="DL226" s="148"/>
      <c r="DM226" s="148"/>
      <c r="DN226" s="148"/>
      <c r="DO226" s="148"/>
      <c r="DP226" s="148"/>
      <c r="DQ226" s="148"/>
      <c r="DR226" s="148"/>
      <c r="DS226" s="148"/>
      <c r="DT226" s="148"/>
      <c r="DU226" s="148"/>
      <c r="DV226" s="148"/>
      <c r="DW226" s="148"/>
      <c r="DX226" s="148"/>
      <c r="DY226" s="148"/>
      <c r="DZ226" s="148"/>
      <c r="EA226" s="148"/>
      <c r="EB226" s="148"/>
      <c r="EC226" s="148"/>
      <c r="ED226" s="148"/>
      <c r="EE226" s="148"/>
      <c r="EF226" s="148"/>
      <c r="EG226" s="148"/>
      <c r="EH226" s="148"/>
      <c r="EI226" s="148"/>
      <c r="EJ226" s="148"/>
      <c r="EK226" s="148"/>
      <c r="EL226" s="148"/>
      <c r="EM226" s="148"/>
      <c r="EN226" s="148"/>
      <c r="EO226" s="148"/>
      <c r="EP226" s="148"/>
      <c r="EQ226" s="148"/>
      <c r="ER226" s="148"/>
      <c r="ES226" s="148"/>
      <c r="ET226" s="148"/>
      <c r="EU226" s="148"/>
      <c r="EV226" s="148"/>
      <c r="EW226" s="148"/>
      <c r="EX226" s="148"/>
      <c r="EY226" s="148"/>
      <c r="EZ226" s="148"/>
      <c r="FA226" s="148"/>
      <c r="FB226" s="148"/>
      <c r="FC226" s="148"/>
      <c r="FD226" s="148"/>
      <c r="FE226" s="148"/>
      <c r="FF226" s="148"/>
      <c r="FG226" s="148"/>
      <c r="FH226" s="148"/>
      <c r="FI226" s="148"/>
      <c r="FJ226" s="148"/>
      <c r="FK226" s="148"/>
      <c r="FL226" s="148"/>
      <c r="FM226" s="148"/>
      <c r="FN226" s="148"/>
      <c r="FO226" s="148"/>
      <c r="FP226" s="148"/>
      <c r="FQ226" s="148"/>
      <c r="FR226" s="148"/>
      <c r="FS226" s="148"/>
      <c r="FT226" s="148"/>
      <c r="FU226" s="148"/>
      <c r="FV226" s="148"/>
      <c r="FW226" s="148"/>
      <c r="FX226" s="148"/>
      <c r="FY226" s="148"/>
      <c r="FZ226" s="148"/>
      <c r="GA226" s="148"/>
      <c r="GB226" s="148"/>
      <c r="GC226" s="148"/>
      <c r="GD226" s="148"/>
      <c r="GE226" s="148"/>
      <c r="GF226" s="148"/>
      <c r="GG226" s="148"/>
      <c r="GH226" s="148"/>
      <c r="GI226" s="148"/>
      <c r="GJ226" s="148"/>
      <c r="GK226" s="148"/>
      <c r="GL226" s="148"/>
      <c r="GM226" s="148"/>
      <c r="GN226" s="148"/>
      <c r="GO226" s="148"/>
      <c r="GP226" s="148"/>
      <c r="GQ226" s="148"/>
      <c r="GR226" s="148"/>
      <c r="GS226" s="148"/>
      <c r="GT226" s="148"/>
      <c r="GU226" s="148"/>
      <c r="GV226" s="148"/>
      <c r="GW226" s="148"/>
      <c r="GX226" s="148"/>
      <c r="GY226" s="148"/>
      <c r="GZ226" s="148"/>
      <c r="HA226" s="148"/>
      <c r="HB226" s="148"/>
      <c r="HC226" s="148"/>
      <c r="HD226" s="148"/>
      <c r="HE226" s="148"/>
      <c r="HF226" s="148"/>
      <c r="HG226" s="148"/>
      <c r="HH226" s="148"/>
      <c r="HI226" s="148"/>
      <c r="HJ226" s="148"/>
      <c r="HK226" s="148"/>
      <c r="HL226" s="148"/>
      <c r="HM226" s="148"/>
      <c r="HN226" s="148"/>
      <c r="HO226" s="148"/>
      <c r="HP226" s="148"/>
    </row>
    <row r="227" s="147" customFormat="1" spans="1:224">
      <c r="A227" s="160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  <c r="BQ227" s="148"/>
      <c r="BR227" s="148"/>
      <c r="BS227" s="148"/>
      <c r="BT227" s="148"/>
      <c r="BU227" s="148"/>
      <c r="BV227" s="148"/>
      <c r="BW227" s="148"/>
      <c r="BX227" s="148"/>
      <c r="BY227" s="148"/>
      <c r="BZ227" s="148"/>
      <c r="CA227" s="148"/>
      <c r="CB227" s="148"/>
      <c r="CC227" s="148"/>
      <c r="CD227" s="148"/>
      <c r="CE227" s="148"/>
      <c r="CF227" s="148"/>
      <c r="CG227" s="148"/>
      <c r="CH227" s="148"/>
      <c r="CI227" s="148"/>
      <c r="CJ227" s="148"/>
      <c r="CK227" s="148"/>
      <c r="CL227" s="148"/>
      <c r="CM227" s="148"/>
      <c r="CN227" s="148"/>
      <c r="CO227" s="148"/>
      <c r="CP227" s="148"/>
      <c r="CQ227" s="148"/>
      <c r="CR227" s="148"/>
      <c r="CS227" s="148"/>
      <c r="CT227" s="148"/>
      <c r="CU227" s="148"/>
      <c r="CV227" s="148"/>
      <c r="CW227" s="148"/>
      <c r="CX227" s="148"/>
      <c r="CY227" s="148"/>
      <c r="CZ227" s="148"/>
      <c r="DA227" s="148"/>
      <c r="DB227" s="148"/>
      <c r="DC227" s="148"/>
      <c r="DD227" s="148"/>
      <c r="DE227" s="148"/>
      <c r="DF227" s="148"/>
      <c r="DG227" s="148"/>
      <c r="DH227" s="148"/>
      <c r="DI227" s="148"/>
      <c r="DJ227" s="148"/>
      <c r="DK227" s="148"/>
      <c r="DL227" s="148"/>
      <c r="DM227" s="148"/>
      <c r="DN227" s="148"/>
      <c r="DO227" s="148"/>
      <c r="DP227" s="148"/>
      <c r="DQ227" s="148"/>
      <c r="DR227" s="148"/>
      <c r="DS227" s="148"/>
      <c r="DT227" s="148"/>
      <c r="DU227" s="148"/>
      <c r="DV227" s="148"/>
      <c r="DW227" s="148"/>
      <c r="DX227" s="148"/>
      <c r="DY227" s="148"/>
      <c r="DZ227" s="148"/>
      <c r="EA227" s="148"/>
      <c r="EB227" s="148"/>
      <c r="EC227" s="148"/>
      <c r="ED227" s="148"/>
      <c r="EE227" s="148"/>
      <c r="EF227" s="148"/>
      <c r="EG227" s="148"/>
      <c r="EH227" s="148"/>
      <c r="EI227" s="148"/>
      <c r="EJ227" s="148"/>
      <c r="EK227" s="148"/>
      <c r="EL227" s="148"/>
      <c r="EM227" s="148"/>
      <c r="EN227" s="148"/>
      <c r="EO227" s="148"/>
      <c r="EP227" s="148"/>
      <c r="EQ227" s="148"/>
      <c r="ER227" s="148"/>
      <c r="ES227" s="148"/>
      <c r="ET227" s="148"/>
      <c r="EU227" s="148"/>
      <c r="EV227" s="148"/>
      <c r="EW227" s="148"/>
      <c r="EX227" s="148"/>
      <c r="EY227" s="148"/>
      <c r="EZ227" s="148"/>
      <c r="FA227" s="148"/>
      <c r="FB227" s="148"/>
      <c r="FC227" s="148"/>
      <c r="FD227" s="148"/>
      <c r="FE227" s="148"/>
      <c r="FF227" s="148"/>
      <c r="FG227" s="148"/>
      <c r="FH227" s="148"/>
      <c r="FI227" s="148"/>
      <c r="FJ227" s="148"/>
      <c r="FK227" s="148"/>
      <c r="FL227" s="148"/>
      <c r="FM227" s="148"/>
      <c r="FN227" s="148"/>
      <c r="FO227" s="148"/>
      <c r="FP227" s="148"/>
      <c r="FQ227" s="148"/>
      <c r="FR227" s="148"/>
      <c r="FS227" s="148"/>
      <c r="FT227" s="148"/>
      <c r="FU227" s="148"/>
      <c r="FV227" s="148"/>
      <c r="FW227" s="148"/>
      <c r="FX227" s="148"/>
      <c r="FY227" s="148"/>
      <c r="FZ227" s="148"/>
      <c r="GA227" s="148"/>
      <c r="GB227" s="148"/>
      <c r="GC227" s="148"/>
      <c r="GD227" s="148"/>
      <c r="GE227" s="148"/>
      <c r="GF227" s="148"/>
      <c r="GG227" s="148"/>
      <c r="GH227" s="148"/>
      <c r="GI227" s="148"/>
      <c r="GJ227" s="148"/>
      <c r="GK227" s="148"/>
      <c r="GL227" s="148"/>
      <c r="GM227" s="148"/>
      <c r="GN227" s="148"/>
      <c r="GO227" s="148"/>
      <c r="GP227" s="148"/>
      <c r="GQ227" s="148"/>
      <c r="GR227" s="148"/>
      <c r="GS227" s="148"/>
      <c r="GT227" s="148"/>
      <c r="GU227" s="148"/>
      <c r="GV227" s="148"/>
      <c r="GW227" s="148"/>
      <c r="GX227" s="148"/>
      <c r="GY227" s="148"/>
      <c r="GZ227" s="148"/>
      <c r="HA227" s="148"/>
      <c r="HB227" s="148"/>
      <c r="HC227" s="148"/>
      <c r="HD227" s="148"/>
      <c r="HE227" s="148"/>
      <c r="HF227" s="148"/>
      <c r="HG227" s="148"/>
      <c r="HH227" s="148"/>
      <c r="HI227" s="148"/>
      <c r="HJ227" s="148"/>
      <c r="HK227" s="148"/>
      <c r="HL227" s="148"/>
      <c r="HM227" s="148"/>
      <c r="HN227" s="148"/>
      <c r="HO227" s="148"/>
      <c r="HP227" s="148"/>
    </row>
    <row r="228" s="147" customFormat="1" spans="1:224">
      <c r="A228" s="160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  <c r="BM228" s="148"/>
      <c r="BN228" s="148"/>
      <c r="BO228" s="148"/>
      <c r="BP228" s="148"/>
      <c r="BQ228" s="148"/>
      <c r="BR228" s="148"/>
      <c r="BS228" s="148"/>
      <c r="BT228" s="148"/>
      <c r="BU228" s="148"/>
      <c r="BV228" s="148"/>
      <c r="BW228" s="148"/>
      <c r="BX228" s="148"/>
      <c r="BY228" s="148"/>
      <c r="BZ228" s="148"/>
      <c r="CA228" s="148"/>
      <c r="CB228" s="148"/>
      <c r="CC228" s="148"/>
      <c r="CD228" s="148"/>
      <c r="CE228" s="148"/>
      <c r="CF228" s="148"/>
      <c r="CG228" s="148"/>
      <c r="CH228" s="148"/>
      <c r="CI228" s="148"/>
      <c r="CJ228" s="148"/>
      <c r="CK228" s="148"/>
      <c r="CL228" s="148"/>
      <c r="CM228" s="148"/>
      <c r="CN228" s="148"/>
      <c r="CO228" s="148"/>
      <c r="CP228" s="148"/>
      <c r="CQ228" s="148"/>
      <c r="CR228" s="148"/>
      <c r="CS228" s="148"/>
      <c r="CT228" s="148"/>
      <c r="CU228" s="148"/>
      <c r="CV228" s="148"/>
      <c r="CW228" s="148"/>
      <c r="CX228" s="148"/>
      <c r="CY228" s="148"/>
      <c r="CZ228" s="148"/>
      <c r="DA228" s="148"/>
      <c r="DB228" s="148"/>
      <c r="DC228" s="148"/>
      <c r="DD228" s="148"/>
      <c r="DE228" s="148"/>
      <c r="DF228" s="148"/>
      <c r="DG228" s="148"/>
      <c r="DH228" s="148"/>
      <c r="DI228" s="148"/>
      <c r="DJ228" s="148"/>
      <c r="DK228" s="148"/>
      <c r="DL228" s="148"/>
      <c r="DM228" s="148"/>
      <c r="DN228" s="148"/>
      <c r="DO228" s="148"/>
      <c r="DP228" s="148"/>
      <c r="DQ228" s="148"/>
      <c r="DR228" s="148"/>
      <c r="DS228" s="148"/>
      <c r="DT228" s="148"/>
      <c r="DU228" s="148"/>
      <c r="DV228" s="148"/>
      <c r="DW228" s="148"/>
      <c r="DX228" s="148"/>
      <c r="DY228" s="148"/>
      <c r="DZ228" s="148"/>
      <c r="EA228" s="148"/>
      <c r="EB228" s="148"/>
      <c r="EC228" s="148"/>
      <c r="ED228" s="148"/>
      <c r="EE228" s="148"/>
      <c r="EF228" s="148"/>
      <c r="EG228" s="148"/>
      <c r="EH228" s="148"/>
      <c r="EI228" s="148"/>
      <c r="EJ228" s="148"/>
      <c r="EK228" s="148"/>
      <c r="EL228" s="148"/>
      <c r="EM228" s="148"/>
      <c r="EN228" s="148"/>
      <c r="EO228" s="148"/>
      <c r="EP228" s="148"/>
      <c r="EQ228" s="148"/>
      <c r="ER228" s="148"/>
      <c r="ES228" s="148"/>
      <c r="ET228" s="148"/>
      <c r="EU228" s="148"/>
      <c r="EV228" s="148"/>
      <c r="EW228" s="148"/>
      <c r="EX228" s="148"/>
      <c r="EY228" s="148"/>
      <c r="EZ228" s="148"/>
      <c r="FA228" s="148"/>
      <c r="FB228" s="148"/>
      <c r="FC228" s="148"/>
      <c r="FD228" s="148"/>
      <c r="FE228" s="148"/>
      <c r="FF228" s="148"/>
      <c r="FG228" s="148"/>
      <c r="FH228" s="148"/>
      <c r="FI228" s="148"/>
      <c r="FJ228" s="148"/>
      <c r="FK228" s="148"/>
      <c r="FL228" s="148"/>
      <c r="FM228" s="148"/>
      <c r="FN228" s="148"/>
      <c r="FO228" s="148"/>
      <c r="FP228" s="148"/>
      <c r="FQ228" s="148"/>
      <c r="FR228" s="148"/>
      <c r="FS228" s="148"/>
      <c r="FT228" s="148"/>
      <c r="FU228" s="148"/>
      <c r="FV228" s="148"/>
      <c r="FW228" s="148"/>
      <c r="FX228" s="148"/>
      <c r="FY228" s="148"/>
      <c r="FZ228" s="148"/>
      <c r="GA228" s="148"/>
      <c r="GB228" s="148"/>
      <c r="GC228" s="148"/>
      <c r="GD228" s="148"/>
      <c r="GE228" s="148"/>
      <c r="GF228" s="148"/>
      <c r="GG228" s="148"/>
      <c r="GH228" s="148"/>
      <c r="GI228" s="148"/>
      <c r="GJ228" s="148"/>
      <c r="GK228" s="148"/>
      <c r="GL228" s="148"/>
      <c r="GM228" s="148"/>
      <c r="GN228" s="148"/>
      <c r="GO228" s="148"/>
      <c r="GP228" s="148"/>
      <c r="GQ228" s="148"/>
      <c r="GR228" s="148"/>
      <c r="GS228" s="148"/>
      <c r="GT228" s="148"/>
      <c r="GU228" s="148"/>
      <c r="GV228" s="148"/>
      <c r="GW228" s="148"/>
      <c r="GX228" s="148"/>
      <c r="GY228" s="148"/>
      <c r="GZ228" s="148"/>
      <c r="HA228" s="148"/>
      <c r="HB228" s="148"/>
      <c r="HC228" s="148"/>
      <c r="HD228" s="148"/>
      <c r="HE228" s="148"/>
      <c r="HF228" s="148"/>
      <c r="HG228" s="148"/>
      <c r="HH228" s="148"/>
      <c r="HI228" s="148"/>
      <c r="HJ228" s="148"/>
      <c r="HK228" s="148"/>
      <c r="HL228" s="148"/>
      <c r="HM228" s="148"/>
      <c r="HN228" s="148"/>
      <c r="HO228" s="148"/>
      <c r="HP228" s="148"/>
    </row>
    <row r="229" s="147" customFormat="1" spans="1:224">
      <c r="A229" s="160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  <c r="BQ229" s="148"/>
      <c r="BR229" s="148"/>
      <c r="BS229" s="148"/>
      <c r="BT229" s="148"/>
      <c r="BU229" s="148"/>
      <c r="BV229" s="148"/>
      <c r="BW229" s="148"/>
      <c r="BX229" s="148"/>
      <c r="BY229" s="148"/>
      <c r="BZ229" s="148"/>
      <c r="CA229" s="148"/>
      <c r="CB229" s="148"/>
      <c r="CC229" s="148"/>
      <c r="CD229" s="148"/>
      <c r="CE229" s="148"/>
      <c r="CF229" s="148"/>
      <c r="CG229" s="148"/>
      <c r="CH229" s="148"/>
      <c r="CI229" s="148"/>
      <c r="CJ229" s="148"/>
      <c r="CK229" s="148"/>
      <c r="CL229" s="148"/>
      <c r="CM229" s="148"/>
      <c r="CN229" s="148"/>
      <c r="CO229" s="148"/>
      <c r="CP229" s="148"/>
      <c r="CQ229" s="148"/>
      <c r="CR229" s="148"/>
      <c r="CS229" s="148"/>
      <c r="CT229" s="148"/>
      <c r="CU229" s="148"/>
      <c r="CV229" s="148"/>
      <c r="CW229" s="148"/>
      <c r="CX229" s="148"/>
      <c r="CY229" s="148"/>
      <c r="CZ229" s="148"/>
      <c r="DA229" s="148"/>
      <c r="DB229" s="148"/>
      <c r="DC229" s="148"/>
      <c r="DD229" s="148"/>
      <c r="DE229" s="148"/>
      <c r="DF229" s="148"/>
      <c r="DG229" s="148"/>
      <c r="DH229" s="148"/>
      <c r="DI229" s="148"/>
      <c r="DJ229" s="148"/>
      <c r="DK229" s="148"/>
      <c r="DL229" s="148"/>
      <c r="DM229" s="148"/>
      <c r="DN229" s="148"/>
      <c r="DO229" s="148"/>
      <c r="DP229" s="148"/>
      <c r="DQ229" s="148"/>
      <c r="DR229" s="148"/>
      <c r="DS229" s="148"/>
      <c r="DT229" s="148"/>
      <c r="DU229" s="148"/>
      <c r="DV229" s="148"/>
      <c r="DW229" s="148"/>
      <c r="DX229" s="148"/>
      <c r="DY229" s="148"/>
      <c r="DZ229" s="148"/>
      <c r="EA229" s="148"/>
      <c r="EB229" s="148"/>
      <c r="EC229" s="148"/>
      <c r="ED229" s="148"/>
      <c r="EE229" s="148"/>
      <c r="EF229" s="148"/>
      <c r="EG229" s="148"/>
      <c r="EH229" s="148"/>
      <c r="EI229" s="148"/>
      <c r="EJ229" s="148"/>
      <c r="EK229" s="148"/>
      <c r="EL229" s="148"/>
      <c r="EM229" s="148"/>
      <c r="EN229" s="148"/>
      <c r="EO229" s="148"/>
      <c r="EP229" s="148"/>
      <c r="EQ229" s="148"/>
      <c r="ER229" s="148"/>
      <c r="ES229" s="148"/>
      <c r="ET229" s="148"/>
      <c r="EU229" s="148"/>
      <c r="EV229" s="148"/>
      <c r="EW229" s="148"/>
      <c r="EX229" s="148"/>
      <c r="EY229" s="148"/>
      <c r="EZ229" s="148"/>
      <c r="FA229" s="148"/>
      <c r="FB229" s="148"/>
      <c r="FC229" s="148"/>
      <c r="FD229" s="148"/>
      <c r="FE229" s="148"/>
      <c r="FF229" s="148"/>
      <c r="FG229" s="148"/>
      <c r="FH229" s="148"/>
      <c r="FI229" s="148"/>
      <c r="FJ229" s="148"/>
      <c r="FK229" s="148"/>
      <c r="FL229" s="148"/>
      <c r="FM229" s="148"/>
      <c r="FN229" s="148"/>
      <c r="FO229" s="148"/>
      <c r="FP229" s="148"/>
      <c r="FQ229" s="148"/>
      <c r="FR229" s="148"/>
      <c r="FS229" s="148"/>
      <c r="FT229" s="148"/>
      <c r="FU229" s="148"/>
      <c r="FV229" s="148"/>
      <c r="FW229" s="148"/>
      <c r="FX229" s="148"/>
      <c r="FY229" s="148"/>
      <c r="FZ229" s="148"/>
      <c r="GA229" s="148"/>
      <c r="GB229" s="148"/>
      <c r="GC229" s="148"/>
      <c r="GD229" s="148"/>
      <c r="GE229" s="148"/>
      <c r="GF229" s="148"/>
      <c r="GG229" s="148"/>
      <c r="GH229" s="148"/>
      <c r="GI229" s="148"/>
      <c r="GJ229" s="148"/>
      <c r="GK229" s="148"/>
      <c r="GL229" s="148"/>
      <c r="GM229" s="148"/>
      <c r="GN229" s="148"/>
      <c r="GO229" s="148"/>
      <c r="GP229" s="148"/>
      <c r="GQ229" s="148"/>
      <c r="GR229" s="148"/>
      <c r="GS229" s="148"/>
      <c r="GT229" s="148"/>
      <c r="GU229" s="148"/>
      <c r="GV229" s="148"/>
      <c r="GW229" s="148"/>
      <c r="GX229" s="148"/>
      <c r="GY229" s="148"/>
      <c r="GZ229" s="148"/>
      <c r="HA229" s="148"/>
      <c r="HB229" s="148"/>
      <c r="HC229" s="148"/>
      <c r="HD229" s="148"/>
      <c r="HE229" s="148"/>
      <c r="HF229" s="148"/>
      <c r="HG229" s="148"/>
      <c r="HH229" s="148"/>
      <c r="HI229" s="148"/>
      <c r="HJ229" s="148"/>
      <c r="HK229" s="148"/>
      <c r="HL229" s="148"/>
      <c r="HM229" s="148"/>
      <c r="HN229" s="148"/>
      <c r="HO229" s="148"/>
      <c r="HP229" s="148"/>
    </row>
    <row r="230" s="147" customFormat="1" spans="1:224">
      <c r="A230" s="160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  <c r="BQ230" s="148"/>
      <c r="BR230" s="148"/>
      <c r="BS230" s="148"/>
      <c r="BT230" s="148"/>
      <c r="BU230" s="148"/>
      <c r="BV230" s="148"/>
      <c r="BW230" s="148"/>
      <c r="BX230" s="148"/>
      <c r="BY230" s="148"/>
      <c r="BZ230" s="148"/>
      <c r="CA230" s="148"/>
      <c r="CB230" s="148"/>
      <c r="CC230" s="148"/>
      <c r="CD230" s="148"/>
      <c r="CE230" s="148"/>
      <c r="CF230" s="148"/>
      <c r="CG230" s="148"/>
      <c r="CH230" s="148"/>
      <c r="CI230" s="148"/>
      <c r="CJ230" s="148"/>
      <c r="CK230" s="148"/>
      <c r="CL230" s="148"/>
      <c r="CM230" s="148"/>
      <c r="CN230" s="148"/>
      <c r="CO230" s="148"/>
      <c r="CP230" s="148"/>
      <c r="CQ230" s="148"/>
      <c r="CR230" s="148"/>
      <c r="CS230" s="148"/>
      <c r="CT230" s="148"/>
      <c r="CU230" s="148"/>
      <c r="CV230" s="148"/>
      <c r="CW230" s="148"/>
      <c r="CX230" s="148"/>
      <c r="CY230" s="148"/>
      <c r="CZ230" s="148"/>
      <c r="DA230" s="148"/>
      <c r="DB230" s="148"/>
      <c r="DC230" s="148"/>
      <c r="DD230" s="148"/>
      <c r="DE230" s="148"/>
      <c r="DF230" s="148"/>
      <c r="DG230" s="148"/>
      <c r="DH230" s="148"/>
      <c r="DI230" s="148"/>
      <c r="DJ230" s="148"/>
      <c r="DK230" s="148"/>
      <c r="DL230" s="148"/>
      <c r="DM230" s="148"/>
      <c r="DN230" s="148"/>
      <c r="DO230" s="148"/>
      <c r="DP230" s="148"/>
      <c r="DQ230" s="148"/>
      <c r="DR230" s="148"/>
      <c r="DS230" s="148"/>
      <c r="DT230" s="148"/>
      <c r="DU230" s="148"/>
      <c r="DV230" s="148"/>
      <c r="DW230" s="148"/>
      <c r="DX230" s="148"/>
      <c r="DY230" s="148"/>
      <c r="DZ230" s="148"/>
      <c r="EA230" s="148"/>
      <c r="EB230" s="148"/>
      <c r="EC230" s="148"/>
      <c r="ED230" s="148"/>
      <c r="EE230" s="148"/>
      <c r="EF230" s="148"/>
      <c r="EG230" s="148"/>
      <c r="EH230" s="148"/>
      <c r="EI230" s="148"/>
      <c r="EJ230" s="148"/>
      <c r="EK230" s="148"/>
      <c r="EL230" s="148"/>
      <c r="EM230" s="148"/>
      <c r="EN230" s="148"/>
      <c r="EO230" s="148"/>
      <c r="EP230" s="148"/>
      <c r="EQ230" s="148"/>
      <c r="ER230" s="148"/>
      <c r="ES230" s="148"/>
      <c r="ET230" s="148"/>
      <c r="EU230" s="148"/>
      <c r="EV230" s="148"/>
      <c r="EW230" s="148"/>
      <c r="EX230" s="148"/>
      <c r="EY230" s="148"/>
      <c r="EZ230" s="148"/>
      <c r="FA230" s="148"/>
      <c r="FB230" s="148"/>
      <c r="FC230" s="148"/>
      <c r="FD230" s="148"/>
      <c r="FE230" s="148"/>
      <c r="FF230" s="148"/>
      <c r="FG230" s="148"/>
      <c r="FH230" s="148"/>
      <c r="FI230" s="148"/>
      <c r="FJ230" s="148"/>
      <c r="FK230" s="148"/>
      <c r="FL230" s="148"/>
      <c r="FM230" s="148"/>
      <c r="FN230" s="148"/>
      <c r="FO230" s="148"/>
      <c r="FP230" s="148"/>
      <c r="FQ230" s="148"/>
      <c r="FR230" s="148"/>
      <c r="FS230" s="148"/>
      <c r="FT230" s="148"/>
      <c r="FU230" s="148"/>
      <c r="FV230" s="148"/>
      <c r="FW230" s="148"/>
      <c r="FX230" s="148"/>
      <c r="FY230" s="148"/>
      <c r="FZ230" s="148"/>
      <c r="GA230" s="148"/>
      <c r="GB230" s="148"/>
      <c r="GC230" s="148"/>
      <c r="GD230" s="148"/>
      <c r="GE230" s="148"/>
      <c r="GF230" s="148"/>
      <c r="GG230" s="148"/>
      <c r="GH230" s="148"/>
      <c r="GI230" s="148"/>
      <c r="GJ230" s="148"/>
      <c r="GK230" s="148"/>
      <c r="GL230" s="148"/>
      <c r="GM230" s="148"/>
      <c r="GN230" s="148"/>
      <c r="GO230" s="148"/>
      <c r="GP230" s="148"/>
      <c r="GQ230" s="148"/>
      <c r="GR230" s="148"/>
      <c r="GS230" s="148"/>
      <c r="GT230" s="148"/>
      <c r="GU230" s="148"/>
      <c r="GV230" s="148"/>
      <c r="GW230" s="148"/>
      <c r="GX230" s="148"/>
      <c r="GY230" s="148"/>
      <c r="GZ230" s="148"/>
      <c r="HA230" s="148"/>
      <c r="HB230" s="148"/>
      <c r="HC230" s="148"/>
      <c r="HD230" s="148"/>
      <c r="HE230" s="148"/>
      <c r="HF230" s="148"/>
      <c r="HG230" s="148"/>
      <c r="HH230" s="148"/>
      <c r="HI230" s="148"/>
      <c r="HJ230" s="148"/>
      <c r="HK230" s="148"/>
      <c r="HL230" s="148"/>
      <c r="HM230" s="148"/>
      <c r="HN230" s="148"/>
      <c r="HO230" s="148"/>
      <c r="HP230" s="148"/>
    </row>
    <row r="231" s="147" customFormat="1" spans="1:224">
      <c r="A231" s="160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  <c r="BQ231" s="148"/>
      <c r="BR231" s="148"/>
      <c r="BS231" s="148"/>
      <c r="BT231" s="148"/>
      <c r="BU231" s="148"/>
      <c r="BV231" s="148"/>
      <c r="BW231" s="148"/>
      <c r="BX231" s="148"/>
      <c r="BY231" s="148"/>
      <c r="BZ231" s="148"/>
      <c r="CA231" s="148"/>
      <c r="CB231" s="148"/>
      <c r="CC231" s="148"/>
      <c r="CD231" s="148"/>
      <c r="CE231" s="148"/>
      <c r="CF231" s="148"/>
      <c r="CG231" s="148"/>
      <c r="CH231" s="148"/>
      <c r="CI231" s="148"/>
      <c r="CJ231" s="148"/>
      <c r="CK231" s="148"/>
      <c r="CL231" s="148"/>
      <c r="CM231" s="148"/>
      <c r="CN231" s="148"/>
      <c r="CO231" s="148"/>
      <c r="CP231" s="148"/>
      <c r="CQ231" s="148"/>
      <c r="CR231" s="148"/>
      <c r="CS231" s="148"/>
      <c r="CT231" s="148"/>
      <c r="CU231" s="148"/>
      <c r="CV231" s="148"/>
      <c r="CW231" s="148"/>
      <c r="CX231" s="148"/>
      <c r="CY231" s="148"/>
      <c r="CZ231" s="148"/>
      <c r="DA231" s="148"/>
      <c r="DB231" s="148"/>
      <c r="DC231" s="148"/>
      <c r="DD231" s="148"/>
      <c r="DE231" s="148"/>
      <c r="DF231" s="148"/>
      <c r="DG231" s="148"/>
      <c r="DH231" s="148"/>
      <c r="DI231" s="148"/>
      <c r="DJ231" s="148"/>
      <c r="DK231" s="148"/>
      <c r="DL231" s="148"/>
      <c r="DM231" s="148"/>
      <c r="DN231" s="148"/>
      <c r="DO231" s="148"/>
      <c r="DP231" s="148"/>
      <c r="DQ231" s="148"/>
      <c r="DR231" s="148"/>
      <c r="DS231" s="148"/>
      <c r="DT231" s="148"/>
      <c r="DU231" s="148"/>
      <c r="DV231" s="148"/>
      <c r="DW231" s="148"/>
      <c r="DX231" s="148"/>
      <c r="DY231" s="148"/>
      <c r="DZ231" s="148"/>
      <c r="EA231" s="148"/>
      <c r="EB231" s="148"/>
      <c r="EC231" s="148"/>
      <c r="ED231" s="148"/>
      <c r="EE231" s="148"/>
      <c r="EF231" s="148"/>
      <c r="EG231" s="148"/>
      <c r="EH231" s="148"/>
      <c r="EI231" s="148"/>
      <c r="EJ231" s="148"/>
      <c r="EK231" s="148"/>
      <c r="EL231" s="148"/>
      <c r="EM231" s="148"/>
      <c r="EN231" s="148"/>
      <c r="EO231" s="148"/>
      <c r="EP231" s="148"/>
      <c r="EQ231" s="148"/>
      <c r="ER231" s="148"/>
      <c r="ES231" s="148"/>
      <c r="ET231" s="148"/>
      <c r="EU231" s="148"/>
      <c r="EV231" s="148"/>
      <c r="EW231" s="148"/>
      <c r="EX231" s="148"/>
      <c r="EY231" s="148"/>
      <c r="EZ231" s="148"/>
      <c r="FA231" s="148"/>
      <c r="FB231" s="148"/>
      <c r="FC231" s="148"/>
      <c r="FD231" s="148"/>
      <c r="FE231" s="148"/>
      <c r="FF231" s="148"/>
      <c r="FG231" s="148"/>
      <c r="FH231" s="148"/>
      <c r="FI231" s="148"/>
      <c r="FJ231" s="148"/>
      <c r="FK231" s="148"/>
      <c r="FL231" s="148"/>
      <c r="FM231" s="148"/>
      <c r="FN231" s="148"/>
      <c r="FO231" s="148"/>
      <c r="FP231" s="148"/>
      <c r="FQ231" s="148"/>
      <c r="FR231" s="148"/>
      <c r="FS231" s="148"/>
      <c r="FT231" s="148"/>
      <c r="FU231" s="148"/>
      <c r="FV231" s="148"/>
      <c r="FW231" s="148"/>
      <c r="FX231" s="148"/>
      <c r="FY231" s="148"/>
      <c r="FZ231" s="148"/>
      <c r="GA231" s="148"/>
      <c r="GB231" s="148"/>
      <c r="GC231" s="148"/>
      <c r="GD231" s="148"/>
      <c r="GE231" s="148"/>
      <c r="GF231" s="148"/>
      <c r="GG231" s="148"/>
      <c r="GH231" s="148"/>
      <c r="GI231" s="148"/>
      <c r="GJ231" s="148"/>
      <c r="GK231" s="148"/>
      <c r="GL231" s="148"/>
      <c r="GM231" s="148"/>
      <c r="GN231" s="148"/>
      <c r="GO231" s="148"/>
      <c r="GP231" s="148"/>
      <c r="GQ231" s="148"/>
      <c r="GR231" s="148"/>
      <c r="GS231" s="148"/>
      <c r="GT231" s="148"/>
      <c r="GU231" s="148"/>
      <c r="GV231" s="148"/>
      <c r="GW231" s="148"/>
      <c r="GX231" s="148"/>
      <c r="GY231" s="148"/>
      <c r="GZ231" s="148"/>
      <c r="HA231" s="148"/>
      <c r="HB231" s="148"/>
      <c r="HC231" s="148"/>
      <c r="HD231" s="148"/>
      <c r="HE231" s="148"/>
      <c r="HF231" s="148"/>
      <c r="HG231" s="148"/>
      <c r="HH231" s="148"/>
      <c r="HI231" s="148"/>
      <c r="HJ231" s="148"/>
      <c r="HK231" s="148"/>
      <c r="HL231" s="148"/>
      <c r="HM231" s="148"/>
      <c r="HN231" s="148"/>
      <c r="HO231" s="148"/>
      <c r="HP231" s="148"/>
    </row>
    <row r="232" s="147" customFormat="1" spans="1:224">
      <c r="A232" s="160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  <c r="BQ232" s="148"/>
      <c r="BR232" s="148"/>
      <c r="BS232" s="148"/>
      <c r="BT232" s="148"/>
      <c r="BU232" s="148"/>
      <c r="BV232" s="148"/>
      <c r="BW232" s="148"/>
      <c r="BX232" s="148"/>
      <c r="BY232" s="148"/>
      <c r="BZ232" s="148"/>
      <c r="CA232" s="148"/>
      <c r="CB232" s="148"/>
      <c r="CC232" s="148"/>
      <c r="CD232" s="148"/>
      <c r="CE232" s="148"/>
      <c r="CF232" s="148"/>
      <c r="CG232" s="148"/>
      <c r="CH232" s="148"/>
      <c r="CI232" s="148"/>
      <c r="CJ232" s="148"/>
      <c r="CK232" s="148"/>
      <c r="CL232" s="148"/>
      <c r="CM232" s="148"/>
      <c r="CN232" s="148"/>
      <c r="CO232" s="148"/>
      <c r="CP232" s="148"/>
      <c r="CQ232" s="148"/>
      <c r="CR232" s="148"/>
      <c r="CS232" s="148"/>
      <c r="CT232" s="148"/>
      <c r="CU232" s="148"/>
      <c r="CV232" s="148"/>
      <c r="CW232" s="148"/>
      <c r="CX232" s="148"/>
      <c r="CY232" s="148"/>
      <c r="CZ232" s="148"/>
      <c r="DA232" s="148"/>
      <c r="DB232" s="148"/>
      <c r="DC232" s="148"/>
      <c r="DD232" s="148"/>
      <c r="DE232" s="148"/>
      <c r="DF232" s="148"/>
      <c r="DG232" s="148"/>
      <c r="DH232" s="148"/>
      <c r="DI232" s="148"/>
      <c r="DJ232" s="148"/>
      <c r="DK232" s="148"/>
      <c r="DL232" s="148"/>
      <c r="DM232" s="148"/>
      <c r="DN232" s="148"/>
      <c r="DO232" s="148"/>
      <c r="DP232" s="148"/>
      <c r="DQ232" s="148"/>
      <c r="DR232" s="148"/>
      <c r="DS232" s="148"/>
      <c r="DT232" s="148"/>
      <c r="DU232" s="148"/>
      <c r="DV232" s="148"/>
      <c r="DW232" s="148"/>
      <c r="DX232" s="148"/>
      <c r="DY232" s="148"/>
      <c r="DZ232" s="148"/>
      <c r="EA232" s="148"/>
      <c r="EB232" s="148"/>
      <c r="EC232" s="148"/>
      <c r="ED232" s="148"/>
      <c r="EE232" s="148"/>
      <c r="EF232" s="148"/>
      <c r="EG232" s="148"/>
      <c r="EH232" s="148"/>
      <c r="EI232" s="148"/>
      <c r="EJ232" s="148"/>
      <c r="EK232" s="148"/>
      <c r="EL232" s="148"/>
      <c r="EM232" s="148"/>
      <c r="EN232" s="148"/>
      <c r="EO232" s="148"/>
      <c r="EP232" s="148"/>
      <c r="EQ232" s="148"/>
      <c r="ER232" s="148"/>
      <c r="ES232" s="148"/>
      <c r="ET232" s="148"/>
      <c r="EU232" s="148"/>
      <c r="EV232" s="148"/>
      <c r="EW232" s="148"/>
      <c r="EX232" s="148"/>
      <c r="EY232" s="148"/>
      <c r="EZ232" s="148"/>
      <c r="FA232" s="148"/>
      <c r="FB232" s="148"/>
      <c r="FC232" s="148"/>
      <c r="FD232" s="148"/>
      <c r="FE232" s="148"/>
      <c r="FF232" s="148"/>
      <c r="FG232" s="148"/>
      <c r="FH232" s="148"/>
      <c r="FI232" s="148"/>
      <c r="FJ232" s="148"/>
      <c r="FK232" s="148"/>
      <c r="FL232" s="148"/>
      <c r="FM232" s="148"/>
      <c r="FN232" s="148"/>
      <c r="FO232" s="148"/>
      <c r="FP232" s="148"/>
      <c r="FQ232" s="148"/>
      <c r="FR232" s="148"/>
      <c r="FS232" s="148"/>
      <c r="FT232" s="148"/>
      <c r="FU232" s="148"/>
      <c r="FV232" s="148"/>
      <c r="FW232" s="148"/>
      <c r="FX232" s="148"/>
      <c r="FY232" s="148"/>
      <c r="FZ232" s="148"/>
      <c r="GA232" s="148"/>
      <c r="GB232" s="148"/>
      <c r="GC232" s="148"/>
      <c r="GD232" s="148"/>
      <c r="GE232" s="148"/>
      <c r="GF232" s="148"/>
      <c r="GG232" s="148"/>
      <c r="GH232" s="148"/>
      <c r="GI232" s="148"/>
      <c r="GJ232" s="148"/>
      <c r="GK232" s="148"/>
      <c r="GL232" s="148"/>
      <c r="GM232" s="148"/>
      <c r="GN232" s="148"/>
      <c r="GO232" s="148"/>
      <c r="GP232" s="148"/>
      <c r="GQ232" s="148"/>
      <c r="GR232" s="148"/>
      <c r="GS232" s="148"/>
      <c r="GT232" s="148"/>
      <c r="GU232" s="148"/>
      <c r="GV232" s="148"/>
      <c r="GW232" s="148"/>
      <c r="GX232" s="148"/>
      <c r="GY232" s="148"/>
      <c r="GZ232" s="148"/>
      <c r="HA232" s="148"/>
      <c r="HB232" s="148"/>
      <c r="HC232" s="148"/>
      <c r="HD232" s="148"/>
      <c r="HE232" s="148"/>
      <c r="HF232" s="148"/>
      <c r="HG232" s="148"/>
      <c r="HH232" s="148"/>
      <c r="HI232" s="148"/>
      <c r="HJ232" s="148"/>
      <c r="HK232" s="148"/>
      <c r="HL232" s="148"/>
      <c r="HM232" s="148"/>
      <c r="HN232" s="148"/>
      <c r="HO232" s="148"/>
      <c r="HP232" s="148"/>
    </row>
    <row r="233" s="147" customFormat="1" spans="1:224">
      <c r="A233" s="160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  <c r="BQ233" s="148"/>
      <c r="BR233" s="148"/>
      <c r="BS233" s="148"/>
      <c r="BT233" s="148"/>
      <c r="BU233" s="148"/>
      <c r="BV233" s="148"/>
      <c r="BW233" s="148"/>
      <c r="BX233" s="148"/>
      <c r="BY233" s="148"/>
      <c r="BZ233" s="148"/>
      <c r="CA233" s="148"/>
      <c r="CB233" s="148"/>
      <c r="CC233" s="148"/>
      <c r="CD233" s="148"/>
      <c r="CE233" s="148"/>
      <c r="CF233" s="148"/>
      <c r="CG233" s="148"/>
      <c r="CH233" s="148"/>
      <c r="CI233" s="148"/>
      <c r="CJ233" s="148"/>
      <c r="CK233" s="148"/>
      <c r="CL233" s="148"/>
      <c r="CM233" s="148"/>
      <c r="CN233" s="148"/>
      <c r="CO233" s="148"/>
      <c r="CP233" s="148"/>
      <c r="CQ233" s="148"/>
      <c r="CR233" s="148"/>
      <c r="CS233" s="148"/>
      <c r="CT233" s="148"/>
      <c r="CU233" s="148"/>
      <c r="CV233" s="148"/>
      <c r="CW233" s="148"/>
      <c r="CX233" s="148"/>
      <c r="CY233" s="148"/>
      <c r="CZ233" s="148"/>
      <c r="DA233" s="148"/>
      <c r="DB233" s="148"/>
      <c r="DC233" s="148"/>
      <c r="DD233" s="148"/>
      <c r="DE233" s="148"/>
      <c r="DF233" s="148"/>
      <c r="DG233" s="148"/>
      <c r="DH233" s="148"/>
      <c r="DI233" s="148"/>
      <c r="DJ233" s="148"/>
      <c r="DK233" s="148"/>
      <c r="DL233" s="148"/>
      <c r="DM233" s="148"/>
      <c r="DN233" s="148"/>
      <c r="DO233" s="148"/>
      <c r="DP233" s="148"/>
      <c r="DQ233" s="148"/>
      <c r="DR233" s="148"/>
      <c r="DS233" s="148"/>
      <c r="DT233" s="148"/>
      <c r="DU233" s="148"/>
      <c r="DV233" s="148"/>
      <c r="DW233" s="148"/>
      <c r="DX233" s="148"/>
      <c r="DY233" s="148"/>
      <c r="DZ233" s="148"/>
      <c r="EA233" s="148"/>
      <c r="EB233" s="148"/>
      <c r="EC233" s="148"/>
      <c r="ED233" s="148"/>
      <c r="EE233" s="148"/>
      <c r="EF233" s="148"/>
      <c r="EG233" s="148"/>
      <c r="EH233" s="148"/>
      <c r="EI233" s="148"/>
      <c r="EJ233" s="148"/>
      <c r="EK233" s="148"/>
      <c r="EL233" s="148"/>
      <c r="EM233" s="148"/>
      <c r="EN233" s="148"/>
      <c r="EO233" s="148"/>
      <c r="EP233" s="148"/>
      <c r="EQ233" s="148"/>
      <c r="ER233" s="148"/>
      <c r="ES233" s="148"/>
      <c r="ET233" s="148"/>
      <c r="EU233" s="148"/>
      <c r="EV233" s="148"/>
      <c r="EW233" s="148"/>
      <c r="EX233" s="148"/>
      <c r="EY233" s="148"/>
      <c r="EZ233" s="148"/>
      <c r="FA233" s="148"/>
      <c r="FB233" s="148"/>
      <c r="FC233" s="148"/>
      <c r="FD233" s="148"/>
      <c r="FE233" s="148"/>
      <c r="FF233" s="148"/>
      <c r="FG233" s="148"/>
      <c r="FH233" s="148"/>
      <c r="FI233" s="148"/>
      <c r="FJ233" s="148"/>
      <c r="FK233" s="148"/>
      <c r="FL233" s="148"/>
      <c r="FM233" s="148"/>
      <c r="FN233" s="148"/>
      <c r="FO233" s="148"/>
      <c r="FP233" s="148"/>
      <c r="FQ233" s="148"/>
      <c r="FR233" s="148"/>
      <c r="FS233" s="148"/>
      <c r="FT233" s="148"/>
      <c r="FU233" s="148"/>
      <c r="FV233" s="148"/>
      <c r="FW233" s="148"/>
      <c r="FX233" s="148"/>
      <c r="FY233" s="148"/>
      <c r="FZ233" s="148"/>
      <c r="GA233" s="148"/>
      <c r="GB233" s="148"/>
      <c r="GC233" s="148"/>
      <c r="GD233" s="148"/>
      <c r="GE233" s="148"/>
      <c r="GF233" s="148"/>
      <c r="GG233" s="148"/>
      <c r="GH233" s="148"/>
      <c r="GI233" s="148"/>
      <c r="GJ233" s="148"/>
      <c r="GK233" s="148"/>
      <c r="GL233" s="148"/>
      <c r="GM233" s="148"/>
      <c r="GN233" s="148"/>
      <c r="GO233" s="148"/>
      <c r="GP233" s="148"/>
      <c r="GQ233" s="148"/>
      <c r="GR233" s="148"/>
      <c r="GS233" s="148"/>
      <c r="GT233" s="148"/>
      <c r="GU233" s="148"/>
      <c r="GV233" s="148"/>
      <c r="GW233" s="148"/>
      <c r="GX233" s="148"/>
      <c r="GY233" s="148"/>
      <c r="GZ233" s="148"/>
      <c r="HA233" s="148"/>
      <c r="HB233" s="148"/>
      <c r="HC233" s="148"/>
      <c r="HD233" s="148"/>
      <c r="HE233" s="148"/>
      <c r="HF233" s="148"/>
      <c r="HG233" s="148"/>
      <c r="HH233" s="148"/>
      <c r="HI233" s="148"/>
      <c r="HJ233" s="148"/>
      <c r="HK233" s="148"/>
      <c r="HL233" s="148"/>
      <c r="HM233" s="148"/>
      <c r="HN233" s="148"/>
      <c r="HO233" s="148"/>
      <c r="HP233" s="148"/>
    </row>
    <row r="234" s="147" customFormat="1" spans="1:224">
      <c r="A234" s="160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  <c r="BQ234" s="148"/>
      <c r="BR234" s="148"/>
      <c r="BS234" s="148"/>
      <c r="BT234" s="148"/>
      <c r="BU234" s="148"/>
      <c r="BV234" s="148"/>
      <c r="BW234" s="148"/>
      <c r="BX234" s="148"/>
      <c r="BY234" s="148"/>
      <c r="BZ234" s="148"/>
      <c r="CA234" s="148"/>
      <c r="CB234" s="148"/>
      <c r="CC234" s="148"/>
      <c r="CD234" s="148"/>
      <c r="CE234" s="148"/>
      <c r="CF234" s="148"/>
      <c r="CG234" s="148"/>
      <c r="CH234" s="148"/>
      <c r="CI234" s="148"/>
      <c r="CJ234" s="148"/>
      <c r="CK234" s="148"/>
      <c r="CL234" s="148"/>
      <c r="CM234" s="148"/>
      <c r="CN234" s="148"/>
      <c r="CO234" s="148"/>
      <c r="CP234" s="148"/>
      <c r="CQ234" s="148"/>
      <c r="CR234" s="148"/>
      <c r="CS234" s="148"/>
      <c r="CT234" s="148"/>
      <c r="CU234" s="148"/>
      <c r="CV234" s="148"/>
      <c r="CW234" s="148"/>
      <c r="CX234" s="148"/>
      <c r="CY234" s="148"/>
      <c r="CZ234" s="148"/>
      <c r="DA234" s="148"/>
      <c r="DB234" s="148"/>
      <c r="DC234" s="148"/>
      <c r="DD234" s="148"/>
      <c r="DE234" s="148"/>
      <c r="DF234" s="148"/>
      <c r="DG234" s="148"/>
      <c r="DH234" s="148"/>
      <c r="DI234" s="148"/>
      <c r="DJ234" s="148"/>
      <c r="DK234" s="148"/>
      <c r="DL234" s="148"/>
      <c r="DM234" s="148"/>
      <c r="DN234" s="148"/>
      <c r="DO234" s="148"/>
      <c r="DP234" s="148"/>
      <c r="DQ234" s="148"/>
      <c r="DR234" s="148"/>
      <c r="DS234" s="148"/>
      <c r="DT234" s="148"/>
      <c r="DU234" s="148"/>
      <c r="DV234" s="148"/>
      <c r="DW234" s="148"/>
      <c r="DX234" s="148"/>
      <c r="DY234" s="148"/>
      <c r="DZ234" s="148"/>
      <c r="EA234" s="148"/>
      <c r="EB234" s="148"/>
      <c r="EC234" s="148"/>
      <c r="ED234" s="148"/>
      <c r="EE234" s="148"/>
      <c r="EF234" s="148"/>
      <c r="EG234" s="148"/>
      <c r="EH234" s="148"/>
      <c r="EI234" s="148"/>
      <c r="EJ234" s="148"/>
      <c r="EK234" s="148"/>
      <c r="EL234" s="148"/>
      <c r="EM234" s="148"/>
      <c r="EN234" s="148"/>
      <c r="EO234" s="148"/>
      <c r="EP234" s="148"/>
      <c r="EQ234" s="148"/>
      <c r="ER234" s="148"/>
      <c r="ES234" s="148"/>
      <c r="ET234" s="148"/>
      <c r="EU234" s="148"/>
      <c r="EV234" s="148"/>
      <c r="EW234" s="148"/>
      <c r="EX234" s="148"/>
      <c r="EY234" s="148"/>
      <c r="EZ234" s="148"/>
      <c r="FA234" s="148"/>
      <c r="FB234" s="148"/>
      <c r="FC234" s="148"/>
      <c r="FD234" s="148"/>
      <c r="FE234" s="148"/>
      <c r="FF234" s="148"/>
      <c r="FG234" s="148"/>
      <c r="FH234" s="148"/>
      <c r="FI234" s="148"/>
      <c r="FJ234" s="148"/>
      <c r="FK234" s="148"/>
      <c r="FL234" s="148"/>
      <c r="FM234" s="148"/>
      <c r="FN234" s="148"/>
      <c r="FO234" s="148"/>
      <c r="FP234" s="148"/>
      <c r="FQ234" s="148"/>
      <c r="FR234" s="148"/>
      <c r="FS234" s="148"/>
      <c r="FT234" s="148"/>
      <c r="FU234" s="148"/>
      <c r="FV234" s="148"/>
      <c r="FW234" s="148"/>
      <c r="FX234" s="148"/>
      <c r="FY234" s="148"/>
      <c r="FZ234" s="148"/>
      <c r="GA234" s="148"/>
      <c r="GB234" s="148"/>
      <c r="GC234" s="148"/>
      <c r="GD234" s="148"/>
      <c r="GE234" s="148"/>
      <c r="GF234" s="148"/>
      <c r="GG234" s="148"/>
      <c r="GH234" s="148"/>
      <c r="GI234" s="148"/>
      <c r="GJ234" s="148"/>
      <c r="GK234" s="148"/>
      <c r="GL234" s="148"/>
      <c r="GM234" s="148"/>
      <c r="GN234" s="148"/>
      <c r="GO234" s="148"/>
      <c r="GP234" s="148"/>
      <c r="GQ234" s="148"/>
      <c r="GR234" s="148"/>
      <c r="GS234" s="148"/>
      <c r="GT234" s="148"/>
      <c r="GU234" s="148"/>
      <c r="GV234" s="148"/>
      <c r="GW234" s="148"/>
      <c r="GX234" s="148"/>
      <c r="GY234" s="148"/>
      <c r="GZ234" s="148"/>
      <c r="HA234" s="148"/>
      <c r="HB234" s="148"/>
      <c r="HC234" s="148"/>
      <c r="HD234" s="148"/>
      <c r="HE234" s="148"/>
      <c r="HF234" s="148"/>
      <c r="HG234" s="148"/>
      <c r="HH234" s="148"/>
      <c r="HI234" s="148"/>
      <c r="HJ234" s="148"/>
      <c r="HK234" s="148"/>
      <c r="HL234" s="148"/>
      <c r="HM234" s="148"/>
      <c r="HN234" s="148"/>
      <c r="HO234" s="148"/>
      <c r="HP234" s="148"/>
    </row>
    <row r="235" s="147" customFormat="1" spans="1:224">
      <c r="A235" s="160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  <c r="BQ235" s="148"/>
      <c r="BR235" s="148"/>
      <c r="BS235" s="148"/>
      <c r="BT235" s="148"/>
      <c r="BU235" s="148"/>
      <c r="BV235" s="148"/>
      <c r="BW235" s="148"/>
      <c r="BX235" s="148"/>
      <c r="BY235" s="148"/>
      <c r="BZ235" s="148"/>
      <c r="CA235" s="148"/>
      <c r="CB235" s="148"/>
      <c r="CC235" s="148"/>
      <c r="CD235" s="148"/>
      <c r="CE235" s="148"/>
      <c r="CF235" s="148"/>
      <c r="CG235" s="148"/>
      <c r="CH235" s="148"/>
      <c r="CI235" s="148"/>
      <c r="CJ235" s="148"/>
      <c r="CK235" s="148"/>
      <c r="CL235" s="148"/>
      <c r="CM235" s="148"/>
      <c r="CN235" s="148"/>
      <c r="CO235" s="148"/>
      <c r="CP235" s="148"/>
      <c r="CQ235" s="148"/>
      <c r="CR235" s="148"/>
      <c r="CS235" s="148"/>
      <c r="CT235" s="148"/>
      <c r="CU235" s="148"/>
      <c r="CV235" s="148"/>
      <c r="CW235" s="148"/>
      <c r="CX235" s="148"/>
      <c r="CY235" s="148"/>
      <c r="CZ235" s="148"/>
      <c r="DA235" s="148"/>
      <c r="DB235" s="148"/>
      <c r="DC235" s="148"/>
      <c r="DD235" s="148"/>
      <c r="DE235" s="148"/>
      <c r="DF235" s="148"/>
      <c r="DG235" s="148"/>
      <c r="DH235" s="148"/>
      <c r="DI235" s="148"/>
      <c r="DJ235" s="148"/>
      <c r="DK235" s="148"/>
      <c r="DL235" s="148"/>
      <c r="DM235" s="148"/>
      <c r="DN235" s="148"/>
      <c r="DO235" s="148"/>
      <c r="DP235" s="148"/>
      <c r="DQ235" s="148"/>
      <c r="DR235" s="148"/>
      <c r="DS235" s="148"/>
      <c r="DT235" s="148"/>
      <c r="DU235" s="148"/>
      <c r="DV235" s="148"/>
      <c r="DW235" s="148"/>
      <c r="DX235" s="148"/>
      <c r="DY235" s="148"/>
      <c r="DZ235" s="148"/>
      <c r="EA235" s="148"/>
      <c r="EB235" s="148"/>
      <c r="EC235" s="148"/>
      <c r="ED235" s="148"/>
      <c r="EE235" s="148"/>
      <c r="EF235" s="148"/>
      <c r="EG235" s="148"/>
      <c r="EH235" s="148"/>
      <c r="EI235" s="148"/>
      <c r="EJ235" s="148"/>
      <c r="EK235" s="148"/>
      <c r="EL235" s="148"/>
      <c r="EM235" s="148"/>
      <c r="EN235" s="148"/>
      <c r="EO235" s="148"/>
      <c r="EP235" s="148"/>
      <c r="EQ235" s="148"/>
      <c r="ER235" s="148"/>
      <c r="ES235" s="148"/>
      <c r="ET235" s="148"/>
      <c r="EU235" s="148"/>
      <c r="EV235" s="148"/>
      <c r="EW235" s="148"/>
      <c r="EX235" s="148"/>
      <c r="EY235" s="148"/>
      <c r="EZ235" s="148"/>
      <c r="FA235" s="148"/>
      <c r="FB235" s="148"/>
      <c r="FC235" s="148"/>
      <c r="FD235" s="148"/>
      <c r="FE235" s="148"/>
      <c r="FF235" s="148"/>
      <c r="FG235" s="148"/>
      <c r="FH235" s="148"/>
      <c r="FI235" s="148"/>
      <c r="FJ235" s="148"/>
      <c r="FK235" s="148"/>
      <c r="FL235" s="148"/>
      <c r="FM235" s="148"/>
      <c r="FN235" s="148"/>
      <c r="FO235" s="148"/>
      <c r="FP235" s="148"/>
      <c r="FQ235" s="148"/>
      <c r="FR235" s="148"/>
      <c r="FS235" s="148"/>
      <c r="FT235" s="148"/>
      <c r="FU235" s="148"/>
      <c r="FV235" s="148"/>
      <c r="FW235" s="148"/>
      <c r="FX235" s="148"/>
      <c r="FY235" s="148"/>
      <c r="FZ235" s="148"/>
      <c r="GA235" s="148"/>
      <c r="GB235" s="148"/>
      <c r="GC235" s="148"/>
      <c r="GD235" s="148"/>
      <c r="GE235" s="148"/>
      <c r="GF235" s="148"/>
      <c r="GG235" s="148"/>
      <c r="GH235" s="148"/>
      <c r="GI235" s="148"/>
      <c r="GJ235" s="148"/>
      <c r="GK235" s="148"/>
      <c r="GL235" s="148"/>
      <c r="GM235" s="148"/>
      <c r="GN235" s="148"/>
      <c r="GO235" s="148"/>
      <c r="GP235" s="148"/>
      <c r="GQ235" s="148"/>
      <c r="GR235" s="148"/>
      <c r="GS235" s="148"/>
      <c r="GT235" s="148"/>
      <c r="GU235" s="148"/>
      <c r="GV235" s="148"/>
      <c r="GW235" s="148"/>
      <c r="GX235" s="148"/>
      <c r="GY235" s="148"/>
      <c r="GZ235" s="148"/>
      <c r="HA235" s="148"/>
      <c r="HB235" s="148"/>
      <c r="HC235" s="148"/>
      <c r="HD235" s="148"/>
      <c r="HE235" s="148"/>
      <c r="HF235" s="148"/>
      <c r="HG235" s="148"/>
      <c r="HH235" s="148"/>
      <c r="HI235" s="148"/>
      <c r="HJ235" s="148"/>
      <c r="HK235" s="148"/>
      <c r="HL235" s="148"/>
      <c r="HM235" s="148"/>
      <c r="HN235" s="148"/>
      <c r="HO235" s="148"/>
      <c r="HP235" s="148"/>
    </row>
    <row r="236" s="147" customFormat="1" spans="1:224">
      <c r="A236" s="160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  <c r="BQ236" s="148"/>
      <c r="BR236" s="148"/>
      <c r="BS236" s="148"/>
      <c r="BT236" s="148"/>
      <c r="BU236" s="148"/>
      <c r="BV236" s="148"/>
      <c r="BW236" s="148"/>
      <c r="BX236" s="148"/>
      <c r="BY236" s="148"/>
      <c r="BZ236" s="148"/>
      <c r="CA236" s="148"/>
      <c r="CB236" s="148"/>
      <c r="CC236" s="148"/>
      <c r="CD236" s="148"/>
      <c r="CE236" s="148"/>
      <c r="CF236" s="148"/>
      <c r="CG236" s="148"/>
      <c r="CH236" s="148"/>
      <c r="CI236" s="148"/>
      <c r="CJ236" s="148"/>
      <c r="CK236" s="148"/>
      <c r="CL236" s="148"/>
      <c r="CM236" s="148"/>
      <c r="CN236" s="148"/>
      <c r="CO236" s="148"/>
      <c r="CP236" s="148"/>
      <c r="CQ236" s="148"/>
      <c r="CR236" s="148"/>
      <c r="CS236" s="148"/>
      <c r="CT236" s="148"/>
      <c r="CU236" s="148"/>
      <c r="CV236" s="148"/>
      <c r="CW236" s="148"/>
      <c r="CX236" s="148"/>
      <c r="CY236" s="148"/>
      <c r="CZ236" s="148"/>
      <c r="DA236" s="148"/>
      <c r="DB236" s="148"/>
      <c r="DC236" s="148"/>
      <c r="DD236" s="148"/>
      <c r="DE236" s="148"/>
      <c r="DF236" s="148"/>
      <c r="DG236" s="148"/>
      <c r="DH236" s="148"/>
      <c r="DI236" s="148"/>
      <c r="DJ236" s="148"/>
      <c r="DK236" s="148"/>
      <c r="DL236" s="148"/>
      <c r="DM236" s="148"/>
      <c r="DN236" s="148"/>
      <c r="DO236" s="148"/>
      <c r="DP236" s="148"/>
      <c r="DQ236" s="148"/>
      <c r="DR236" s="148"/>
      <c r="DS236" s="148"/>
      <c r="DT236" s="148"/>
      <c r="DU236" s="148"/>
      <c r="DV236" s="148"/>
      <c r="DW236" s="148"/>
      <c r="DX236" s="148"/>
      <c r="DY236" s="148"/>
      <c r="DZ236" s="148"/>
      <c r="EA236" s="148"/>
      <c r="EB236" s="148"/>
      <c r="EC236" s="148"/>
      <c r="ED236" s="148"/>
      <c r="EE236" s="148"/>
      <c r="EF236" s="148"/>
      <c r="EG236" s="148"/>
      <c r="EH236" s="148"/>
      <c r="EI236" s="148"/>
      <c r="EJ236" s="148"/>
      <c r="EK236" s="148"/>
      <c r="EL236" s="148"/>
      <c r="EM236" s="148"/>
      <c r="EN236" s="148"/>
      <c r="EO236" s="148"/>
      <c r="EP236" s="148"/>
      <c r="EQ236" s="148"/>
      <c r="ER236" s="148"/>
      <c r="ES236" s="148"/>
      <c r="ET236" s="148"/>
      <c r="EU236" s="148"/>
      <c r="EV236" s="148"/>
      <c r="EW236" s="148"/>
      <c r="EX236" s="148"/>
      <c r="EY236" s="148"/>
      <c r="EZ236" s="148"/>
      <c r="FA236" s="148"/>
      <c r="FB236" s="148"/>
      <c r="FC236" s="148"/>
      <c r="FD236" s="148"/>
      <c r="FE236" s="148"/>
      <c r="FF236" s="148"/>
      <c r="FG236" s="148"/>
      <c r="FH236" s="148"/>
      <c r="FI236" s="148"/>
      <c r="FJ236" s="148"/>
      <c r="FK236" s="148"/>
      <c r="FL236" s="148"/>
      <c r="FM236" s="148"/>
      <c r="FN236" s="148"/>
      <c r="FO236" s="148"/>
      <c r="FP236" s="148"/>
      <c r="FQ236" s="148"/>
      <c r="FR236" s="148"/>
      <c r="FS236" s="148"/>
      <c r="FT236" s="148"/>
      <c r="FU236" s="148"/>
      <c r="FV236" s="148"/>
      <c r="FW236" s="148"/>
      <c r="FX236" s="148"/>
      <c r="FY236" s="148"/>
      <c r="FZ236" s="148"/>
      <c r="GA236" s="148"/>
      <c r="GB236" s="148"/>
      <c r="GC236" s="148"/>
      <c r="GD236" s="148"/>
      <c r="GE236" s="148"/>
      <c r="GF236" s="148"/>
      <c r="GG236" s="148"/>
      <c r="GH236" s="148"/>
      <c r="GI236" s="148"/>
      <c r="GJ236" s="148"/>
      <c r="GK236" s="148"/>
      <c r="GL236" s="148"/>
      <c r="GM236" s="148"/>
      <c r="GN236" s="148"/>
      <c r="GO236" s="148"/>
      <c r="GP236" s="148"/>
      <c r="GQ236" s="148"/>
      <c r="GR236" s="148"/>
      <c r="GS236" s="148"/>
      <c r="GT236" s="148"/>
      <c r="GU236" s="148"/>
      <c r="GV236" s="148"/>
      <c r="GW236" s="148"/>
      <c r="GX236" s="148"/>
      <c r="GY236" s="148"/>
      <c r="GZ236" s="148"/>
      <c r="HA236" s="148"/>
      <c r="HB236" s="148"/>
      <c r="HC236" s="148"/>
      <c r="HD236" s="148"/>
      <c r="HE236" s="148"/>
      <c r="HF236" s="148"/>
      <c r="HG236" s="148"/>
      <c r="HH236" s="148"/>
      <c r="HI236" s="148"/>
      <c r="HJ236" s="148"/>
      <c r="HK236" s="148"/>
      <c r="HL236" s="148"/>
      <c r="HM236" s="148"/>
      <c r="HN236" s="148"/>
      <c r="HO236" s="148"/>
      <c r="HP236" s="148"/>
    </row>
    <row r="237" s="147" customFormat="1" spans="1:224">
      <c r="A237" s="160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  <c r="BQ237" s="148"/>
      <c r="BR237" s="148"/>
      <c r="BS237" s="148"/>
      <c r="BT237" s="148"/>
      <c r="BU237" s="148"/>
      <c r="BV237" s="148"/>
      <c r="BW237" s="148"/>
      <c r="BX237" s="148"/>
      <c r="BY237" s="148"/>
      <c r="BZ237" s="148"/>
      <c r="CA237" s="148"/>
      <c r="CB237" s="148"/>
      <c r="CC237" s="148"/>
      <c r="CD237" s="148"/>
      <c r="CE237" s="148"/>
      <c r="CF237" s="148"/>
      <c r="CG237" s="148"/>
      <c r="CH237" s="148"/>
      <c r="CI237" s="148"/>
      <c r="CJ237" s="148"/>
      <c r="CK237" s="148"/>
      <c r="CL237" s="148"/>
      <c r="CM237" s="148"/>
      <c r="CN237" s="148"/>
      <c r="CO237" s="148"/>
      <c r="CP237" s="148"/>
      <c r="CQ237" s="148"/>
      <c r="CR237" s="148"/>
      <c r="CS237" s="148"/>
      <c r="CT237" s="148"/>
      <c r="CU237" s="148"/>
      <c r="CV237" s="148"/>
      <c r="CW237" s="148"/>
      <c r="CX237" s="148"/>
      <c r="CY237" s="148"/>
      <c r="CZ237" s="148"/>
      <c r="DA237" s="148"/>
      <c r="DB237" s="148"/>
      <c r="DC237" s="148"/>
      <c r="DD237" s="148"/>
      <c r="DE237" s="148"/>
      <c r="DF237" s="148"/>
      <c r="DG237" s="148"/>
      <c r="DH237" s="148"/>
      <c r="DI237" s="148"/>
      <c r="DJ237" s="148"/>
      <c r="DK237" s="148"/>
      <c r="DL237" s="148"/>
      <c r="DM237" s="148"/>
      <c r="DN237" s="148"/>
      <c r="DO237" s="148"/>
      <c r="DP237" s="148"/>
      <c r="DQ237" s="148"/>
      <c r="DR237" s="148"/>
      <c r="DS237" s="148"/>
      <c r="DT237" s="148"/>
      <c r="DU237" s="148"/>
      <c r="DV237" s="148"/>
      <c r="DW237" s="148"/>
      <c r="DX237" s="148"/>
      <c r="DY237" s="148"/>
      <c r="DZ237" s="148"/>
      <c r="EA237" s="148"/>
      <c r="EB237" s="148"/>
      <c r="EC237" s="148"/>
      <c r="ED237" s="148"/>
      <c r="EE237" s="148"/>
      <c r="EF237" s="148"/>
      <c r="EG237" s="148"/>
      <c r="EH237" s="148"/>
      <c r="EI237" s="148"/>
      <c r="EJ237" s="148"/>
      <c r="EK237" s="148"/>
      <c r="EL237" s="148"/>
      <c r="EM237" s="148"/>
      <c r="EN237" s="148"/>
      <c r="EO237" s="148"/>
      <c r="EP237" s="148"/>
      <c r="EQ237" s="148"/>
      <c r="ER237" s="148"/>
      <c r="ES237" s="148"/>
      <c r="ET237" s="148"/>
      <c r="EU237" s="148"/>
      <c r="EV237" s="148"/>
      <c r="EW237" s="148"/>
      <c r="EX237" s="148"/>
      <c r="EY237" s="148"/>
      <c r="EZ237" s="148"/>
      <c r="FA237" s="148"/>
      <c r="FB237" s="148"/>
      <c r="FC237" s="148"/>
      <c r="FD237" s="148"/>
      <c r="FE237" s="148"/>
      <c r="FF237" s="148"/>
      <c r="FG237" s="148"/>
      <c r="FH237" s="148"/>
      <c r="FI237" s="148"/>
      <c r="FJ237" s="148"/>
      <c r="FK237" s="148"/>
      <c r="FL237" s="148"/>
      <c r="FM237" s="148"/>
      <c r="FN237" s="148"/>
      <c r="FO237" s="148"/>
      <c r="FP237" s="148"/>
      <c r="FQ237" s="148"/>
      <c r="FR237" s="148"/>
      <c r="FS237" s="148"/>
      <c r="FT237" s="148"/>
      <c r="FU237" s="148"/>
      <c r="FV237" s="148"/>
      <c r="FW237" s="148"/>
      <c r="FX237" s="148"/>
      <c r="FY237" s="148"/>
      <c r="FZ237" s="148"/>
      <c r="GA237" s="148"/>
      <c r="GB237" s="148"/>
      <c r="GC237" s="148"/>
      <c r="GD237" s="148"/>
      <c r="GE237" s="148"/>
      <c r="GF237" s="148"/>
      <c r="GG237" s="148"/>
      <c r="GH237" s="148"/>
      <c r="GI237" s="148"/>
      <c r="GJ237" s="148"/>
      <c r="GK237" s="148"/>
      <c r="GL237" s="148"/>
      <c r="GM237" s="148"/>
      <c r="GN237" s="148"/>
      <c r="GO237" s="148"/>
      <c r="GP237" s="148"/>
      <c r="GQ237" s="148"/>
      <c r="GR237" s="148"/>
      <c r="GS237" s="148"/>
      <c r="GT237" s="148"/>
      <c r="GU237" s="148"/>
      <c r="GV237" s="148"/>
      <c r="GW237" s="148"/>
      <c r="GX237" s="148"/>
      <c r="GY237" s="148"/>
      <c r="GZ237" s="148"/>
      <c r="HA237" s="148"/>
      <c r="HB237" s="148"/>
      <c r="HC237" s="148"/>
      <c r="HD237" s="148"/>
      <c r="HE237" s="148"/>
      <c r="HF237" s="148"/>
      <c r="HG237" s="148"/>
      <c r="HH237" s="148"/>
      <c r="HI237" s="148"/>
      <c r="HJ237" s="148"/>
      <c r="HK237" s="148"/>
      <c r="HL237" s="148"/>
      <c r="HM237" s="148"/>
      <c r="HN237" s="148"/>
      <c r="HO237" s="148"/>
      <c r="HP237" s="148"/>
    </row>
    <row r="238" s="147" customFormat="1" spans="1:224">
      <c r="A238" s="160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  <c r="BQ238" s="148"/>
      <c r="BR238" s="148"/>
      <c r="BS238" s="148"/>
      <c r="BT238" s="148"/>
      <c r="BU238" s="148"/>
      <c r="BV238" s="148"/>
      <c r="BW238" s="148"/>
      <c r="BX238" s="148"/>
      <c r="BY238" s="148"/>
      <c r="BZ238" s="148"/>
      <c r="CA238" s="148"/>
      <c r="CB238" s="148"/>
      <c r="CC238" s="148"/>
      <c r="CD238" s="148"/>
      <c r="CE238" s="148"/>
      <c r="CF238" s="148"/>
      <c r="CG238" s="148"/>
      <c r="CH238" s="148"/>
      <c r="CI238" s="148"/>
      <c r="CJ238" s="148"/>
      <c r="CK238" s="148"/>
      <c r="CL238" s="148"/>
      <c r="CM238" s="148"/>
      <c r="CN238" s="148"/>
      <c r="CO238" s="148"/>
      <c r="CP238" s="148"/>
      <c r="CQ238" s="148"/>
      <c r="CR238" s="148"/>
      <c r="CS238" s="148"/>
      <c r="CT238" s="148"/>
      <c r="CU238" s="148"/>
      <c r="CV238" s="148"/>
      <c r="CW238" s="148"/>
      <c r="CX238" s="148"/>
      <c r="CY238" s="148"/>
      <c r="CZ238" s="148"/>
      <c r="DA238" s="148"/>
      <c r="DB238" s="148"/>
      <c r="DC238" s="148"/>
      <c r="DD238" s="148"/>
      <c r="DE238" s="148"/>
      <c r="DF238" s="148"/>
      <c r="DG238" s="148"/>
      <c r="DH238" s="148"/>
      <c r="DI238" s="148"/>
      <c r="DJ238" s="148"/>
      <c r="DK238" s="148"/>
      <c r="DL238" s="148"/>
      <c r="DM238" s="148"/>
      <c r="DN238" s="148"/>
      <c r="DO238" s="148"/>
      <c r="DP238" s="148"/>
      <c r="DQ238" s="148"/>
      <c r="DR238" s="148"/>
      <c r="DS238" s="148"/>
      <c r="DT238" s="148"/>
      <c r="DU238" s="148"/>
      <c r="DV238" s="148"/>
      <c r="DW238" s="148"/>
      <c r="DX238" s="148"/>
      <c r="DY238" s="148"/>
      <c r="DZ238" s="148"/>
      <c r="EA238" s="148"/>
      <c r="EB238" s="148"/>
      <c r="EC238" s="148"/>
      <c r="ED238" s="148"/>
      <c r="EE238" s="148"/>
      <c r="EF238" s="148"/>
      <c r="EG238" s="148"/>
      <c r="EH238" s="148"/>
      <c r="EI238" s="148"/>
      <c r="EJ238" s="148"/>
      <c r="EK238" s="148"/>
      <c r="EL238" s="148"/>
      <c r="EM238" s="148"/>
      <c r="EN238" s="148"/>
      <c r="EO238" s="148"/>
      <c r="EP238" s="148"/>
      <c r="EQ238" s="148"/>
      <c r="ER238" s="148"/>
      <c r="ES238" s="148"/>
      <c r="ET238" s="148"/>
      <c r="EU238" s="148"/>
      <c r="EV238" s="148"/>
      <c r="EW238" s="148"/>
      <c r="EX238" s="148"/>
      <c r="EY238" s="148"/>
      <c r="EZ238" s="148"/>
      <c r="FA238" s="148"/>
      <c r="FB238" s="148"/>
      <c r="FC238" s="148"/>
      <c r="FD238" s="148"/>
      <c r="FE238" s="148"/>
      <c r="FF238" s="148"/>
      <c r="FG238" s="148"/>
      <c r="FH238" s="148"/>
      <c r="FI238" s="148"/>
      <c r="FJ238" s="148"/>
      <c r="FK238" s="148"/>
      <c r="FL238" s="148"/>
      <c r="FM238" s="148"/>
      <c r="FN238" s="148"/>
      <c r="FO238" s="148"/>
      <c r="FP238" s="148"/>
      <c r="FQ238" s="148"/>
      <c r="FR238" s="148"/>
      <c r="FS238" s="148"/>
      <c r="FT238" s="148"/>
      <c r="FU238" s="148"/>
      <c r="FV238" s="148"/>
      <c r="FW238" s="148"/>
      <c r="FX238" s="148"/>
      <c r="FY238" s="148"/>
      <c r="FZ238" s="148"/>
      <c r="GA238" s="148"/>
      <c r="GB238" s="148"/>
      <c r="GC238" s="148"/>
      <c r="GD238" s="148"/>
      <c r="GE238" s="148"/>
      <c r="GF238" s="148"/>
      <c r="GG238" s="148"/>
      <c r="GH238" s="148"/>
      <c r="GI238" s="148"/>
      <c r="GJ238" s="148"/>
      <c r="GK238" s="148"/>
      <c r="GL238" s="148"/>
      <c r="GM238" s="148"/>
      <c r="GN238" s="148"/>
      <c r="GO238" s="148"/>
      <c r="GP238" s="148"/>
      <c r="GQ238" s="148"/>
      <c r="GR238" s="148"/>
      <c r="GS238" s="148"/>
      <c r="GT238" s="148"/>
      <c r="GU238" s="148"/>
      <c r="GV238" s="148"/>
      <c r="GW238" s="148"/>
      <c r="GX238" s="148"/>
      <c r="GY238" s="148"/>
      <c r="GZ238" s="148"/>
      <c r="HA238" s="148"/>
      <c r="HB238" s="148"/>
      <c r="HC238" s="148"/>
      <c r="HD238" s="148"/>
      <c r="HE238" s="148"/>
      <c r="HF238" s="148"/>
      <c r="HG238" s="148"/>
      <c r="HH238" s="148"/>
      <c r="HI238" s="148"/>
      <c r="HJ238" s="148"/>
      <c r="HK238" s="148"/>
      <c r="HL238" s="148"/>
      <c r="HM238" s="148"/>
      <c r="HN238" s="148"/>
      <c r="HO238" s="148"/>
      <c r="HP238" s="148"/>
    </row>
    <row r="239" s="147" customFormat="1" spans="1:224">
      <c r="A239" s="160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  <c r="BQ239" s="148"/>
      <c r="BR239" s="148"/>
      <c r="BS239" s="148"/>
      <c r="BT239" s="148"/>
      <c r="BU239" s="148"/>
      <c r="BV239" s="148"/>
      <c r="BW239" s="148"/>
      <c r="BX239" s="148"/>
      <c r="BY239" s="148"/>
      <c r="BZ239" s="148"/>
      <c r="CA239" s="148"/>
      <c r="CB239" s="148"/>
      <c r="CC239" s="148"/>
      <c r="CD239" s="148"/>
      <c r="CE239" s="148"/>
      <c r="CF239" s="148"/>
      <c r="CG239" s="148"/>
      <c r="CH239" s="148"/>
      <c r="CI239" s="148"/>
      <c r="CJ239" s="148"/>
      <c r="CK239" s="148"/>
      <c r="CL239" s="148"/>
      <c r="CM239" s="148"/>
      <c r="CN239" s="148"/>
      <c r="CO239" s="148"/>
      <c r="CP239" s="148"/>
      <c r="CQ239" s="148"/>
      <c r="CR239" s="148"/>
      <c r="CS239" s="148"/>
      <c r="CT239" s="148"/>
      <c r="CU239" s="148"/>
      <c r="CV239" s="148"/>
      <c r="CW239" s="148"/>
      <c r="CX239" s="148"/>
      <c r="CY239" s="148"/>
      <c r="CZ239" s="148"/>
      <c r="DA239" s="148"/>
      <c r="DB239" s="148"/>
      <c r="DC239" s="148"/>
      <c r="DD239" s="148"/>
      <c r="DE239" s="148"/>
      <c r="DF239" s="148"/>
      <c r="DG239" s="148"/>
      <c r="DH239" s="148"/>
      <c r="DI239" s="148"/>
      <c r="DJ239" s="148"/>
      <c r="DK239" s="148"/>
      <c r="DL239" s="148"/>
      <c r="DM239" s="148"/>
      <c r="DN239" s="148"/>
      <c r="DO239" s="148"/>
      <c r="DP239" s="148"/>
      <c r="DQ239" s="148"/>
      <c r="DR239" s="148"/>
      <c r="DS239" s="148"/>
      <c r="DT239" s="148"/>
      <c r="DU239" s="148"/>
      <c r="DV239" s="148"/>
      <c r="DW239" s="148"/>
      <c r="DX239" s="148"/>
      <c r="DY239" s="148"/>
      <c r="DZ239" s="148"/>
      <c r="EA239" s="148"/>
      <c r="EB239" s="148"/>
      <c r="EC239" s="148"/>
      <c r="ED239" s="148"/>
      <c r="EE239" s="148"/>
      <c r="EF239" s="148"/>
      <c r="EG239" s="148"/>
      <c r="EH239" s="148"/>
      <c r="EI239" s="148"/>
      <c r="EJ239" s="148"/>
      <c r="EK239" s="148"/>
      <c r="EL239" s="148"/>
      <c r="EM239" s="148"/>
      <c r="EN239" s="148"/>
      <c r="EO239" s="148"/>
      <c r="EP239" s="148"/>
      <c r="EQ239" s="148"/>
      <c r="ER239" s="148"/>
      <c r="ES239" s="148"/>
      <c r="ET239" s="148"/>
      <c r="EU239" s="148"/>
      <c r="EV239" s="148"/>
      <c r="EW239" s="148"/>
      <c r="EX239" s="148"/>
      <c r="EY239" s="148"/>
      <c r="EZ239" s="148"/>
      <c r="FA239" s="148"/>
      <c r="FB239" s="148"/>
      <c r="FC239" s="148"/>
      <c r="FD239" s="148"/>
      <c r="FE239" s="148"/>
      <c r="FF239" s="148"/>
      <c r="FG239" s="148"/>
      <c r="FH239" s="148"/>
      <c r="FI239" s="148"/>
      <c r="FJ239" s="148"/>
      <c r="FK239" s="148"/>
      <c r="FL239" s="148"/>
      <c r="FM239" s="148"/>
      <c r="FN239" s="148"/>
      <c r="FO239" s="148"/>
      <c r="FP239" s="148"/>
      <c r="FQ239" s="148"/>
      <c r="FR239" s="148"/>
      <c r="FS239" s="148"/>
      <c r="FT239" s="148"/>
      <c r="FU239" s="148"/>
      <c r="FV239" s="148"/>
      <c r="FW239" s="148"/>
      <c r="FX239" s="148"/>
      <c r="FY239" s="148"/>
      <c r="FZ239" s="148"/>
      <c r="GA239" s="148"/>
      <c r="GB239" s="148"/>
      <c r="GC239" s="148"/>
      <c r="GD239" s="148"/>
      <c r="GE239" s="148"/>
      <c r="GF239" s="148"/>
      <c r="GG239" s="148"/>
      <c r="GH239" s="148"/>
      <c r="GI239" s="148"/>
      <c r="GJ239" s="148"/>
      <c r="GK239" s="148"/>
      <c r="GL239" s="148"/>
      <c r="GM239" s="148"/>
      <c r="GN239" s="148"/>
      <c r="GO239" s="148"/>
      <c r="GP239" s="148"/>
      <c r="GQ239" s="148"/>
      <c r="GR239" s="148"/>
      <c r="GS239" s="148"/>
      <c r="GT239" s="148"/>
      <c r="GU239" s="148"/>
      <c r="GV239" s="148"/>
      <c r="GW239" s="148"/>
      <c r="GX239" s="148"/>
      <c r="GY239" s="148"/>
      <c r="GZ239" s="148"/>
      <c r="HA239" s="148"/>
      <c r="HB239" s="148"/>
      <c r="HC239" s="148"/>
      <c r="HD239" s="148"/>
      <c r="HE239" s="148"/>
      <c r="HF239" s="148"/>
      <c r="HG239" s="148"/>
      <c r="HH239" s="148"/>
      <c r="HI239" s="148"/>
      <c r="HJ239" s="148"/>
      <c r="HK239" s="148"/>
      <c r="HL239" s="148"/>
      <c r="HM239" s="148"/>
      <c r="HN239" s="148"/>
      <c r="HO239" s="148"/>
      <c r="HP239" s="148"/>
    </row>
    <row r="240" s="147" customFormat="1" spans="1:224">
      <c r="A240" s="160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  <c r="BQ240" s="148"/>
      <c r="BR240" s="148"/>
      <c r="BS240" s="148"/>
      <c r="BT240" s="148"/>
      <c r="BU240" s="148"/>
      <c r="BV240" s="148"/>
      <c r="BW240" s="148"/>
      <c r="BX240" s="148"/>
      <c r="BY240" s="148"/>
      <c r="BZ240" s="148"/>
      <c r="CA240" s="148"/>
      <c r="CB240" s="148"/>
      <c r="CC240" s="148"/>
      <c r="CD240" s="148"/>
      <c r="CE240" s="148"/>
      <c r="CF240" s="148"/>
      <c r="CG240" s="148"/>
      <c r="CH240" s="148"/>
      <c r="CI240" s="148"/>
      <c r="CJ240" s="148"/>
      <c r="CK240" s="148"/>
      <c r="CL240" s="148"/>
      <c r="CM240" s="148"/>
      <c r="CN240" s="148"/>
      <c r="CO240" s="148"/>
      <c r="CP240" s="148"/>
      <c r="CQ240" s="148"/>
      <c r="CR240" s="148"/>
      <c r="CS240" s="148"/>
      <c r="CT240" s="148"/>
      <c r="CU240" s="148"/>
      <c r="CV240" s="148"/>
      <c r="CW240" s="148"/>
      <c r="CX240" s="148"/>
      <c r="CY240" s="148"/>
      <c r="CZ240" s="148"/>
      <c r="DA240" s="148"/>
      <c r="DB240" s="148"/>
      <c r="DC240" s="148"/>
      <c r="DD240" s="148"/>
      <c r="DE240" s="148"/>
      <c r="DF240" s="148"/>
      <c r="DG240" s="148"/>
      <c r="DH240" s="148"/>
      <c r="DI240" s="148"/>
      <c r="DJ240" s="148"/>
      <c r="DK240" s="148"/>
      <c r="DL240" s="148"/>
      <c r="DM240" s="148"/>
      <c r="DN240" s="148"/>
      <c r="DO240" s="148"/>
      <c r="DP240" s="148"/>
      <c r="DQ240" s="148"/>
      <c r="DR240" s="148"/>
      <c r="DS240" s="148"/>
      <c r="DT240" s="148"/>
      <c r="DU240" s="148"/>
      <c r="DV240" s="148"/>
      <c r="DW240" s="148"/>
      <c r="DX240" s="148"/>
      <c r="DY240" s="148"/>
      <c r="DZ240" s="148"/>
      <c r="EA240" s="148"/>
      <c r="EB240" s="148"/>
      <c r="EC240" s="148"/>
      <c r="ED240" s="148"/>
      <c r="EE240" s="148"/>
      <c r="EF240" s="148"/>
      <c r="EG240" s="148"/>
      <c r="EH240" s="148"/>
      <c r="EI240" s="148"/>
      <c r="EJ240" s="148"/>
      <c r="EK240" s="148"/>
      <c r="EL240" s="148"/>
      <c r="EM240" s="148"/>
      <c r="EN240" s="148"/>
      <c r="EO240" s="148"/>
      <c r="EP240" s="148"/>
      <c r="EQ240" s="148"/>
      <c r="ER240" s="148"/>
      <c r="ES240" s="148"/>
      <c r="ET240" s="148"/>
      <c r="EU240" s="148"/>
      <c r="EV240" s="148"/>
      <c r="EW240" s="148"/>
      <c r="EX240" s="148"/>
      <c r="EY240" s="148"/>
      <c r="EZ240" s="148"/>
      <c r="FA240" s="148"/>
      <c r="FB240" s="148"/>
      <c r="FC240" s="148"/>
      <c r="FD240" s="148"/>
      <c r="FE240" s="148"/>
      <c r="FF240" s="148"/>
      <c r="FG240" s="148"/>
      <c r="FH240" s="148"/>
      <c r="FI240" s="148"/>
      <c r="FJ240" s="148"/>
      <c r="FK240" s="148"/>
      <c r="FL240" s="148"/>
      <c r="FM240" s="148"/>
      <c r="FN240" s="148"/>
      <c r="FO240" s="148"/>
      <c r="FP240" s="148"/>
      <c r="FQ240" s="148"/>
      <c r="FR240" s="148"/>
      <c r="FS240" s="148"/>
      <c r="FT240" s="148"/>
      <c r="FU240" s="148"/>
      <c r="FV240" s="148"/>
      <c r="FW240" s="148"/>
      <c r="FX240" s="148"/>
      <c r="FY240" s="148"/>
      <c r="FZ240" s="148"/>
      <c r="GA240" s="148"/>
      <c r="GB240" s="148"/>
      <c r="GC240" s="148"/>
      <c r="GD240" s="148"/>
      <c r="GE240" s="148"/>
      <c r="GF240" s="148"/>
      <c r="GG240" s="148"/>
      <c r="GH240" s="148"/>
      <c r="GI240" s="148"/>
      <c r="GJ240" s="148"/>
      <c r="GK240" s="148"/>
      <c r="GL240" s="148"/>
      <c r="GM240" s="148"/>
      <c r="GN240" s="148"/>
      <c r="GO240" s="148"/>
      <c r="GP240" s="148"/>
      <c r="GQ240" s="148"/>
      <c r="GR240" s="148"/>
      <c r="GS240" s="148"/>
      <c r="GT240" s="148"/>
      <c r="GU240" s="148"/>
      <c r="GV240" s="148"/>
      <c r="GW240" s="148"/>
      <c r="GX240" s="148"/>
      <c r="GY240" s="148"/>
      <c r="GZ240" s="148"/>
      <c r="HA240" s="148"/>
      <c r="HB240" s="148"/>
      <c r="HC240" s="148"/>
      <c r="HD240" s="148"/>
      <c r="HE240" s="148"/>
      <c r="HF240" s="148"/>
      <c r="HG240" s="148"/>
      <c r="HH240" s="148"/>
      <c r="HI240" s="148"/>
      <c r="HJ240" s="148"/>
      <c r="HK240" s="148"/>
      <c r="HL240" s="148"/>
      <c r="HM240" s="148"/>
      <c r="HN240" s="148"/>
      <c r="HO240" s="148"/>
      <c r="HP240" s="148"/>
    </row>
    <row r="241" s="147" customFormat="1" spans="1:224">
      <c r="A241" s="160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  <c r="BQ241" s="148"/>
      <c r="BR241" s="148"/>
      <c r="BS241" s="148"/>
      <c r="BT241" s="148"/>
      <c r="BU241" s="148"/>
      <c r="BV241" s="148"/>
      <c r="BW241" s="148"/>
      <c r="BX241" s="148"/>
      <c r="BY241" s="148"/>
      <c r="BZ241" s="148"/>
      <c r="CA241" s="148"/>
      <c r="CB241" s="148"/>
      <c r="CC241" s="148"/>
      <c r="CD241" s="148"/>
      <c r="CE241" s="148"/>
      <c r="CF241" s="148"/>
      <c r="CG241" s="148"/>
      <c r="CH241" s="148"/>
      <c r="CI241" s="148"/>
      <c r="CJ241" s="148"/>
      <c r="CK241" s="148"/>
      <c r="CL241" s="148"/>
      <c r="CM241" s="148"/>
      <c r="CN241" s="148"/>
      <c r="CO241" s="148"/>
      <c r="CP241" s="148"/>
      <c r="CQ241" s="148"/>
      <c r="CR241" s="148"/>
      <c r="CS241" s="148"/>
      <c r="CT241" s="148"/>
      <c r="CU241" s="148"/>
      <c r="CV241" s="148"/>
      <c r="CW241" s="148"/>
      <c r="CX241" s="148"/>
      <c r="CY241" s="148"/>
      <c r="CZ241" s="148"/>
      <c r="DA241" s="148"/>
      <c r="DB241" s="148"/>
      <c r="DC241" s="148"/>
      <c r="DD241" s="148"/>
      <c r="DE241" s="148"/>
      <c r="DF241" s="148"/>
      <c r="DG241" s="148"/>
      <c r="DH241" s="148"/>
      <c r="DI241" s="148"/>
      <c r="DJ241" s="148"/>
      <c r="DK241" s="148"/>
      <c r="DL241" s="148"/>
      <c r="DM241" s="148"/>
      <c r="DN241" s="148"/>
      <c r="DO241" s="148"/>
      <c r="DP241" s="148"/>
      <c r="DQ241" s="148"/>
      <c r="DR241" s="148"/>
      <c r="DS241" s="148"/>
      <c r="DT241" s="148"/>
      <c r="DU241" s="148"/>
      <c r="DV241" s="148"/>
      <c r="DW241" s="148"/>
      <c r="DX241" s="148"/>
      <c r="DY241" s="148"/>
      <c r="DZ241" s="148"/>
      <c r="EA241" s="148"/>
      <c r="EB241" s="148"/>
      <c r="EC241" s="148"/>
      <c r="ED241" s="148"/>
      <c r="EE241" s="148"/>
      <c r="EF241" s="148"/>
      <c r="EG241" s="148"/>
      <c r="EH241" s="148"/>
      <c r="EI241" s="148"/>
      <c r="EJ241" s="148"/>
      <c r="EK241" s="148"/>
      <c r="EL241" s="148"/>
      <c r="EM241" s="148"/>
      <c r="EN241" s="148"/>
      <c r="EO241" s="148"/>
      <c r="EP241" s="148"/>
      <c r="EQ241" s="148"/>
      <c r="ER241" s="148"/>
      <c r="ES241" s="148"/>
      <c r="ET241" s="148"/>
      <c r="EU241" s="148"/>
      <c r="EV241" s="148"/>
      <c r="EW241" s="148"/>
      <c r="EX241" s="148"/>
      <c r="EY241" s="148"/>
      <c r="EZ241" s="148"/>
      <c r="FA241" s="148"/>
      <c r="FB241" s="148"/>
      <c r="FC241" s="148"/>
      <c r="FD241" s="148"/>
      <c r="FE241" s="148"/>
      <c r="FF241" s="148"/>
      <c r="FG241" s="148"/>
      <c r="FH241" s="148"/>
      <c r="FI241" s="148"/>
      <c r="FJ241" s="148"/>
      <c r="FK241" s="148"/>
      <c r="FL241" s="148"/>
      <c r="FM241" s="148"/>
      <c r="FN241" s="148"/>
      <c r="FO241" s="148"/>
      <c r="FP241" s="148"/>
      <c r="FQ241" s="148"/>
      <c r="FR241" s="148"/>
      <c r="FS241" s="148"/>
      <c r="FT241" s="148"/>
      <c r="FU241" s="148"/>
      <c r="FV241" s="148"/>
      <c r="FW241" s="148"/>
      <c r="FX241" s="148"/>
      <c r="FY241" s="148"/>
      <c r="FZ241" s="148"/>
      <c r="GA241" s="148"/>
      <c r="GB241" s="148"/>
      <c r="GC241" s="148"/>
      <c r="GD241" s="148"/>
      <c r="GE241" s="148"/>
      <c r="GF241" s="148"/>
      <c r="GG241" s="148"/>
      <c r="GH241" s="148"/>
      <c r="GI241" s="148"/>
      <c r="GJ241" s="148"/>
      <c r="GK241" s="148"/>
      <c r="GL241" s="148"/>
      <c r="GM241" s="148"/>
      <c r="GN241" s="148"/>
      <c r="GO241" s="148"/>
      <c r="GP241" s="148"/>
      <c r="GQ241" s="148"/>
      <c r="GR241" s="148"/>
      <c r="GS241" s="148"/>
      <c r="GT241" s="148"/>
      <c r="GU241" s="148"/>
      <c r="GV241" s="148"/>
      <c r="GW241" s="148"/>
      <c r="GX241" s="148"/>
      <c r="GY241" s="148"/>
      <c r="GZ241" s="148"/>
      <c r="HA241" s="148"/>
      <c r="HB241" s="148"/>
      <c r="HC241" s="148"/>
      <c r="HD241" s="148"/>
      <c r="HE241" s="148"/>
      <c r="HF241" s="148"/>
      <c r="HG241" s="148"/>
      <c r="HH241" s="148"/>
      <c r="HI241" s="148"/>
      <c r="HJ241" s="148"/>
      <c r="HK241" s="148"/>
      <c r="HL241" s="148"/>
      <c r="HM241" s="148"/>
      <c r="HN241" s="148"/>
      <c r="HO241" s="148"/>
      <c r="HP241" s="148"/>
    </row>
    <row r="242" s="147" customFormat="1" spans="1:224">
      <c r="A242" s="160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  <c r="BQ242" s="148"/>
      <c r="BR242" s="148"/>
      <c r="BS242" s="148"/>
      <c r="BT242" s="148"/>
      <c r="BU242" s="148"/>
      <c r="BV242" s="148"/>
      <c r="BW242" s="148"/>
      <c r="BX242" s="148"/>
      <c r="BY242" s="148"/>
      <c r="BZ242" s="148"/>
      <c r="CA242" s="148"/>
      <c r="CB242" s="148"/>
      <c r="CC242" s="148"/>
      <c r="CD242" s="148"/>
      <c r="CE242" s="148"/>
      <c r="CF242" s="148"/>
      <c r="CG242" s="148"/>
      <c r="CH242" s="148"/>
      <c r="CI242" s="148"/>
      <c r="CJ242" s="148"/>
      <c r="CK242" s="148"/>
      <c r="CL242" s="148"/>
      <c r="CM242" s="148"/>
      <c r="CN242" s="148"/>
      <c r="CO242" s="148"/>
      <c r="CP242" s="148"/>
      <c r="CQ242" s="148"/>
      <c r="CR242" s="148"/>
      <c r="CS242" s="148"/>
      <c r="CT242" s="148"/>
      <c r="CU242" s="148"/>
      <c r="CV242" s="148"/>
      <c r="CW242" s="148"/>
      <c r="CX242" s="148"/>
      <c r="CY242" s="148"/>
      <c r="CZ242" s="148"/>
      <c r="DA242" s="148"/>
      <c r="DB242" s="148"/>
      <c r="DC242" s="148"/>
      <c r="DD242" s="148"/>
      <c r="DE242" s="148"/>
      <c r="DF242" s="148"/>
      <c r="DG242" s="148"/>
      <c r="DH242" s="148"/>
      <c r="DI242" s="148"/>
      <c r="DJ242" s="148"/>
      <c r="DK242" s="148"/>
      <c r="DL242" s="148"/>
      <c r="DM242" s="148"/>
      <c r="DN242" s="148"/>
      <c r="DO242" s="148"/>
      <c r="DP242" s="148"/>
      <c r="DQ242" s="148"/>
      <c r="DR242" s="148"/>
      <c r="DS242" s="148"/>
      <c r="DT242" s="148"/>
      <c r="DU242" s="148"/>
      <c r="DV242" s="148"/>
      <c r="DW242" s="148"/>
      <c r="DX242" s="148"/>
      <c r="DY242" s="148"/>
      <c r="DZ242" s="148"/>
      <c r="EA242" s="148"/>
      <c r="EB242" s="148"/>
      <c r="EC242" s="148"/>
      <c r="ED242" s="148"/>
      <c r="EE242" s="148"/>
      <c r="EF242" s="148"/>
      <c r="EG242" s="148"/>
      <c r="EH242" s="148"/>
      <c r="EI242" s="148"/>
      <c r="EJ242" s="148"/>
      <c r="EK242" s="148"/>
      <c r="EL242" s="148"/>
      <c r="EM242" s="148"/>
      <c r="EN242" s="148"/>
      <c r="EO242" s="148"/>
      <c r="EP242" s="148"/>
      <c r="EQ242" s="148"/>
      <c r="ER242" s="148"/>
      <c r="ES242" s="148"/>
      <c r="ET242" s="148"/>
      <c r="EU242" s="148"/>
      <c r="EV242" s="148"/>
      <c r="EW242" s="148"/>
      <c r="EX242" s="148"/>
      <c r="EY242" s="148"/>
      <c r="EZ242" s="148"/>
      <c r="FA242" s="148"/>
      <c r="FB242" s="148"/>
      <c r="FC242" s="148"/>
      <c r="FD242" s="148"/>
      <c r="FE242" s="148"/>
      <c r="FF242" s="148"/>
      <c r="FG242" s="148"/>
      <c r="FH242" s="148"/>
      <c r="FI242" s="148"/>
      <c r="FJ242" s="148"/>
      <c r="FK242" s="148"/>
      <c r="FL242" s="148"/>
      <c r="FM242" s="148"/>
      <c r="FN242" s="148"/>
      <c r="FO242" s="148"/>
      <c r="FP242" s="148"/>
      <c r="FQ242" s="148"/>
      <c r="FR242" s="148"/>
      <c r="FS242" s="148"/>
      <c r="FT242" s="148"/>
      <c r="FU242" s="148"/>
      <c r="FV242" s="148"/>
      <c r="FW242" s="148"/>
      <c r="FX242" s="148"/>
      <c r="FY242" s="148"/>
      <c r="FZ242" s="148"/>
      <c r="GA242" s="148"/>
      <c r="GB242" s="148"/>
      <c r="GC242" s="148"/>
      <c r="GD242" s="148"/>
      <c r="GE242" s="148"/>
      <c r="GF242" s="148"/>
      <c r="GG242" s="148"/>
      <c r="GH242" s="148"/>
      <c r="GI242" s="148"/>
      <c r="GJ242" s="148"/>
      <c r="GK242" s="148"/>
      <c r="GL242" s="148"/>
      <c r="GM242" s="148"/>
      <c r="GN242" s="148"/>
      <c r="GO242" s="148"/>
      <c r="GP242" s="148"/>
      <c r="GQ242" s="148"/>
      <c r="GR242" s="148"/>
      <c r="GS242" s="148"/>
      <c r="GT242" s="148"/>
      <c r="GU242" s="148"/>
      <c r="GV242" s="148"/>
      <c r="GW242" s="148"/>
      <c r="GX242" s="148"/>
      <c r="GY242" s="148"/>
      <c r="GZ242" s="148"/>
      <c r="HA242" s="148"/>
      <c r="HB242" s="148"/>
      <c r="HC242" s="148"/>
      <c r="HD242" s="148"/>
      <c r="HE242" s="148"/>
      <c r="HF242" s="148"/>
      <c r="HG242" s="148"/>
      <c r="HH242" s="148"/>
      <c r="HI242" s="148"/>
      <c r="HJ242" s="148"/>
      <c r="HK242" s="148"/>
      <c r="HL242" s="148"/>
      <c r="HM242" s="148"/>
      <c r="HN242" s="148"/>
      <c r="HO242" s="148"/>
      <c r="HP242" s="148"/>
    </row>
    <row r="243" s="147" customFormat="1" spans="1:224">
      <c r="A243" s="160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  <c r="BQ243" s="148"/>
      <c r="BR243" s="148"/>
      <c r="BS243" s="148"/>
      <c r="BT243" s="148"/>
      <c r="BU243" s="148"/>
      <c r="BV243" s="148"/>
      <c r="BW243" s="148"/>
      <c r="BX243" s="148"/>
      <c r="BY243" s="148"/>
      <c r="BZ243" s="148"/>
      <c r="CA243" s="148"/>
      <c r="CB243" s="148"/>
      <c r="CC243" s="148"/>
      <c r="CD243" s="148"/>
      <c r="CE243" s="148"/>
      <c r="CF243" s="148"/>
      <c r="CG243" s="148"/>
      <c r="CH243" s="148"/>
      <c r="CI243" s="148"/>
      <c r="CJ243" s="148"/>
      <c r="CK243" s="148"/>
      <c r="CL243" s="148"/>
      <c r="CM243" s="148"/>
      <c r="CN243" s="148"/>
      <c r="CO243" s="148"/>
      <c r="CP243" s="148"/>
      <c r="CQ243" s="148"/>
      <c r="CR243" s="148"/>
      <c r="CS243" s="148"/>
      <c r="CT243" s="148"/>
      <c r="CU243" s="148"/>
      <c r="CV243" s="148"/>
      <c r="CW243" s="148"/>
      <c r="CX243" s="148"/>
      <c r="CY243" s="148"/>
      <c r="CZ243" s="148"/>
      <c r="DA243" s="148"/>
      <c r="DB243" s="148"/>
      <c r="DC243" s="148"/>
      <c r="DD243" s="148"/>
      <c r="DE243" s="148"/>
      <c r="DF243" s="148"/>
      <c r="DG243" s="148"/>
      <c r="DH243" s="148"/>
      <c r="DI243" s="148"/>
      <c r="DJ243" s="148"/>
      <c r="DK243" s="148"/>
      <c r="DL243" s="148"/>
      <c r="DM243" s="148"/>
      <c r="DN243" s="148"/>
      <c r="DO243" s="148"/>
      <c r="DP243" s="148"/>
      <c r="DQ243" s="148"/>
      <c r="DR243" s="148"/>
      <c r="DS243" s="148"/>
      <c r="DT243" s="148"/>
      <c r="DU243" s="148"/>
      <c r="DV243" s="148"/>
      <c r="DW243" s="148"/>
      <c r="DX243" s="148"/>
      <c r="DY243" s="148"/>
      <c r="DZ243" s="148"/>
      <c r="EA243" s="148"/>
      <c r="EB243" s="148"/>
      <c r="EC243" s="148"/>
      <c r="ED243" s="148"/>
      <c r="EE243" s="148"/>
      <c r="EF243" s="148"/>
      <c r="EG243" s="148"/>
      <c r="EH243" s="148"/>
      <c r="EI243" s="148"/>
      <c r="EJ243" s="148"/>
      <c r="EK243" s="148"/>
      <c r="EL243" s="148"/>
      <c r="EM243" s="148"/>
      <c r="EN243" s="148"/>
      <c r="EO243" s="148"/>
      <c r="EP243" s="148"/>
      <c r="EQ243" s="148"/>
      <c r="ER243" s="148"/>
      <c r="ES243" s="148"/>
      <c r="ET243" s="148"/>
      <c r="EU243" s="148"/>
      <c r="EV243" s="148"/>
      <c r="EW243" s="148"/>
      <c r="EX243" s="148"/>
      <c r="EY243" s="148"/>
      <c r="EZ243" s="148"/>
      <c r="FA243" s="148"/>
      <c r="FB243" s="148"/>
      <c r="FC243" s="148"/>
      <c r="FD243" s="148"/>
      <c r="FE243" s="148"/>
      <c r="FF243" s="148"/>
      <c r="FG243" s="148"/>
      <c r="FH243" s="148"/>
      <c r="FI243" s="148"/>
      <c r="FJ243" s="148"/>
      <c r="FK243" s="148"/>
      <c r="FL243" s="148"/>
      <c r="FM243" s="148"/>
      <c r="FN243" s="148"/>
      <c r="FO243" s="148"/>
      <c r="FP243" s="148"/>
      <c r="FQ243" s="148"/>
      <c r="FR243" s="148"/>
      <c r="FS243" s="148"/>
      <c r="FT243" s="148"/>
      <c r="FU243" s="148"/>
      <c r="FV243" s="148"/>
      <c r="FW243" s="148"/>
      <c r="FX243" s="148"/>
      <c r="FY243" s="148"/>
      <c r="FZ243" s="148"/>
      <c r="GA243" s="148"/>
      <c r="GB243" s="148"/>
      <c r="GC243" s="148"/>
      <c r="GD243" s="148"/>
      <c r="GE243" s="148"/>
      <c r="GF243" s="148"/>
      <c r="GG243" s="148"/>
      <c r="GH243" s="148"/>
      <c r="GI243" s="148"/>
      <c r="GJ243" s="148"/>
      <c r="GK243" s="148"/>
      <c r="GL243" s="148"/>
      <c r="GM243" s="148"/>
      <c r="GN243" s="148"/>
      <c r="GO243" s="148"/>
      <c r="GP243" s="148"/>
      <c r="GQ243" s="148"/>
      <c r="GR243" s="148"/>
      <c r="GS243" s="148"/>
      <c r="GT243" s="148"/>
      <c r="GU243" s="148"/>
      <c r="GV243" s="148"/>
      <c r="GW243" s="148"/>
      <c r="GX243" s="148"/>
      <c r="GY243" s="148"/>
      <c r="GZ243" s="148"/>
      <c r="HA243" s="148"/>
      <c r="HB243" s="148"/>
      <c r="HC243" s="148"/>
      <c r="HD243" s="148"/>
      <c r="HE243" s="148"/>
      <c r="HF243" s="148"/>
      <c r="HG243" s="148"/>
      <c r="HH243" s="148"/>
      <c r="HI243" s="148"/>
      <c r="HJ243" s="148"/>
      <c r="HK243" s="148"/>
      <c r="HL243" s="148"/>
      <c r="HM243" s="148"/>
      <c r="HN243" s="148"/>
      <c r="HO243" s="148"/>
      <c r="HP243" s="148"/>
    </row>
    <row r="244" s="147" customFormat="1" spans="1:224">
      <c r="A244" s="160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  <c r="BQ244" s="148"/>
      <c r="BR244" s="148"/>
      <c r="BS244" s="148"/>
      <c r="BT244" s="148"/>
      <c r="BU244" s="148"/>
      <c r="BV244" s="148"/>
      <c r="BW244" s="148"/>
      <c r="BX244" s="148"/>
      <c r="BY244" s="148"/>
      <c r="BZ244" s="148"/>
      <c r="CA244" s="148"/>
      <c r="CB244" s="148"/>
      <c r="CC244" s="148"/>
      <c r="CD244" s="148"/>
      <c r="CE244" s="148"/>
      <c r="CF244" s="148"/>
      <c r="CG244" s="148"/>
      <c r="CH244" s="148"/>
      <c r="CI244" s="148"/>
      <c r="CJ244" s="148"/>
      <c r="CK244" s="148"/>
      <c r="CL244" s="148"/>
      <c r="CM244" s="148"/>
      <c r="CN244" s="148"/>
      <c r="CO244" s="148"/>
      <c r="CP244" s="148"/>
      <c r="CQ244" s="148"/>
      <c r="CR244" s="148"/>
      <c r="CS244" s="148"/>
      <c r="CT244" s="148"/>
      <c r="CU244" s="148"/>
      <c r="CV244" s="148"/>
      <c r="CW244" s="148"/>
      <c r="CX244" s="148"/>
      <c r="CY244" s="148"/>
      <c r="CZ244" s="148"/>
      <c r="DA244" s="148"/>
      <c r="DB244" s="148"/>
      <c r="DC244" s="148"/>
      <c r="DD244" s="148"/>
      <c r="DE244" s="148"/>
      <c r="DF244" s="148"/>
      <c r="DG244" s="148"/>
      <c r="DH244" s="148"/>
      <c r="DI244" s="148"/>
      <c r="DJ244" s="148"/>
      <c r="DK244" s="148"/>
      <c r="DL244" s="148"/>
      <c r="DM244" s="148"/>
      <c r="DN244" s="148"/>
      <c r="DO244" s="148"/>
      <c r="DP244" s="148"/>
      <c r="DQ244" s="148"/>
      <c r="DR244" s="148"/>
      <c r="DS244" s="148"/>
      <c r="DT244" s="148"/>
      <c r="DU244" s="148"/>
      <c r="DV244" s="148"/>
      <c r="DW244" s="148"/>
      <c r="DX244" s="148"/>
      <c r="DY244" s="148"/>
      <c r="DZ244" s="148"/>
      <c r="EA244" s="148"/>
      <c r="EB244" s="148"/>
      <c r="EC244" s="148"/>
      <c r="ED244" s="148"/>
      <c r="EE244" s="148"/>
      <c r="EF244" s="148"/>
      <c r="EG244" s="148"/>
      <c r="EH244" s="148"/>
      <c r="EI244" s="148"/>
      <c r="EJ244" s="148"/>
      <c r="EK244" s="148"/>
      <c r="EL244" s="148"/>
      <c r="EM244" s="148"/>
      <c r="EN244" s="148"/>
      <c r="EO244" s="148"/>
      <c r="EP244" s="148"/>
      <c r="EQ244" s="148"/>
      <c r="ER244" s="148"/>
      <c r="ES244" s="148"/>
      <c r="ET244" s="148"/>
      <c r="EU244" s="148"/>
      <c r="EV244" s="148"/>
      <c r="EW244" s="148"/>
      <c r="EX244" s="148"/>
      <c r="EY244" s="148"/>
      <c r="EZ244" s="148"/>
      <c r="FA244" s="148"/>
      <c r="FB244" s="148"/>
      <c r="FC244" s="148"/>
      <c r="FD244" s="148"/>
      <c r="FE244" s="148"/>
      <c r="FF244" s="148"/>
      <c r="FG244" s="148"/>
      <c r="FH244" s="148"/>
      <c r="FI244" s="148"/>
      <c r="FJ244" s="148"/>
      <c r="FK244" s="148"/>
      <c r="FL244" s="148"/>
      <c r="FM244" s="148"/>
      <c r="FN244" s="148"/>
      <c r="FO244" s="148"/>
      <c r="FP244" s="148"/>
      <c r="FQ244" s="148"/>
      <c r="FR244" s="148"/>
      <c r="FS244" s="148"/>
      <c r="FT244" s="148"/>
      <c r="FU244" s="148"/>
      <c r="FV244" s="148"/>
      <c r="FW244" s="148"/>
      <c r="FX244" s="148"/>
      <c r="FY244" s="148"/>
      <c r="FZ244" s="148"/>
      <c r="GA244" s="148"/>
      <c r="GB244" s="148"/>
      <c r="GC244" s="148"/>
      <c r="GD244" s="148"/>
      <c r="GE244" s="148"/>
      <c r="GF244" s="148"/>
      <c r="GG244" s="148"/>
      <c r="GH244" s="148"/>
      <c r="GI244" s="148"/>
      <c r="GJ244" s="148"/>
      <c r="GK244" s="148"/>
      <c r="GL244" s="148"/>
      <c r="GM244" s="148"/>
      <c r="GN244" s="148"/>
      <c r="GO244" s="148"/>
      <c r="GP244" s="148"/>
      <c r="GQ244" s="148"/>
      <c r="GR244" s="148"/>
      <c r="GS244" s="148"/>
      <c r="GT244" s="148"/>
      <c r="GU244" s="148"/>
      <c r="GV244" s="148"/>
      <c r="GW244" s="148"/>
      <c r="GX244" s="148"/>
      <c r="GY244" s="148"/>
      <c r="GZ244" s="148"/>
      <c r="HA244" s="148"/>
      <c r="HB244" s="148"/>
      <c r="HC244" s="148"/>
      <c r="HD244" s="148"/>
      <c r="HE244" s="148"/>
      <c r="HF244" s="148"/>
      <c r="HG244" s="148"/>
      <c r="HH244" s="148"/>
      <c r="HI244" s="148"/>
      <c r="HJ244" s="148"/>
      <c r="HK244" s="148"/>
      <c r="HL244" s="148"/>
      <c r="HM244" s="148"/>
      <c r="HN244" s="148"/>
      <c r="HO244" s="148"/>
      <c r="HP244" s="148"/>
    </row>
    <row r="245" s="147" customFormat="1" spans="1:224">
      <c r="A245" s="160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  <c r="BQ245" s="148"/>
      <c r="BR245" s="148"/>
      <c r="BS245" s="148"/>
      <c r="BT245" s="148"/>
      <c r="BU245" s="148"/>
      <c r="BV245" s="148"/>
      <c r="BW245" s="148"/>
      <c r="BX245" s="148"/>
      <c r="BY245" s="148"/>
      <c r="BZ245" s="148"/>
      <c r="CA245" s="148"/>
      <c r="CB245" s="148"/>
      <c r="CC245" s="148"/>
      <c r="CD245" s="148"/>
      <c r="CE245" s="148"/>
      <c r="CF245" s="148"/>
      <c r="CG245" s="148"/>
      <c r="CH245" s="148"/>
      <c r="CI245" s="148"/>
      <c r="CJ245" s="148"/>
      <c r="CK245" s="148"/>
      <c r="CL245" s="148"/>
      <c r="CM245" s="148"/>
      <c r="CN245" s="148"/>
      <c r="CO245" s="148"/>
      <c r="CP245" s="148"/>
      <c r="CQ245" s="148"/>
      <c r="CR245" s="148"/>
      <c r="CS245" s="148"/>
      <c r="CT245" s="148"/>
      <c r="CU245" s="148"/>
      <c r="CV245" s="148"/>
      <c r="CW245" s="148"/>
      <c r="CX245" s="148"/>
      <c r="CY245" s="148"/>
      <c r="CZ245" s="148"/>
      <c r="DA245" s="148"/>
      <c r="DB245" s="148"/>
      <c r="DC245" s="148"/>
      <c r="DD245" s="148"/>
      <c r="DE245" s="148"/>
      <c r="DF245" s="148"/>
      <c r="DG245" s="148"/>
      <c r="DH245" s="148"/>
      <c r="DI245" s="148"/>
      <c r="DJ245" s="148"/>
      <c r="DK245" s="148"/>
      <c r="DL245" s="148"/>
      <c r="DM245" s="148"/>
      <c r="DN245" s="148"/>
      <c r="DO245" s="148"/>
      <c r="DP245" s="148"/>
      <c r="DQ245" s="148"/>
      <c r="DR245" s="148"/>
      <c r="DS245" s="148"/>
      <c r="DT245" s="148"/>
      <c r="DU245" s="148"/>
      <c r="DV245" s="148"/>
      <c r="DW245" s="148"/>
      <c r="DX245" s="148"/>
      <c r="DY245" s="148"/>
      <c r="DZ245" s="148"/>
      <c r="EA245" s="148"/>
      <c r="EB245" s="148"/>
      <c r="EC245" s="148"/>
      <c r="ED245" s="148"/>
      <c r="EE245" s="148"/>
      <c r="EF245" s="148"/>
      <c r="EG245" s="148"/>
      <c r="EH245" s="148"/>
      <c r="EI245" s="148"/>
      <c r="EJ245" s="148"/>
      <c r="EK245" s="148"/>
      <c r="EL245" s="148"/>
      <c r="EM245" s="148"/>
      <c r="EN245" s="148"/>
      <c r="EO245" s="148"/>
      <c r="EP245" s="148"/>
      <c r="EQ245" s="148"/>
      <c r="ER245" s="148"/>
      <c r="ES245" s="148"/>
      <c r="ET245" s="148"/>
      <c r="EU245" s="148"/>
      <c r="EV245" s="148"/>
      <c r="EW245" s="148"/>
      <c r="EX245" s="148"/>
      <c r="EY245" s="148"/>
      <c r="EZ245" s="148"/>
      <c r="FA245" s="148"/>
      <c r="FB245" s="148"/>
      <c r="FC245" s="148"/>
      <c r="FD245" s="148"/>
      <c r="FE245" s="148"/>
      <c r="FF245" s="148"/>
      <c r="FG245" s="148"/>
      <c r="FH245" s="148"/>
      <c r="FI245" s="148"/>
      <c r="FJ245" s="148"/>
      <c r="FK245" s="148"/>
      <c r="FL245" s="148"/>
      <c r="FM245" s="148"/>
      <c r="FN245" s="148"/>
      <c r="FO245" s="148"/>
      <c r="FP245" s="148"/>
      <c r="FQ245" s="148"/>
      <c r="FR245" s="148"/>
      <c r="FS245" s="148"/>
      <c r="FT245" s="148"/>
      <c r="FU245" s="148"/>
      <c r="FV245" s="148"/>
      <c r="FW245" s="148"/>
      <c r="FX245" s="148"/>
      <c r="FY245" s="148"/>
      <c r="FZ245" s="148"/>
      <c r="GA245" s="148"/>
      <c r="GB245" s="148"/>
      <c r="GC245" s="148"/>
      <c r="GD245" s="148"/>
      <c r="GE245" s="148"/>
      <c r="GF245" s="148"/>
      <c r="GG245" s="148"/>
      <c r="GH245" s="148"/>
      <c r="GI245" s="148"/>
      <c r="GJ245" s="148"/>
      <c r="GK245" s="148"/>
      <c r="GL245" s="148"/>
      <c r="GM245" s="148"/>
      <c r="GN245" s="148"/>
      <c r="GO245" s="148"/>
      <c r="GP245" s="148"/>
      <c r="GQ245" s="148"/>
      <c r="GR245" s="148"/>
      <c r="GS245" s="148"/>
      <c r="GT245" s="148"/>
      <c r="GU245" s="148"/>
      <c r="GV245" s="148"/>
      <c r="GW245" s="148"/>
      <c r="GX245" s="148"/>
      <c r="GY245" s="148"/>
      <c r="GZ245" s="148"/>
      <c r="HA245" s="148"/>
      <c r="HB245" s="148"/>
      <c r="HC245" s="148"/>
      <c r="HD245" s="148"/>
      <c r="HE245" s="148"/>
      <c r="HF245" s="148"/>
      <c r="HG245" s="148"/>
      <c r="HH245" s="148"/>
      <c r="HI245" s="148"/>
      <c r="HJ245" s="148"/>
      <c r="HK245" s="148"/>
      <c r="HL245" s="148"/>
      <c r="HM245" s="148"/>
      <c r="HN245" s="148"/>
      <c r="HO245" s="148"/>
      <c r="HP245" s="148"/>
    </row>
    <row r="246" s="147" customFormat="1" spans="1:224">
      <c r="A246" s="160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  <c r="BQ246" s="148"/>
      <c r="BR246" s="148"/>
      <c r="BS246" s="148"/>
      <c r="BT246" s="148"/>
      <c r="BU246" s="148"/>
      <c r="BV246" s="148"/>
      <c r="BW246" s="148"/>
      <c r="BX246" s="148"/>
      <c r="BY246" s="148"/>
      <c r="BZ246" s="148"/>
      <c r="CA246" s="148"/>
      <c r="CB246" s="148"/>
      <c r="CC246" s="148"/>
      <c r="CD246" s="148"/>
      <c r="CE246" s="148"/>
      <c r="CF246" s="148"/>
      <c r="CG246" s="148"/>
      <c r="CH246" s="148"/>
      <c r="CI246" s="148"/>
      <c r="CJ246" s="148"/>
      <c r="CK246" s="148"/>
      <c r="CL246" s="148"/>
      <c r="CM246" s="148"/>
      <c r="CN246" s="148"/>
      <c r="CO246" s="148"/>
      <c r="CP246" s="148"/>
      <c r="CQ246" s="148"/>
      <c r="CR246" s="148"/>
      <c r="CS246" s="148"/>
      <c r="CT246" s="148"/>
      <c r="CU246" s="148"/>
      <c r="CV246" s="148"/>
      <c r="CW246" s="148"/>
      <c r="CX246" s="148"/>
      <c r="CY246" s="148"/>
      <c r="CZ246" s="148"/>
      <c r="DA246" s="148"/>
      <c r="DB246" s="148"/>
      <c r="DC246" s="148"/>
      <c r="DD246" s="148"/>
      <c r="DE246" s="148"/>
      <c r="DF246" s="148"/>
      <c r="DG246" s="148"/>
      <c r="DH246" s="148"/>
      <c r="DI246" s="148"/>
      <c r="DJ246" s="148"/>
      <c r="DK246" s="148"/>
      <c r="DL246" s="148"/>
      <c r="DM246" s="148"/>
      <c r="DN246" s="148"/>
      <c r="DO246" s="148"/>
      <c r="DP246" s="148"/>
      <c r="DQ246" s="148"/>
      <c r="DR246" s="148"/>
      <c r="DS246" s="148"/>
      <c r="DT246" s="148"/>
      <c r="DU246" s="148"/>
      <c r="DV246" s="148"/>
      <c r="DW246" s="148"/>
      <c r="DX246" s="148"/>
      <c r="DY246" s="148"/>
      <c r="DZ246" s="148"/>
      <c r="EA246" s="148"/>
      <c r="EB246" s="148"/>
      <c r="EC246" s="148"/>
      <c r="ED246" s="148"/>
      <c r="EE246" s="148"/>
      <c r="EF246" s="148"/>
      <c r="EG246" s="148"/>
      <c r="EH246" s="148"/>
      <c r="EI246" s="148"/>
      <c r="EJ246" s="148"/>
      <c r="EK246" s="148"/>
      <c r="EL246" s="148"/>
      <c r="EM246" s="148"/>
      <c r="EN246" s="148"/>
      <c r="EO246" s="148"/>
      <c r="EP246" s="148"/>
      <c r="EQ246" s="148"/>
      <c r="ER246" s="148"/>
      <c r="ES246" s="148"/>
      <c r="ET246" s="148"/>
      <c r="EU246" s="148"/>
      <c r="EV246" s="148"/>
      <c r="EW246" s="148"/>
      <c r="EX246" s="148"/>
      <c r="EY246" s="148"/>
      <c r="EZ246" s="148"/>
      <c r="FA246" s="148"/>
      <c r="FB246" s="148"/>
      <c r="FC246" s="148"/>
      <c r="FD246" s="148"/>
      <c r="FE246" s="148"/>
      <c r="FF246" s="148"/>
      <c r="FG246" s="148"/>
      <c r="FH246" s="148"/>
      <c r="FI246" s="148"/>
      <c r="FJ246" s="148"/>
      <c r="FK246" s="148"/>
      <c r="FL246" s="148"/>
      <c r="FM246" s="148"/>
      <c r="FN246" s="148"/>
      <c r="FO246" s="148"/>
      <c r="FP246" s="148"/>
      <c r="FQ246" s="148"/>
      <c r="FR246" s="148"/>
      <c r="FS246" s="148"/>
      <c r="FT246" s="148"/>
      <c r="FU246" s="148"/>
      <c r="FV246" s="148"/>
      <c r="FW246" s="148"/>
      <c r="FX246" s="148"/>
      <c r="FY246" s="148"/>
      <c r="FZ246" s="148"/>
      <c r="GA246" s="148"/>
      <c r="GB246" s="148"/>
      <c r="GC246" s="148"/>
      <c r="GD246" s="148"/>
      <c r="GE246" s="148"/>
      <c r="GF246" s="148"/>
      <c r="GG246" s="148"/>
      <c r="GH246" s="148"/>
      <c r="GI246" s="148"/>
      <c r="GJ246" s="148"/>
      <c r="GK246" s="148"/>
      <c r="GL246" s="148"/>
      <c r="GM246" s="148"/>
      <c r="GN246" s="148"/>
      <c r="GO246" s="148"/>
      <c r="GP246" s="148"/>
      <c r="GQ246" s="148"/>
      <c r="GR246" s="148"/>
      <c r="GS246" s="148"/>
      <c r="GT246" s="148"/>
      <c r="GU246" s="148"/>
      <c r="GV246" s="148"/>
      <c r="GW246" s="148"/>
      <c r="GX246" s="148"/>
      <c r="GY246" s="148"/>
      <c r="GZ246" s="148"/>
      <c r="HA246" s="148"/>
      <c r="HB246" s="148"/>
      <c r="HC246" s="148"/>
      <c r="HD246" s="148"/>
      <c r="HE246" s="148"/>
      <c r="HF246" s="148"/>
      <c r="HG246" s="148"/>
      <c r="HH246" s="148"/>
      <c r="HI246" s="148"/>
      <c r="HJ246" s="148"/>
      <c r="HK246" s="148"/>
      <c r="HL246" s="148"/>
      <c r="HM246" s="148"/>
      <c r="HN246" s="148"/>
      <c r="HO246" s="148"/>
      <c r="HP246" s="148"/>
    </row>
    <row r="247" s="147" customFormat="1" spans="1:224">
      <c r="A247" s="160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  <c r="BQ247" s="148"/>
      <c r="BR247" s="148"/>
      <c r="BS247" s="148"/>
      <c r="BT247" s="148"/>
      <c r="BU247" s="148"/>
      <c r="BV247" s="148"/>
      <c r="BW247" s="148"/>
      <c r="BX247" s="148"/>
      <c r="BY247" s="148"/>
      <c r="BZ247" s="148"/>
      <c r="CA247" s="148"/>
      <c r="CB247" s="148"/>
      <c r="CC247" s="148"/>
      <c r="CD247" s="148"/>
      <c r="CE247" s="148"/>
      <c r="CF247" s="148"/>
      <c r="CG247" s="148"/>
      <c r="CH247" s="148"/>
      <c r="CI247" s="148"/>
      <c r="CJ247" s="148"/>
      <c r="CK247" s="148"/>
      <c r="CL247" s="148"/>
      <c r="CM247" s="148"/>
      <c r="CN247" s="148"/>
      <c r="CO247" s="148"/>
      <c r="CP247" s="148"/>
      <c r="CQ247" s="148"/>
      <c r="CR247" s="148"/>
      <c r="CS247" s="148"/>
      <c r="CT247" s="148"/>
      <c r="CU247" s="148"/>
      <c r="CV247" s="148"/>
      <c r="CW247" s="148"/>
      <c r="CX247" s="148"/>
      <c r="CY247" s="148"/>
      <c r="CZ247" s="148"/>
      <c r="DA247" s="148"/>
      <c r="DB247" s="148"/>
      <c r="DC247" s="148"/>
      <c r="DD247" s="148"/>
      <c r="DE247" s="148"/>
      <c r="DF247" s="148"/>
      <c r="DG247" s="148"/>
      <c r="DH247" s="148"/>
      <c r="DI247" s="148"/>
      <c r="DJ247" s="148"/>
      <c r="DK247" s="148"/>
      <c r="DL247" s="148"/>
      <c r="DM247" s="148"/>
      <c r="DN247" s="148"/>
      <c r="DO247" s="148"/>
      <c r="DP247" s="148"/>
      <c r="DQ247" s="148"/>
      <c r="DR247" s="148"/>
      <c r="DS247" s="148"/>
      <c r="DT247" s="148"/>
      <c r="DU247" s="148"/>
      <c r="DV247" s="148"/>
      <c r="DW247" s="148"/>
      <c r="DX247" s="148"/>
      <c r="DY247" s="148"/>
      <c r="DZ247" s="148"/>
      <c r="EA247" s="148"/>
      <c r="EB247" s="148"/>
      <c r="EC247" s="148"/>
      <c r="ED247" s="148"/>
      <c r="EE247" s="148"/>
      <c r="EF247" s="148"/>
      <c r="EG247" s="148"/>
      <c r="EH247" s="148"/>
      <c r="EI247" s="148"/>
      <c r="EJ247" s="148"/>
      <c r="EK247" s="148"/>
      <c r="EL247" s="148"/>
      <c r="EM247" s="148"/>
      <c r="EN247" s="148"/>
      <c r="EO247" s="148"/>
      <c r="EP247" s="148"/>
      <c r="EQ247" s="148"/>
      <c r="ER247" s="148"/>
      <c r="ES247" s="148"/>
      <c r="ET247" s="148"/>
      <c r="EU247" s="148"/>
      <c r="EV247" s="148"/>
      <c r="EW247" s="148"/>
      <c r="EX247" s="148"/>
      <c r="EY247" s="148"/>
      <c r="EZ247" s="148"/>
      <c r="FA247" s="148"/>
      <c r="FB247" s="148"/>
      <c r="FC247" s="148"/>
      <c r="FD247" s="148"/>
      <c r="FE247" s="148"/>
      <c r="FF247" s="148"/>
      <c r="FG247" s="148"/>
      <c r="FH247" s="148"/>
      <c r="FI247" s="148"/>
      <c r="FJ247" s="148"/>
      <c r="FK247" s="148"/>
      <c r="FL247" s="148"/>
      <c r="FM247" s="148"/>
      <c r="FN247" s="148"/>
      <c r="FO247" s="148"/>
      <c r="FP247" s="148"/>
      <c r="FQ247" s="148"/>
      <c r="FR247" s="148"/>
      <c r="FS247" s="148"/>
      <c r="FT247" s="148"/>
      <c r="FU247" s="148"/>
      <c r="FV247" s="148"/>
      <c r="FW247" s="148"/>
      <c r="FX247" s="148"/>
      <c r="FY247" s="148"/>
      <c r="FZ247" s="148"/>
      <c r="GA247" s="148"/>
      <c r="GB247" s="148"/>
      <c r="GC247" s="148"/>
      <c r="GD247" s="148"/>
      <c r="GE247" s="148"/>
      <c r="GF247" s="148"/>
      <c r="GG247" s="148"/>
      <c r="GH247" s="148"/>
      <c r="GI247" s="148"/>
      <c r="GJ247" s="148"/>
      <c r="GK247" s="148"/>
      <c r="GL247" s="148"/>
      <c r="GM247" s="148"/>
      <c r="GN247" s="148"/>
      <c r="GO247" s="148"/>
      <c r="GP247" s="148"/>
      <c r="GQ247" s="148"/>
      <c r="GR247" s="148"/>
      <c r="GS247" s="148"/>
      <c r="GT247" s="148"/>
      <c r="GU247" s="148"/>
      <c r="GV247" s="148"/>
      <c r="GW247" s="148"/>
      <c r="GX247" s="148"/>
      <c r="GY247" s="148"/>
      <c r="GZ247" s="148"/>
      <c r="HA247" s="148"/>
      <c r="HB247" s="148"/>
      <c r="HC247" s="148"/>
      <c r="HD247" s="148"/>
      <c r="HE247" s="148"/>
      <c r="HF247" s="148"/>
      <c r="HG247" s="148"/>
      <c r="HH247" s="148"/>
      <c r="HI247" s="148"/>
      <c r="HJ247" s="148"/>
      <c r="HK247" s="148"/>
      <c r="HL247" s="148"/>
      <c r="HM247" s="148"/>
      <c r="HN247" s="148"/>
      <c r="HO247" s="148"/>
      <c r="HP247" s="148"/>
    </row>
    <row r="248" s="147" customFormat="1" spans="1:224">
      <c r="A248" s="160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  <c r="BQ248" s="148"/>
      <c r="BR248" s="148"/>
      <c r="BS248" s="148"/>
      <c r="BT248" s="148"/>
      <c r="BU248" s="148"/>
      <c r="BV248" s="148"/>
      <c r="BW248" s="148"/>
      <c r="BX248" s="148"/>
      <c r="BY248" s="148"/>
      <c r="BZ248" s="148"/>
      <c r="CA248" s="148"/>
      <c r="CB248" s="148"/>
      <c r="CC248" s="148"/>
      <c r="CD248" s="148"/>
      <c r="CE248" s="148"/>
      <c r="CF248" s="148"/>
      <c r="CG248" s="148"/>
      <c r="CH248" s="148"/>
      <c r="CI248" s="148"/>
      <c r="CJ248" s="148"/>
      <c r="CK248" s="148"/>
      <c r="CL248" s="148"/>
      <c r="CM248" s="148"/>
      <c r="CN248" s="148"/>
      <c r="CO248" s="148"/>
      <c r="CP248" s="148"/>
      <c r="CQ248" s="148"/>
      <c r="CR248" s="148"/>
      <c r="CS248" s="148"/>
      <c r="CT248" s="148"/>
      <c r="CU248" s="148"/>
      <c r="CV248" s="148"/>
      <c r="CW248" s="148"/>
      <c r="CX248" s="148"/>
      <c r="CY248" s="148"/>
      <c r="CZ248" s="148"/>
      <c r="DA248" s="148"/>
      <c r="DB248" s="148"/>
      <c r="DC248" s="148"/>
      <c r="DD248" s="148"/>
      <c r="DE248" s="148"/>
      <c r="DF248" s="148"/>
      <c r="DG248" s="148"/>
      <c r="DH248" s="148"/>
      <c r="DI248" s="148"/>
      <c r="DJ248" s="148"/>
      <c r="DK248" s="148"/>
      <c r="DL248" s="148"/>
      <c r="DM248" s="148"/>
      <c r="DN248" s="148"/>
      <c r="DO248" s="148"/>
      <c r="DP248" s="148"/>
      <c r="DQ248" s="148"/>
      <c r="DR248" s="148"/>
      <c r="DS248" s="148"/>
      <c r="DT248" s="148"/>
      <c r="DU248" s="148"/>
      <c r="DV248" s="148"/>
      <c r="DW248" s="148"/>
      <c r="DX248" s="148"/>
      <c r="DY248" s="148"/>
      <c r="DZ248" s="148"/>
      <c r="EA248" s="148"/>
      <c r="EB248" s="148"/>
      <c r="EC248" s="148"/>
      <c r="ED248" s="148"/>
      <c r="EE248" s="148"/>
      <c r="EF248" s="148"/>
      <c r="EG248" s="148"/>
      <c r="EH248" s="148"/>
      <c r="EI248" s="148"/>
      <c r="EJ248" s="148"/>
      <c r="EK248" s="148"/>
      <c r="EL248" s="148"/>
      <c r="EM248" s="148"/>
      <c r="EN248" s="148"/>
      <c r="EO248" s="148"/>
      <c r="EP248" s="148"/>
      <c r="EQ248" s="148"/>
      <c r="ER248" s="148"/>
      <c r="ES248" s="148"/>
      <c r="ET248" s="148"/>
      <c r="EU248" s="148"/>
      <c r="EV248" s="148"/>
      <c r="EW248" s="148"/>
      <c r="EX248" s="148"/>
      <c r="EY248" s="148"/>
      <c r="EZ248" s="148"/>
      <c r="FA248" s="148"/>
      <c r="FB248" s="148"/>
      <c r="FC248" s="148"/>
      <c r="FD248" s="148"/>
      <c r="FE248" s="148"/>
      <c r="FF248" s="148"/>
      <c r="FG248" s="148"/>
      <c r="FH248" s="148"/>
      <c r="FI248" s="148"/>
      <c r="FJ248" s="148"/>
      <c r="FK248" s="148"/>
      <c r="FL248" s="148"/>
      <c r="FM248" s="148"/>
      <c r="FN248" s="148"/>
      <c r="FO248" s="148"/>
      <c r="FP248" s="148"/>
      <c r="FQ248" s="148"/>
      <c r="FR248" s="148"/>
      <c r="FS248" s="148"/>
      <c r="FT248" s="148"/>
      <c r="FU248" s="148"/>
      <c r="FV248" s="148"/>
      <c r="FW248" s="148"/>
      <c r="FX248" s="148"/>
      <c r="FY248" s="148"/>
      <c r="FZ248" s="148"/>
      <c r="GA248" s="148"/>
      <c r="GB248" s="148"/>
      <c r="GC248" s="148"/>
      <c r="GD248" s="148"/>
      <c r="GE248" s="148"/>
      <c r="GF248" s="148"/>
      <c r="GG248" s="148"/>
      <c r="GH248" s="148"/>
      <c r="GI248" s="148"/>
      <c r="GJ248" s="148"/>
      <c r="GK248" s="148"/>
      <c r="GL248" s="148"/>
      <c r="GM248" s="148"/>
      <c r="GN248" s="148"/>
      <c r="GO248" s="148"/>
      <c r="GP248" s="148"/>
      <c r="GQ248" s="148"/>
      <c r="GR248" s="148"/>
      <c r="GS248" s="148"/>
      <c r="GT248" s="148"/>
      <c r="GU248" s="148"/>
      <c r="GV248" s="148"/>
      <c r="GW248" s="148"/>
      <c r="GX248" s="148"/>
      <c r="GY248" s="148"/>
      <c r="GZ248" s="148"/>
      <c r="HA248" s="148"/>
      <c r="HB248" s="148"/>
      <c r="HC248" s="148"/>
      <c r="HD248" s="148"/>
      <c r="HE248" s="148"/>
      <c r="HF248" s="148"/>
      <c r="HG248" s="148"/>
      <c r="HH248" s="148"/>
      <c r="HI248" s="148"/>
      <c r="HJ248" s="148"/>
      <c r="HK248" s="148"/>
      <c r="HL248" s="148"/>
      <c r="HM248" s="148"/>
      <c r="HN248" s="148"/>
      <c r="HO248" s="148"/>
      <c r="HP248" s="148"/>
    </row>
    <row r="249" s="147" customFormat="1" spans="1:224">
      <c r="A249" s="160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  <c r="BQ249" s="148"/>
      <c r="BR249" s="148"/>
      <c r="BS249" s="148"/>
      <c r="BT249" s="148"/>
      <c r="BU249" s="148"/>
      <c r="BV249" s="148"/>
      <c r="BW249" s="148"/>
      <c r="BX249" s="148"/>
      <c r="BY249" s="148"/>
      <c r="BZ249" s="148"/>
      <c r="CA249" s="148"/>
      <c r="CB249" s="148"/>
      <c r="CC249" s="148"/>
      <c r="CD249" s="148"/>
      <c r="CE249" s="148"/>
      <c r="CF249" s="148"/>
      <c r="CG249" s="148"/>
      <c r="CH249" s="148"/>
      <c r="CI249" s="148"/>
      <c r="CJ249" s="148"/>
      <c r="CK249" s="148"/>
      <c r="CL249" s="148"/>
      <c r="CM249" s="148"/>
      <c r="CN249" s="148"/>
      <c r="CO249" s="148"/>
      <c r="CP249" s="148"/>
      <c r="CQ249" s="148"/>
      <c r="CR249" s="148"/>
      <c r="CS249" s="148"/>
      <c r="CT249" s="148"/>
      <c r="CU249" s="148"/>
      <c r="CV249" s="148"/>
      <c r="CW249" s="148"/>
      <c r="CX249" s="148"/>
      <c r="CY249" s="148"/>
      <c r="CZ249" s="148"/>
      <c r="DA249" s="148"/>
      <c r="DB249" s="148"/>
      <c r="DC249" s="148"/>
      <c r="DD249" s="148"/>
      <c r="DE249" s="148"/>
      <c r="DF249" s="148"/>
      <c r="DG249" s="148"/>
      <c r="DH249" s="148"/>
      <c r="DI249" s="148"/>
      <c r="DJ249" s="148"/>
      <c r="DK249" s="148"/>
      <c r="DL249" s="148"/>
      <c r="DM249" s="148"/>
      <c r="DN249" s="148"/>
      <c r="DO249" s="148"/>
      <c r="DP249" s="148"/>
      <c r="DQ249" s="148"/>
      <c r="DR249" s="148"/>
      <c r="DS249" s="148"/>
      <c r="DT249" s="148"/>
      <c r="DU249" s="148"/>
      <c r="DV249" s="148"/>
      <c r="DW249" s="148"/>
      <c r="DX249" s="148"/>
      <c r="DY249" s="148"/>
      <c r="DZ249" s="148"/>
      <c r="EA249" s="148"/>
      <c r="EB249" s="148"/>
      <c r="EC249" s="148"/>
      <c r="ED249" s="148"/>
      <c r="EE249" s="148"/>
      <c r="EF249" s="148"/>
      <c r="EG249" s="148"/>
      <c r="EH249" s="148"/>
      <c r="EI249" s="148"/>
      <c r="EJ249" s="148"/>
      <c r="EK249" s="148"/>
      <c r="EL249" s="148"/>
      <c r="EM249" s="148"/>
      <c r="EN249" s="148"/>
      <c r="EO249" s="148"/>
      <c r="EP249" s="148"/>
      <c r="EQ249" s="148"/>
      <c r="ER249" s="148"/>
      <c r="ES249" s="148"/>
      <c r="ET249" s="148"/>
      <c r="EU249" s="148"/>
      <c r="EV249" s="148"/>
      <c r="EW249" s="148"/>
      <c r="EX249" s="148"/>
      <c r="EY249" s="148"/>
      <c r="EZ249" s="148"/>
      <c r="FA249" s="148"/>
      <c r="FB249" s="148"/>
      <c r="FC249" s="148"/>
      <c r="FD249" s="148"/>
      <c r="FE249" s="148"/>
      <c r="FF249" s="148"/>
      <c r="FG249" s="148"/>
      <c r="FH249" s="148"/>
      <c r="FI249" s="148"/>
      <c r="FJ249" s="148"/>
      <c r="FK249" s="148"/>
      <c r="FL249" s="148"/>
      <c r="FM249" s="148"/>
      <c r="FN249" s="148"/>
      <c r="FO249" s="148"/>
      <c r="FP249" s="148"/>
      <c r="FQ249" s="148"/>
      <c r="FR249" s="148"/>
      <c r="FS249" s="148"/>
      <c r="FT249" s="148"/>
      <c r="FU249" s="148"/>
      <c r="FV249" s="148"/>
      <c r="FW249" s="148"/>
      <c r="FX249" s="148"/>
      <c r="FY249" s="148"/>
      <c r="FZ249" s="148"/>
      <c r="GA249" s="148"/>
      <c r="GB249" s="148"/>
      <c r="GC249" s="148"/>
      <c r="GD249" s="148"/>
      <c r="GE249" s="148"/>
      <c r="GF249" s="148"/>
      <c r="GG249" s="148"/>
      <c r="GH249" s="148"/>
      <c r="GI249" s="148"/>
      <c r="GJ249" s="148"/>
      <c r="GK249" s="148"/>
      <c r="GL249" s="148"/>
      <c r="GM249" s="148"/>
      <c r="GN249" s="148"/>
      <c r="GO249" s="148"/>
      <c r="GP249" s="148"/>
      <c r="GQ249" s="148"/>
      <c r="GR249" s="148"/>
      <c r="GS249" s="148"/>
      <c r="GT249" s="148"/>
      <c r="GU249" s="148"/>
      <c r="GV249" s="148"/>
      <c r="GW249" s="148"/>
      <c r="GX249" s="148"/>
      <c r="GY249" s="148"/>
      <c r="GZ249" s="148"/>
      <c r="HA249" s="148"/>
      <c r="HB249" s="148"/>
      <c r="HC249" s="148"/>
      <c r="HD249" s="148"/>
      <c r="HE249" s="148"/>
      <c r="HF249" s="148"/>
      <c r="HG249" s="148"/>
      <c r="HH249" s="148"/>
      <c r="HI249" s="148"/>
      <c r="HJ249" s="148"/>
      <c r="HK249" s="148"/>
      <c r="HL249" s="148"/>
      <c r="HM249" s="148"/>
      <c r="HN249" s="148"/>
      <c r="HO249" s="148"/>
      <c r="HP249" s="148"/>
    </row>
    <row r="250" s="147" customFormat="1" spans="1:224">
      <c r="A250" s="160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  <c r="BQ250" s="148"/>
      <c r="BR250" s="148"/>
      <c r="BS250" s="148"/>
      <c r="BT250" s="148"/>
      <c r="BU250" s="148"/>
      <c r="BV250" s="148"/>
      <c r="BW250" s="148"/>
      <c r="BX250" s="148"/>
      <c r="BY250" s="148"/>
      <c r="BZ250" s="148"/>
      <c r="CA250" s="148"/>
      <c r="CB250" s="148"/>
      <c r="CC250" s="148"/>
      <c r="CD250" s="148"/>
      <c r="CE250" s="148"/>
      <c r="CF250" s="148"/>
      <c r="CG250" s="148"/>
      <c r="CH250" s="148"/>
      <c r="CI250" s="148"/>
      <c r="CJ250" s="148"/>
      <c r="CK250" s="148"/>
      <c r="CL250" s="148"/>
      <c r="CM250" s="148"/>
      <c r="CN250" s="148"/>
      <c r="CO250" s="148"/>
      <c r="CP250" s="148"/>
      <c r="CQ250" s="148"/>
      <c r="CR250" s="148"/>
      <c r="CS250" s="148"/>
      <c r="CT250" s="148"/>
      <c r="CU250" s="148"/>
      <c r="CV250" s="148"/>
      <c r="CW250" s="148"/>
      <c r="CX250" s="148"/>
      <c r="CY250" s="148"/>
      <c r="CZ250" s="148"/>
      <c r="DA250" s="148"/>
      <c r="DB250" s="148"/>
      <c r="DC250" s="148"/>
      <c r="DD250" s="148"/>
      <c r="DE250" s="148"/>
      <c r="DF250" s="148"/>
      <c r="DG250" s="148"/>
      <c r="DH250" s="148"/>
      <c r="DI250" s="148"/>
      <c r="DJ250" s="148"/>
      <c r="DK250" s="148"/>
      <c r="DL250" s="148"/>
      <c r="DM250" s="148"/>
      <c r="DN250" s="148"/>
      <c r="DO250" s="148"/>
      <c r="DP250" s="148"/>
      <c r="DQ250" s="148"/>
      <c r="DR250" s="148"/>
      <c r="DS250" s="148"/>
      <c r="DT250" s="148"/>
      <c r="DU250" s="148"/>
      <c r="DV250" s="148"/>
      <c r="DW250" s="148"/>
      <c r="DX250" s="148"/>
      <c r="DY250" s="148"/>
      <c r="DZ250" s="148"/>
      <c r="EA250" s="148"/>
      <c r="EB250" s="148"/>
      <c r="EC250" s="148"/>
      <c r="ED250" s="148"/>
      <c r="EE250" s="148"/>
      <c r="EF250" s="148"/>
      <c r="EG250" s="148"/>
      <c r="EH250" s="148"/>
      <c r="EI250" s="148"/>
      <c r="EJ250" s="148"/>
      <c r="EK250" s="148"/>
      <c r="EL250" s="148"/>
      <c r="EM250" s="148"/>
      <c r="EN250" s="148"/>
      <c r="EO250" s="148"/>
      <c r="EP250" s="148"/>
      <c r="EQ250" s="148"/>
      <c r="ER250" s="148"/>
      <c r="ES250" s="148"/>
      <c r="ET250" s="148"/>
      <c r="EU250" s="148"/>
      <c r="EV250" s="148"/>
      <c r="EW250" s="148"/>
      <c r="EX250" s="148"/>
      <c r="EY250" s="148"/>
      <c r="EZ250" s="148"/>
      <c r="FA250" s="148"/>
      <c r="FB250" s="148"/>
      <c r="FC250" s="148"/>
      <c r="FD250" s="148"/>
      <c r="FE250" s="148"/>
      <c r="FF250" s="148"/>
      <c r="FG250" s="148"/>
      <c r="FH250" s="148"/>
      <c r="FI250" s="148"/>
      <c r="FJ250" s="148"/>
      <c r="FK250" s="148"/>
      <c r="FL250" s="148"/>
      <c r="FM250" s="148"/>
      <c r="FN250" s="148"/>
      <c r="FO250" s="148"/>
      <c r="FP250" s="148"/>
      <c r="FQ250" s="148"/>
      <c r="FR250" s="148"/>
      <c r="FS250" s="148"/>
      <c r="FT250" s="148"/>
      <c r="FU250" s="148"/>
      <c r="FV250" s="148"/>
      <c r="FW250" s="148"/>
      <c r="FX250" s="148"/>
      <c r="FY250" s="148"/>
      <c r="FZ250" s="148"/>
      <c r="GA250" s="148"/>
      <c r="GB250" s="148"/>
      <c r="GC250" s="148"/>
      <c r="GD250" s="148"/>
      <c r="GE250" s="148"/>
      <c r="GF250" s="148"/>
      <c r="GG250" s="148"/>
      <c r="GH250" s="148"/>
      <c r="GI250" s="148"/>
      <c r="GJ250" s="148"/>
      <c r="GK250" s="148"/>
      <c r="GL250" s="148"/>
      <c r="GM250" s="148"/>
      <c r="GN250" s="148"/>
      <c r="GO250" s="148"/>
      <c r="GP250" s="148"/>
      <c r="GQ250" s="148"/>
      <c r="GR250" s="148"/>
      <c r="GS250" s="148"/>
      <c r="GT250" s="148"/>
      <c r="GU250" s="148"/>
      <c r="GV250" s="148"/>
      <c r="GW250" s="148"/>
      <c r="GX250" s="148"/>
      <c r="GY250" s="148"/>
      <c r="GZ250" s="148"/>
      <c r="HA250" s="148"/>
      <c r="HB250" s="148"/>
      <c r="HC250" s="148"/>
      <c r="HD250" s="148"/>
      <c r="HE250" s="148"/>
      <c r="HF250" s="148"/>
      <c r="HG250" s="148"/>
      <c r="HH250" s="148"/>
      <c r="HI250" s="148"/>
      <c r="HJ250" s="148"/>
      <c r="HK250" s="148"/>
      <c r="HL250" s="148"/>
      <c r="HM250" s="148"/>
      <c r="HN250" s="148"/>
      <c r="HO250" s="148"/>
      <c r="HP250" s="148"/>
    </row>
    <row r="251" s="147" customFormat="1" spans="1:224">
      <c r="A251" s="160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  <c r="BQ251" s="148"/>
      <c r="BR251" s="148"/>
      <c r="BS251" s="148"/>
      <c r="BT251" s="148"/>
      <c r="BU251" s="148"/>
      <c r="BV251" s="148"/>
      <c r="BW251" s="148"/>
      <c r="BX251" s="148"/>
      <c r="BY251" s="148"/>
      <c r="BZ251" s="148"/>
      <c r="CA251" s="148"/>
      <c r="CB251" s="148"/>
      <c r="CC251" s="148"/>
      <c r="CD251" s="148"/>
      <c r="CE251" s="148"/>
      <c r="CF251" s="148"/>
      <c r="CG251" s="148"/>
      <c r="CH251" s="148"/>
      <c r="CI251" s="148"/>
      <c r="CJ251" s="148"/>
      <c r="CK251" s="148"/>
      <c r="CL251" s="148"/>
      <c r="CM251" s="148"/>
      <c r="CN251" s="148"/>
      <c r="CO251" s="148"/>
      <c r="CP251" s="148"/>
      <c r="CQ251" s="148"/>
      <c r="CR251" s="148"/>
      <c r="CS251" s="148"/>
      <c r="CT251" s="148"/>
      <c r="CU251" s="148"/>
      <c r="CV251" s="148"/>
      <c r="CW251" s="148"/>
      <c r="CX251" s="148"/>
      <c r="CY251" s="148"/>
      <c r="CZ251" s="148"/>
      <c r="DA251" s="148"/>
      <c r="DB251" s="148"/>
      <c r="DC251" s="148"/>
      <c r="DD251" s="148"/>
      <c r="DE251" s="148"/>
      <c r="DF251" s="148"/>
      <c r="DG251" s="148"/>
      <c r="DH251" s="148"/>
      <c r="DI251" s="148"/>
      <c r="DJ251" s="148"/>
      <c r="DK251" s="148"/>
      <c r="DL251" s="148"/>
      <c r="DM251" s="148"/>
      <c r="DN251" s="148"/>
      <c r="DO251" s="148"/>
      <c r="DP251" s="148"/>
      <c r="DQ251" s="148"/>
      <c r="DR251" s="148"/>
      <c r="DS251" s="148"/>
      <c r="DT251" s="148"/>
      <c r="DU251" s="148"/>
      <c r="DV251" s="148"/>
      <c r="DW251" s="148"/>
      <c r="DX251" s="148"/>
      <c r="DY251" s="148"/>
      <c r="DZ251" s="148"/>
      <c r="EA251" s="148"/>
      <c r="EB251" s="148"/>
      <c r="EC251" s="148"/>
      <c r="ED251" s="148"/>
      <c r="EE251" s="148"/>
      <c r="EF251" s="148"/>
      <c r="EG251" s="148"/>
      <c r="EH251" s="148"/>
      <c r="EI251" s="148"/>
      <c r="EJ251" s="148"/>
      <c r="EK251" s="148"/>
      <c r="EL251" s="148"/>
      <c r="EM251" s="148"/>
      <c r="EN251" s="148"/>
      <c r="EO251" s="148"/>
      <c r="EP251" s="148"/>
      <c r="EQ251" s="148"/>
      <c r="ER251" s="148"/>
      <c r="ES251" s="148"/>
      <c r="ET251" s="148"/>
      <c r="EU251" s="148"/>
      <c r="EV251" s="148"/>
      <c r="EW251" s="148"/>
      <c r="EX251" s="148"/>
      <c r="EY251" s="148"/>
      <c r="EZ251" s="148"/>
      <c r="FA251" s="148"/>
      <c r="FB251" s="148"/>
      <c r="FC251" s="148"/>
      <c r="FD251" s="148"/>
      <c r="FE251" s="148"/>
      <c r="FF251" s="148"/>
      <c r="FG251" s="148"/>
      <c r="FH251" s="148"/>
      <c r="FI251" s="148"/>
      <c r="FJ251" s="148"/>
      <c r="FK251" s="148"/>
      <c r="FL251" s="148"/>
      <c r="FM251" s="148"/>
      <c r="FN251" s="148"/>
      <c r="FO251" s="148"/>
      <c r="FP251" s="148"/>
      <c r="FQ251" s="148"/>
      <c r="FR251" s="148"/>
      <c r="FS251" s="148"/>
      <c r="FT251" s="148"/>
      <c r="FU251" s="148"/>
      <c r="FV251" s="148"/>
      <c r="FW251" s="148"/>
      <c r="FX251" s="148"/>
      <c r="FY251" s="148"/>
      <c r="FZ251" s="148"/>
      <c r="GA251" s="148"/>
      <c r="GB251" s="148"/>
      <c r="GC251" s="148"/>
      <c r="GD251" s="148"/>
      <c r="GE251" s="148"/>
      <c r="GF251" s="148"/>
      <c r="GG251" s="148"/>
      <c r="GH251" s="148"/>
      <c r="GI251" s="148"/>
      <c r="GJ251" s="148"/>
      <c r="GK251" s="148"/>
      <c r="GL251" s="148"/>
      <c r="GM251" s="148"/>
      <c r="GN251" s="148"/>
      <c r="GO251" s="148"/>
      <c r="GP251" s="148"/>
      <c r="GQ251" s="148"/>
      <c r="GR251" s="148"/>
      <c r="GS251" s="148"/>
      <c r="GT251" s="148"/>
      <c r="GU251" s="148"/>
      <c r="GV251" s="148"/>
      <c r="GW251" s="148"/>
      <c r="GX251" s="148"/>
      <c r="GY251" s="148"/>
      <c r="GZ251" s="148"/>
      <c r="HA251" s="148"/>
      <c r="HB251" s="148"/>
      <c r="HC251" s="148"/>
      <c r="HD251" s="148"/>
      <c r="HE251" s="148"/>
      <c r="HF251" s="148"/>
      <c r="HG251" s="148"/>
      <c r="HH251" s="148"/>
      <c r="HI251" s="148"/>
      <c r="HJ251" s="148"/>
      <c r="HK251" s="148"/>
      <c r="HL251" s="148"/>
      <c r="HM251" s="148"/>
      <c r="HN251" s="148"/>
      <c r="HO251" s="148"/>
      <c r="HP251" s="148"/>
    </row>
    <row r="252" s="147" customFormat="1" spans="1:224">
      <c r="A252" s="160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  <c r="BQ252" s="148"/>
      <c r="BR252" s="148"/>
      <c r="BS252" s="148"/>
      <c r="BT252" s="148"/>
      <c r="BU252" s="148"/>
      <c r="BV252" s="148"/>
      <c r="BW252" s="148"/>
      <c r="BX252" s="148"/>
      <c r="BY252" s="148"/>
      <c r="BZ252" s="148"/>
      <c r="CA252" s="148"/>
      <c r="CB252" s="148"/>
      <c r="CC252" s="148"/>
      <c r="CD252" s="148"/>
      <c r="CE252" s="148"/>
      <c r="CF252" s="148"/>
      <c r="CG252" s="148"/>
      <c r="CH252" s="148"/>
      <c r="CI252" s="148"/>
      <c r="CJ252" s="148"/>
      <c r="CK252" s="148"/>
      <c r="CL252" s="148"/>
      <c r="CM252" s="148"/>
      <c r="CN252" s="148"/>
      <c r="CO252" s="148"/>
      <c r="CP252" s="148"/>
      <c r="CQ252" s="148"/>
      <c r="CR252" s="148"/>
      <c r="CS252" s="148"/>
      <c r="CT252" s="148"/>
      <c r="CU252" s="148"/>
      <c r="CV252" s="148"/>
      <c r="CW252" s="148"/>
      <c r="CX252" s="148"/>
      <c r="CY252" s="148"/>
      <c r="CZ252" s="148"/>
      <c r="DA252" s="148"/>
      <c r="DB252" s="148"/>
      <c r="DC252" s="148"/>
      <c r="DD252" s="148"/>
      <c r="DE252" s="148"/>
      <c r="DF252" s="148"/>
      <c r="DG252" s="148"/>
      <c r="DH252" s="148"/>
      <c r="DI252" s="148"/>
      <c r="DJ252" s="148"/>
      <c r="DK252" s="148"/>
      <c r="DL252" s="148"/>
      <c r="DM252" s="148"/>
      <c r="DN252" s="148"/>
      <c r="DO252" s="148"/>
      <c r="DP252" s="148"/>
      <c r="DQ252" s="148"/>
      <c r="DR252" s="148"/>
      <c r="DS252" s="148"/>
      <c r="DT252" s="148"/>
      <c r="DU252" s="148"/>
      <c r="DV252" s="148"/>
      <c r="DW252" s="148"/>
      <c r="DX252" s="148"/>
      <c r="DY252" s="148"/>
      <c r="DZ252" s="148"/>
      <c r="EA252" s="148"/>
      <c r="EB252" s="148"/>
      <c r="EC252" s="148"/>
      <c r="ED252" s="148"/>
      <c r="EE252" s="148"/>
      <c r="EF252" s="148"/>
      <c r="EG252" s="148"/>
      <c r="EH252" s="148"/>
      <c r="EI252" s="148"/>
      <c r="EJ252" s="148"/>
      <c r="EK252" s="148"/>
      <c r="EL252" s="148"/>
      <c r="EM252" s="148"/>
      <c r="EN252" s="148"/>
      <c r="EO252" s="148"/>
      <c r="EP252" s="148"/>
      <c r="EQ252" s="148"/>
      <c r="ER252" s="148"/>
      <c r="ES252" s="148"/>
      <c r="ET252" s="148"/>
      <c r="EU252" s="148"/>
      <c r="EV252" s="148"/>
      <c r="EW252" s="148"/>
      <c r="EX252" s="148"/>
      <c r="EY252" s="148"/>
      <c r="EZ252" s="148"/>
      <c r="FA252" s="148"/>
      <c r="FB252" s="148"/>
      <c r="FC252" s="148"/>
      <c r="FD252" s="148"/>
      <c r="FE252" s="148"/>
      <c r="FF252" s="148"/>
      <c r="FG252" s="148"/>
      <c r="FH252" s="148"/>
      <c r="FI252" s="148"/>
      <c r="FJ252" s="148"/>
      <c r="FK252" s="148"/>
      <c r="FL252" s="148"/>
      <c r="FM252" s="148"/>
      <c r="FN252" s="148"/>
      <c r="FO252" s="148"/>
      <c r="FP252" s="148"/>
      <c r="FQ252" s="148"/>
      <c r="FR252" s="148"/>
      <c r="FS252" s="148"/>
      <c r="FT252" s="148"/>
      <c r="FU252" s="148"/>
      <c r="FV252" s="148"/>
      <c r="FW252" s="148"/>
      <c r="FX252" s="148"/>
      <c r="FY252" s="148"/>
      <c r="FZ252" s="148"/>
      <c r="GA252" s="148"/>
      <c r="GB252" s="148"/>
      <c r="GC252" s="148"/>
      <c r="GD252" s="148"/>
      <c r="GE252" s="148"/>
      <c r="GF252" s="148"/>
      <c r="GG252" s="148"/>
      <c r="GH252" s="148"/>
      <c r="GI252" s="148"/>
      <c r="GJ252" s="148"/>
      <c r="GK252" s="148"/>
      <c r="GL252" s="148"/>
      <c r="GM252" s="148"/>
      <c r="GN252" s="148"/>
      <c r="GO252" s="148"/>
      <c r="GP252" s="148"/>
      <c r="GQ252" s="148"/>
      <c r="GR252" s="148"/>
      <c r="GS252" s="148"/>
      <c r="GT252" s="148"/>
      <c r="GU252" s="148"/>
      <c r="GV252" s="148"/>
      <c r="GW252" s="148"/>
      <c r="GX252" s="148"/>
      <c r="GY252" s="148"/>
      <c r="GZ252" s="148"/>
      <c r="HA252" s="148"/>
      <c r="HB252" s="148"/>
      <c r="HC252" s="148"/>
      <c r="HD252" s="148"/>
      <c r="HE252" s="148"/>
      <c r="HF252" s="148"/>
      <c r="HG252" s="148"/>
      <c r="HH252" s="148"/>
      <c r="HI252" s="148"/>
      <c r="HJ252" s="148"/>
      <c r="HK252" s="148"/>
      <c r="HL252" s="148"/>
      <c r="HM252" s="148"/>
      <c r="HN252" s="148"/>
      <c r="HO252" s="148"/>
      <c r="HP252" s="148"/>
    </row>
    <row r="253" s="147" customFormat="1" spans="1:224">
      <c r="A253" s="160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  <c r="BQ253" s="148"/>
      <c r="BR253" s="148"/>
      <c r="BS253" s="148"/>
      <c r="BT253" s="148"/>
      <c r="BU253" s="148"/>
      <c r="BV253" s="148"/>
      <c r="BW253" s="148"/>
      <c r="BX253" s="148"/>
      <c r="BY253" s="148"/>
      <c r="BZ253" s="148"/>
      <c r="CA253" s="148"/>
      <c r="CB253" s="148"/>
      <c r="CC253" s="148"/>
      <c r="CD253" s="148"/>
      <c r="CE253" s="148"/>
      <c r="CF253" s="148"/>
      <c r="CG253" s="148"/>
      <c r="CH253" s="148"/>
      <c r="CI253" s="148"/>
      <c r="CJ253" s="148"/>
      <c r="CK253" s="148"/>
      <c r="CL253" s="148"/>
      <c r="CM253" s="148"/>
      <c r="CN253" s="148"/>
      <c r="CO253" s="148"/>
      <c r="CP253" s="148"/>
      <c r="CQ253" s="148"/>
      <c r="CR253" s="148"/>
      <c r="CS253" s="148"/>
      <c r="CT253" s="148"/>
      <c r="CU253" s="148"/>
      <c r="CV253" s="148"/>
      <c r="CW253" s="148"/>
      <c r="CX253" s="148"/>
      <c r="CY253" s="148"/>
      <c r="CZ253" s="148"/>
      <c r="DA253" s="148"/>
      <c r="DB253" s="148"/>
      <c r="DC253" s="148"/>
      <c r="DD253" s="148"/>
      <c r="DE253" s="148"/>
      <c r="DF253" s="148"/>
      <c r="DG253" s="148"/>
      <c r="DH253" s="148"/>
      <c r="DI253" s="148"/>
      <c r="DJ253" s="148"/>
      <c r="DK253" s="148"/>
      <c r="DL253" s="148"/>
      <c r="DM253" s="148"/>
      <c r="DN253" s="148"/>
      <c r="DO253" s="148"/>
      <c r="DP253" s="148"/>
      <c r="DQ253" s="148"/>
      <c r="DR253" s="148"/>
      <c r="DS253" s="148"/>
      <c r="DT253" s="148"/>
      <c r="DU253" s="148"/>
      <c r="DV253" s="148"/>
      <c r="DW253" s="148"/>
      <c r="DX253" s="148"/>
      <c r="DY253" s="148"/>
      <c r="DZ253" s="148"/>
      <c r="EA253" s="148"/>
      <c r="EB253" s="148"/>
      <c r="EC253" s="148"/>
      <c r="ED253" s="148"/>
      <c r="EE253" s="148"/>
      <c r="EF253" s="148"/>
      <c r="EG253" s="148"/>
      <c r="EH253" s="148"/>
      <c r="EI253" s="148"/>
      <c r="EJ253" s="148"/>
      <c r="EK253" s="148"/>
      <c r="EL253" s="148"/>
      <c r="EM253" s="148"/>
      <c r="EN253" s="148"/>
      <c r="EO253" s="148"/>
      <c r="EP253" s="148"/>
      <c r="EQ253" s="148"/>
      <c r="ER253" s="148"/>
      <c r="ES253" s="148"/>
      <c r="ET253" s="148"/>
      <c r="EU253" s="148"/>
      <c r="EV253" s="148"/>
      <c r="EW253" s="148"/>
      <c r="EX253" s="148"/>
      <c r="EY253" s="148"/>
      <c r="EZ253" s="148"/>
      <c r="FA253" s="148"/>
      <c r="FB253" s="148"/>
      <c r="FC253" s="148"/>
      <c r="FD253" s="148"/>
      <c r="FE253" s="148"/>
      <c r="FF253" s="148"/>
      <c r="FG253" s="148"/>
      <c r="FH253" s="148"/>
      <c r="FI253" s="148"/>
      <c r="FJ253" s="148"/>
      <c r="FK253" s="148"/>
      <c r="FL253" s="148"/>
      <c r="FM253" s="148"/>
      <c r="FN253" s="148"/>
      <c r="FO253" s="148"/>
      <c r="FP253" s="148"/>
      <c r="FQ253" s="148"/>
      <c r="FR253" s="148"/>
      <c r="FS253" s="148"/>
      <c r="FT253" s="148"/>
      <c r="FU253" s="148"/>
      <c r="FV253" s="148"/>
      <c r="FW253" s="148"/>
      <c r="FX253" s="148"/>
      <c r="FY253" s="148"/>
      <c r="FZ253" s="148"/>
      <c r="GA253" s="148"/>
      <c r="GB253" s="148"/>
      <c r="GC253" s="148"/>
      <c r="GD253" s="148"/>
      <c r="GE253" s="148"/>
      <c r="GF253" s="148"/>
      <c r="GG253" s="148"/>
      <c r="GH253" s="148"/>
      <c r="GI253" s="148"/>
      <c r="GJ253" s="148"/>
      <c r="GK253" s="148"/>
      <c r="GL253" s="148"/>
      <c r="GM253" s="148"/>
      <c r="GN253" s="148"/>
      <c r="GO253" s="148"/>
      <c r="GP253" s="148"/>
      <c r="GQ253" s="148"/>
      <c r="GR253" s="148"/>
      <c r="GS253" s="148"/>
      <c r="GT253" s="148"/>
      <c r="GU253" s="148"/>
      <c r="GV253" s="148"/>
      <c r="GW253" s="148"/>
      <c r="GX253" s="148"/>
      <c r="GY253" s="148"/>
      <c r="GZ253" s="148"/>
      <c r="HA253" s="148"/>
      <c r="HB253" s="148"/>
      <c r="HC253" s="148"/>
      <c r="HD253" s="148"/>
      <c r="HE253" s="148"/>
      <c r="HF253" s="148"/>
      <c r="HG253" s="148"/>
      <c r="HH253" s="148"/>
      <c r="HI253" s="148"/>
      <c r="HJ253" s="148"/>
      <c r="HK253" s="148"/>
      <c r="HL253" s="148"/>
      <c r="HM253" s="148"/>
      <c r="HN253" s="148"/>
      <c r="HO253" s="148"/>
      <c r="HP253" s="148"/>
    </row>
    <row r="254" s="147" customFormat="1" spans="1:224">
      <c r="A254" s="160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  <c r="BQ254" s="148"/>
      <c r="BR254" s="148"/>
      <c r="BS254" s="148"/>
      <c r="BT254" s="148"/>
      <c r="BU254" s="148"/>
      <c r="BV254" s="148"/>
      <c r="BW254" s="148"/>
      <c r="BX254" s="148"/>
      <c r="BY254" s="148"/>
      <c r="BZ254" s="148"/>
      <c r="CA254" s="148"/>
      <c r="CB254" s="148"/>
      <c r="CC254" s="148"/>
      <c r="CD254" s="148"/>
      <c r="CE254" s="148"/>
      <c r="CF254" s="148"/>
      <c r="CG254" s="148"/>
      <c r="CH254" s="148"/>
      <c r="CI254" s="148"/>
      <c r="CJ254" s="148"/>
      <c r="CK254" s="148"/>
      <c r="CL254" s="148"/>
      <c r="CM254" s="148"/>
      <c r="CN254" s="148"/>
      <c r="CO254" s="148"/>
      <c r="CP254" s="148"/>
      <c r="CQ254" s="148"/>
      <c r="CR254" s="148"/>
      <c r="CS254" s="148"/>
      <c r="CT254" s="148"/>
      <c r="CU254" s="148"/>
      <c r="CV254" s="148"/>
      <c r="CW254" s="148"/>
      <c r="CX254" s="148"/>
      <c r="CY254" s="148"/>
      <c r="CZ254" s="148"/>
      <c r="DA254" s="148"/>
      <c r="DB254" s="148"/>
      <c r="DC254" s="148"/>
      <c r="DD254" s="148"/>
      <c r="DE254" s="148"/>
      <c r="DF254" s="148"/>
      <c r="DG254" s="148"/>
      <c r="DH254" s="148"/>
      <c r="DI254" s="148"/>
      <c r="DJ254" s="148"/>
      <c r="DK254" s="148"/>
      <c r="DL254" s="148"/>
      <c r="DM254" s="148"/>
      <c r="DN254" s="148"/>
      <c r="DO254" s="148"/>
      <c r="DP254" s="148"/>
      <c r="DQ254" s="148"/>
      <c r="DR254" s="148"/>
      <c r="DS254" s="148"/>
      <c r="DT254" s="148"/>
      <c r="DU254" s="148"/>
      <c r="DV254" s="148"/>
      <c r="DW254" s="148"/>
      <c r="DX254" s="148"/>
      <c r="DY254" s="148"/>
      <c r="DZ254" s="148"/>
      <c r="EA254" s="148"/>
      <c r="EB254" s="148"/>
      <c r="EC254" s="148"/>
      <c r="ED254" s="148"/>
      <c r="EE254" s="148"/>
      <c r="EF254" s="148"/>
      <c r="EG254" s="148"/>
      <c r="EH254" s="148"/>
      <c r="EI254" s="148"/>
      <c r="EJ254" s="148"/>
      <c r="EK254" s="148"/>
      <c r="EL254" s="148"/>
      <c r="EM254" s="148"/>
      <c r="EN254" s="148"/>
      <c r="EO254" s="148"/>
      <c r="EP254" s="148"/>
      <c r="EQ254" s="148"/>
      <c r="ER254" s="148"/>
      <c r="ES254" s="148"/>
      <c r="ET254" s="148"/>
      <c r="EU254" s="148"/>
      <c r="EV254" s="148"/>
      <c r="EW254" s="148"/>
      <c r="EX254" s="148"/>
      <c r="EY254" s="148"/>
      <c r="EZ254" s="148"/>
      <c r="FA254" s="148"/>
      <c r="FB254" s="148"/>
      <c r="FC254" s="148"/>
      <c r="FD254" s="148"/>
      <c r="FE254" s="148"/>
      <c r="FF254" s="148"/>
      <c r="FG254" s="148"/>
      <c r="FH254" s="148"/>
      <c r="FI254" s="148"/>
      <c r="FJ254" s="148"/>
      <c r="FK254" s="148"/>
      <c r="FL254" s="148"/>
      <c r="FM254" s="148"/>
      <c r="FN254" s="148"/>
      <c r="FO254" s="148"/>
      <c r="FP254" s="148"/>
      <c r="FQ254" s="148"/>
      <c r="FR254" s="148"/>
      <c r="FS254" s="148"/>
      <c r="FT254" s="148"/>
      <c r="FU254" s="148"/>
      <c r="FV254" s="148"/>
      <c r="FW254" s="148"/>
      <c r="FX254" s="148"/>
      <c r="FY254" s="148"/>
      <c r="FZ254" s="148"/>
      <c r="GA254" s="148"/>
      <c r="GB254" s="148"/>
      <c r="GC254" s="148"/>
      <c r="GD254" s="148"/>
      <c r="GE254" s="148"/>
      <c r="GF254" s="148"/>
      <c r="GG254" s="148"/>
      <c r="GH254" s="148"/>
      <c r="GI254" s="148"/>
      <c r="GJ254" s="148"/>
      <c r="GK254" s="148"/>
      <c r="GL254" s="148"/>
      <c r="GM254" s="148"/>
      <c r="GN254" s="148"/>
      <c r="GO254" s="148"/>
      <c r="GP254" s="148"/>
      <c r="GQ254" s="148"/>
      <c r="GR254" s="148"/>
      <c r="GS254" s="148"/>
      <c r="GT254" s="148"/>
      <c r="GU254" s="148"/>
      <c r="GV254" s="148"/>
      <c r="GW254" s="148"/>
      <c r="GX254" s="148"/>
      <c r="GY254" s="148"/>
      <c r="GZ254" s="148"/>
      <c r="HA254" s="148"/>
      <c r="HB254" s="148"/>
      <c r="HC254" s="148"/>
      <c r="HD254" s="148"/>
      <c r="HE254" s="148"/>
      <c r="HF254" s="148"/>
      <c r="HG254" s="148"/>
      <c r="HH254" s="148"/>
      <c r="HI254" s="148"/>
      <c r="HJ254" s="148"/>
      <c r="HK254" s="148"/>
      <c r="HL254" s="148"/>
      <c r="HM254" s="148"/>
      <c r="HN254" s="148"/>
      <c r="HO254" s="148"/>
      <c r="HP254" s="148"/>
    </row>
    <row r="255" s="147" customFormat="1" spans="1:224">
      <c r="A255" s="160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  <c r="BQ255" s="148"/>
      <c r="BR255" s="148"/>
      <c r="BS255" s="148"/>
      <c r="BT255" s="148"/>
      <c r="BU255" s="148"/>
      <c r="BV255" s="148"/>
      <c r="BW255" s="148"/>
      <c r="BX255" s="148"/>
      <c r="BY255" s="148"/>
      <c r="BZ255" s="148"/>
      <c r="CA255" s="148"/>
      <c r="CB255" s="148"/>
      <c r="CC255" s="148"/>
      <c r="CD255" s="148"/>
      <c r="CE255" s="148"/>
      <c r="CF255" s="148"/>
      <c r="CG255" s="148"/>
      <c r="CH255" s="148"/>
      <c r="CI255" s="148"/>
      <c r="CJ255" s="148"/>
      <c r="CK255" s="148"/>
      <c r="CL255" s="148"/>
      <c r="CM255" s="148"/>
      <c r="CN255" s="148"/>
      <c r="CO255" s="148"/>
      <c r="CP255" s="148"/>
      <c r="CQ255" s="148"/>
      <c r="CR255" s="148"/>
      <c r="CS255" s="148"/>
      <c r="CT255" s="148"/>
      <c r="CU255" s="148"/>
      <c r="CV255" s="148"/>
      <c r="CW255" s="148"/>
      <c r="CX255" s="148"/>
      <c r="CY255" s="148"/>
      <c r="CZ255" s="148"/>
      <c r="DA255" s="148"/>
      <c r="DB255" s="148"/>
      <c r="DC255" s="148"/>
      <c r="DD255" s="148"/>
      <c r="DE255" s="148"/>
      <c r="DF255" s="148"/>
      <c r="DG255" s="148"/>
      <c r="DH255" s="148"/>
      <c r="DI255" s="148"/>
      <c r="DJ255" s="148"/>
      <c r="DK255" s="148"/>
      <c r="DL255" s="148"/>
      <c r="DM255" s="148"/>
      <c r="DN255" s="148"/>
      <c r="DO255" s="148"/>
      <c r="DP255" s="148"/>
      <c r="DQ255" s="148"/>
      <c r="DR255" s="148"/>
      <c r="DS255" s="148"/>
      <c r="DT255" s="148"/>
      <c r="DU255" s="148"/>
      <c r="DV255" s="148"/>
      <c r="DW255" s="148"/>
      <c r="DX255" s="148"/>
      <c r="DY255" s="148"/>
      <c r="DZ255" s="148"/>
      <c r="EA255" s="148"/>
      <c r="EB255" s="148"/>
      <c r="EC255" s="148"/>
      <c r="ED255" s="148"/>
      <c r="EE255" s="148"/>
      <c r="EF255" s="148"/>
      <c r="EG255" s="148"/>
      <c r="EH255" s="148"/>
      <c r="EI255" s="148"/>
      <c r="EJ255" s="148"/>
      <c r="EK255" s="148"/>
      <c r="EL255" s="148"/>
      <c r="EM255" s="148"/>
      <c r="EN255" s="148"/>
      <c r="EO255" s="148"/>
      <c r="EP255" s="148"/>
      <c r="EQ255" s="148"/>
      <c r="ER255" s="148"/>
      <c r="ES255" s="148"/>
      <c r="ET255" s="148"/>
      <c r="EU255" s="148"/>
      <c r="EV255" s="148"/>
      <c r="EW255" s="148"/>
      <c r="EX255" s="148"/>
      <c r="EY255" s="148"/>
      <c r="EZ255" s="148"/>
      <c r="FA255" s="148"/>
      <c r="FB255" s="148"/>
      <c r="FC255" s="148"/>
      <c r="FD255" s="148"/>
      <c r="FE255" s="148"/>
      <c r="FF255" s="148"/>
      <c r="FG255" s="148"/>
      <c r="FH255" s="148"/>
      <c r="FI255" s="148"/>
      <c r="FJ255" s="148"/>
      <c r="FK255" s="148"/>
      <c r="FL255" s="148"/>
      <c r="FM255" s="148"/>
      <c r="FN255" s="148"/>
      <c r="FO255" s="148"/>
      <c r="FP255" s="148"/>
      <c r="FQ255" s="148"/>
      <c r="FR255" s="148"/>
      <c r="FS255" s="148"/>
      <c r="FT255" s="148"/>
      <c r="FU255" s="148"/>
      <c r="FV255" s="148"/>
      <c r="FW255" s="148"/>
      <c r="FX255" s="148"/>
      <c r="FY255" s="148"/>
      <c r="FZ255" s="148"/>
      <c r="GA255" s="148"/>
      <c r="GB255" s="148"/>
      <c r="GC255" s="148"/>
      <c r="GD255" s="148"/>
      <c r="GE255" s="148"/>
      <c r="GF255" s="148"/>
      <c r="GG255" s="148"/>
      <c r="GH255" s="148"/>
      <c r="GI255" s="148"/>
      <c r="GJ255" s="148"/>
      <c r="GK255" s="148"/>
      <c r="GL255" s="148"/>
      <c r="GM255" s="148"/>
      <c r="GN255" s="148"/>
      <c r="GO255" s="148"/>
      <c r="GP255" s="148"/>
      <c r="GQ255" s="148"/>
      <c r="GR255" s="148"/>
      <c r="GS255" s="148"/>
      <c r="GT255" s="148"/>
      <c r="GU255" s="148"/>
      <c r="GV255" s="148"/>
      <c r="GW255" s="148"/>
      <c r="GX255" s="148"/>
      <c r="GY255" s="148"/>
      <c r="GZ255" s="148"/>
      <c r="HA255" s="148"/>
      <c r="HB255" s="148"/>
      <c r="HC255" s="148"/>
      <c r="HD255" s="148"/>
      <c r="HE255" s="148"/>
      <c r="HF255" s="148"/>
      <c r="HG255" s="148"/>
      <c r="HH255" s="148"/>
      <c r="HI255" s="148"/>
      <c r="HJ255" s="148"/>
      <c r="HK255" s="148"/>
      <c r="HL255" s="148"/>
      <c r="HM255" s="148"/>
      <c r="HN255" s="148"/>
      <c r="HO255" s="148"/>
      <c r="HP255" s="148"/>
    </row>
    <row r="256" s="147" customFormat="1" spans="1:224">
      <c r="A256" s="160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  <c r="BQ256" s="148"/>
      <c r="BR256" s="148"/>
      <c r="BS256" s="148"/>
      <c r="BT256" s="148"/>
      <c r="BU256" s="148"/>
      <c r="BV256" s="148"/>
      <c r="BW256" s="148"/>
      <c r="BX256" s="148"/>
      <c r="BY256" s="148"/>
      <c r="BZ256" s="148"/>
      <c r="CA256" s="148"/>
      <c r="CB256" s="148"/>
      <c r="CC256" s="148"/>
      <c r="CD256" s="148"/>
      <c r="CE256" s="148"/>
      <c r="CF256" s="148"/>
      <c r="CG256" s="148"/>
      <c r="CH256" s="148"/>
      <c r="CI256" s="148"/>
      <c r="CJ256" s="148"/>
      <c r="CK256" s="148"/>
      <c r="CL256" s="148"/>
      <c r="CM256" s="148"/>
      <c r="CN256" s="148"/>
      <c r="CO256" s="148"/>
      <c r="CP256" s="148"/>
      <c r="CQ256" s="148"/>
      <c r="CR256" s="148"/>
      <c r="CS256" s="148"/>
      <c r="CT256" s="148"/>
      <c r="CU256" s="148"/>
      <c r="CV256" s="148"/>
      <c r="CW256" s="148"/>
      <c r="CX256" s="148"/>
      <c r="CY256" s="148"/>
      <c r="CZ256" s="148"/>
      <c r="DA256" s="148"/>
      <c r="DB256" s="148"/>
      <c r="DC256" s="148"/>
      <c r="DD256" s="148"/>
      <c r="DE256" s="148"/>
      <c r="DF256" s="148"/>
      <c r="DG256" s="148"/>
      <c r="DH256" s="148"/>
      <c r="DI256" s="148"/>
      <c r="DJ256" s="148"/>
      <c r="DK256" s="148"/>
      <c r="DL256" s="148"/>
      <c r="DM256" s="148"/>
      <c r="DN256" s="148"/>
      <c r="DO256" s="148"/>
      <c r="DP256" s="148"/>
      <c r="DQ256" s="148"/>
      <c r="DR256" s="148"/>
      <c r="DS256" s="148"/>
      <c r="DT256" s="148"/>
      <c r="DU256" s="148"/>
      <c r="DV256" s="148"/>
      <c r="DW256" s="148"/>
      <c r="DX256" s="148"/>
      <c r="DY256" s="148"/>
      <c r="DZ256" s="148"/>
      <c r="EA256" s="148"/>
      <c r="EB256" s="148"/>
      <c r="EC256" s="148"/>
      <c r="ED256" s="148"/>
      <c r="EE256" s="148"/>
      <c r="EF256" s="148"/>
      <c r="EG256" s="148"/>
      <c r="EH256" s="148"/>
      <c r="EI256" s="148"/>
      <c r="EJ256" s="148"/>
      <c r="EK256" s="148"/>
      <c r="EL256" s="148"/>
      <c r="EM256" s="148"/>
      <c r="EN256" s="148"/>
      <c r="EO256" s="148"/>
      <c r="EP256" s="148"/>
      <c r="EQ256" s="148"/>
      <c r="ER256" s="148"/>
      <c r="ES256" s="148"/>
      <c r="ET256" s="148"/>
      <c r="EU256" s="148"/>
      <c r="EV256" s="148"/>
      <c r="EW256" s="148"/>
      <c r="EX256" s="148"/>
      <c r="EY256" s="148"/>
      <c r="EZ256" s="148"/>
      <c r="FA256" s="148"/>
      <c r="FB256" s="148"/>
      <c r="FC256" s="148"/>
      <c r="FD256" s="148"/>
      <c r="FE256" s="148"/>
      <c r="FF256" s="148"/>
      <c r="FG256" s="148"/>
      <c r="FH256" s="148"/>
      <c r="FI256" s="148"/>
      <c r="FJ256" s="148"/>
      <c r="FK256" s="148"/>
      <c r="FL256" s="148"/>
      <c r="FM256" s="148"/>
      <c r="FN256" s="148"/>
      <c r="FO256" s="148"/>
      <c r="FP256" s="148"/>
      <c r="FQ256" s="148"/>
      <c r="FR256" s="148"/>
      <c r="FS256" s="148"/>
      <c r="FT256" s="148"/>
      <c r="FU256" s="148"/>
      <c r="FV256" s="148"/>
      <c r="FW256" s="148"/>
      <c r="FX256" s="148"/>
      <c r="FY256" s="148"/>
      <c r="FZ256" s="148"/>
      <c r="GA256" s="148"/>
      <c r="GB256" s="148"/>
      <c r="GC256" s="148"/>
      <c r="GD256" s="148"/>
      <c r="GE256" s="148"/>
      <c r="GF256" s="148"/>
      <c r="GG256" s="148"/>
      <c r="GH256" s="148"/>
      <c r="GI256" s="148"/>
      <c r="GJ256" s="148"/>
      <c r="GK256" s="148"/>
      <c r="GL256" s="148"/>
      <c r="GM256" s="148"/>
      <c r="GN256" s="148"/>
      <c r="GO256" s="148"/>
      <c r="GP256" s="148"/>
      <c r="GQ256" s="148"/>
      <c r="GR256" s="148"/>
      <c r="GS256" s="148"/>
      <c r="GT256" s="148"/>
      <c r="GU256" s="148"/>
      <c r="GV256" s="148"/>
      <c r="GW256" s="148"/>
      <c r="GX256" s="148"/>
      <c r="GY256" s="148"/>
      <c r="GZ256" s="148"/>
      <c r="HA256" s="148"/>
      <c r="HB256" s="148"/>
      <c r="HC256" s="148"/>
      <c r="HD256" s="148"/>
      <c r="HE256" s="148"/>
      <c r="HF256" s="148"/>
      <c r="HG256" s="148"/>
      <c r="HH256" s="148"/>
      <c r="HI256" s="148"/>
      <c r="HJ256" s="148"/>
      <c r="HK256" s="148"/>
      <c r="HL256" s="148"/>
      <c r="HM256" s="148"/>
      <c r="HN256" s="148"/>
      <c r="HO256" s="148"/>
      <c r="HP256" s="148"/>
    </row>
    <row r="257" s="147" customFormat="1" spans="1:224">
      <c r="A257" s="160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  <c r="BQ257" s="148"/>
      <c r="BR257" s="148"/>
      <c r="BS257" s="148"/>
      <c r="BT257" s="148"/>
      <c r="BU257" s="148"/>
      <c r="BV257" s="148"/>
      <c r="BW257" s="148"/>
      <c r="BX257" s="148"/>
      <c r="BY257" s="148"/>
      <c r="BZ257" s="148"/>
      <c r="CA257" s="148"/>
      <c r="CB257" s="148"/>
      <c r="CC257" s="148"/>
      <c r="CD257" s="148"/>
      <c r="CE257" s="148"/>
      <c r="CF257" s="148"/>
      <c r="CG257" s="148"/>
      <c r="CH257" s="148"/>
      <c r="CI257" s="148"/>
      <c r="CJ257" s="148"/>
      <c r="CK257" s="148"/>
      <c r="CL257" s="148"/>
      <c r="CM257" s="148"/>
      <c r="CN257" s="148"/>
      <c r="CO257" s="148"/>
      <c r="CP257" s="148"/>
      <c r="CQ257" s="148"/>
      <c r="CR257" s="148"/>
      <c r="CS257" s="148"/>
      <c r="CT257" s="148"/>
      <c r="CU257" s="148"/>
      <c r="CV257" s="148"/>
      <c r="CW257" s="148"/>
      <c r="CX257" s="148"/>
      <c r="CY257" s="148"/>
      <c r="CZ257" s="148"/>
      <c r="DA257" s="148"/>
      <c r="DB257" s="148"/>
      <c r="DC257" s="148"/>
      <c r="DD257" s="148"/>
      <c r="DE257" s="148"/>
      <c r="DF257" s="148"/>
      <c r="DG257" s="148"/>
      <c r="DH257" s="148"/>
      <c r="DI257" s="148"/>
      <c r="DJ257" s="148"/>
      <c r="DK257" s="148"/>
      <c r="DL257" s="148"/>
      <c r="DM257" s="148"/>
      <c r="DN257" s="148"/>
      <c r="DO257" s="148"/>
      <c r="DP257" s="148"/>
      <c r="DQ257" s="148"/>
      <c r="DR257" s="148"/>
      <c r="DS257" s="148"/>
      <c r="DT257" s="148"/>
      <c r="DU257" s="148"/>
      <c r="DV257" s="148"/>
      <c r="DW257" s="148"/>
      <c r="DX257" s="148"/>
      <c r="DY257" s="148"/>
      <c r="DZ257" s="148"/>
      <c r="EA257" s="148"/>
      <c r="EB257" s="148"/>
      <c r="EC257" s="148"/>
      <c r="ED257" s="148"/>
      <c r="EE257" s="148"/>
      <c r="EF257" s="148"/>
      <c r="EG257" s="148"/>
      <c r="EH257" s="148"/>
      <c r="EI257" s="148"/>
      <c r="EJ257" s="148"/>
      <c r="EK257" s="148"/>
      <c r="EL257" s="148"/>
      <c r="EM257" s="148"/>
      <c r="EN257" s="148"/>
      <c r="EO257" s="148"/>
      <c r="EP257" s="148"/>
      <c r="EQ257" s="148"/>
      <c r="ER257" s="148"/>
      <c r="ES257" s="148"/>
      <c r="ET257" s="148"/>
      <c r="EU257" s="148"/>
      <c r="EV257" s="148"/>
      <c r="EW257" s="148"/>
      <c r="EX257" s="148"/>
      <c r="EY257" s="148"/>
      <c r="EZ257" s="148"/>
      <c r="FA257" s="148"/>
      <c r="FB257" s="148"/>
      <c r="FC257" s="148"/>
      <c r="FD257" s="148"/>
      <c r="FE257" s="148"/>
      <c r="FF257" s="148"/>
      <c r="FG257" s="148"/>
      <c r="FH257" s="148"/>
      <c r="FI257" s="148"/>
      <c r="FJ257" s="148"/>
      <c r="FK257" s="148"/>
      <c r="FL257" s="148"/>
      <c r="FM257" s="148"/>
      <c r="FN257" s="148"/>
      <c r="FO257" s="148"/>
      <c r="FP257" s="148"/>
      <c r="FQ257" s="148"/>
      <c r="FR257" s="148"/>
      <c r="FS257" s="148"/>
      <c r="FT257" s="148"/>
      <c r="FU257" s="148"/>
      <c r="FV257" s="148"/>
      <c r="FW257" s="148"/>
      <c r="FX257" s="148"/>
      <c r="FY257" s="148"/>
      <c r="FZ257" s="148"/>
      <c r="GA257" s="148"/>
      <c r="GB257" s="148"/>
      <c r="GC257" s="148"/>
      <c r="GD257" s="148"/>
      <c r="GE257" s="148"/>
      <c r="GF257" s="148"/>
      <c r="GG257" s="148"/>
      <c r="GH257" s="148"/>
      <c r="GI257" s="148"/>
      <c r="GJ257" s="148"/>
      <c r="GK257" s="148"/>
      <c r="GL257" s="148"/>
      <c r="GM257" s="148"/>
      <c r="GN257" s="148"/>
      <c r="GO257" s="148"/>
      <c r="GP257" s="148"/>
      <c r="GQ257" s="148"/>
      <c r="GR257" s="148"/>
      <c r="GS257" s="148"/>
      <c r="GT257" s="148"/>
      <c r="GU257" s="148"/>
      <c r="GV257" s="148"/>
      <c r="GW257" s="148"/>
      <c r="GX257" s="148"/>
      <c r="GY257" s="148"/>
      <c r="GZ257" s="148"/>
      <c r="HA257" s="148"/>
      <c r="HB257" s="148"/>
      <c r="HC257" s="148"/>
      <c r="HD257" s="148"/>
      <c r="HE257" s="148"/>
      <c r="HF257" s="148"/>
      <c r="HG257" s="148"/>
      <c r="HH257" s="148"/>
      <c r="HI257" s="148"/>
      <c r="HJ257" s="148"/>
      <c r="HK257" s="148"/>
      <c r="HL257" s="148"/>
      <c r="HM257" s="148"/>
      <c r="HN257" s="148"/>
      <c r="HO257" s="148"/>
      <c r="HP257" s="148"/>
    </row>
    <row r="258" s="147" customFormat="1" spans="1:224">
      <c r="A258" s="160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  <c r="BM258" s="148"/>
      <c r="BN258" s="148"/>
      <c r="BO258" s="148"/>
      <c r="BP258" s="148"/>
      <c r="BQ258" s="148"/>
      <c r="BR258" s="148"/>
      <c r="BS258" s="148"/>
      <c r="BT258" s="148"/>
      <c r="BU258" s="148"/>
      <c r="BV258" s="148"/>
      <c r="BW258" s="148"/>
      <c r="BX258" s="148"/>
      <c r="BY258" s="148"/>
      <c r="BZ258" s="148"/>
      <c r="CA258" s="148"/>
      <c r="CB258" s="148"/>
      <c r="CC258" s="148"/>
      <c r="CD258" s="148"/>
      <c r="CE258" s="148"/>
      <c r="CF258" s="148"/>
      <c r="CG258" s="148"/>
      <c r="CH258" s="148"/>
      <c r="CI258" s="148"/>
      <c r="CJ258" s="148"/>
      <c r="CK258" s="148"/>
      <c r="CL258" s="148"/>
      <c r="CM258" s="148"/>
      <c r="CN258" s="148"/>
      <c r="CO258" s="148"/>
      <c r="CP258" s="148"/>
      <c r="CQ258" s="148"/>
      <c r="CR258" s="148"/>
      <c r="CS258" s="148"/>
      <c r="CT258" s="148"/>
      <c r="CU258" s="148"/>
      <c r="CV258" s="148"/>
      <c r="CW258" s="148"/>
      <c r="CX258" s="148"/>
      <c r="CY258" s="148"/>
      <c r="CZ258" s="148"/>
      <c r="DA258" s="148"/>
      <c r="DB258" s="148"/>
      <c r="DC258" s="148"/>
      <c r="DD258" s="148"/>
      <c r="DE258" s="148"/>
      <c r="DF258" s="148"/>
      <c r="DG258" s="148"/>
      <c r="DH258" s="148"/>
      <c r="DI258" s="148"/>
      <c r="DJ258" s="148"/>
      <c r="DK258" s="148"/>
      <c r="DL258" s="148"/>
      <c r="DM258" s="148"/>
      <c r="DN258" s="148"/>
      <c r="DO258" s="148"/>
      <c r="DP258" s="148"/>
      <c r="DQ258" s="148"/>
      <c r="DR258" s="148"/>
      <c r="DS258" s="148"/>
      <c r="DT258" s="148"/>
      <c r="DU258" s="148"/>
      <c r="DV258" s="148"/>
      <c r="DW258" s="148"/>
      <c r="DX258" s="148"/>
      <c r="DY258" s="148"/>
      <c r="DZ258" s="148"/>
      <c r="EA258" s="148"/>
      <c r="EB258" s="148"/>
      <c r="EC258" s="148"/>
      <c r="ED258" s="148"/>
      <c r="EE258" s="148"/>
      <c r="EF258" s="148"/>
      <c r="EG258" s="148"/>
      <c r="EH258" s="148"/>
      <c r="EI258" s="148"/>
      <c r="EJ258" s="148"/>
      <c r="EK258" s="148"/>
      <c r="EL258" s="148"/>
      <c r="EM258" s="148"/>
      <c r="EN258" s="148"/>
      <c r="EO258" s="148"/>
      <c r="EP258" s="148"/>
      <c r="EQ258" s="148"/>
      <c r="ER258" s="148"/>
      <c r="ES258" s="148"/>
      <c r="ET258" s="148"/>
      <c r="EU258" s="148"/>
      <c r="EV258" s="148"/>
      <c r="EW258" s="148"/>
      <c r="EX258" s="148"/>
      <c r="EY258" s="148"/>
      <c r="EZ258" s="148"/>
      <c r="FA258" s="148"/>
      <c r="FB258" s="148"/>
      <c r="FC258" s="148"/>
      <c r="FD258" s="148"/>
      <c r="FE258" s="148"/>
      <c r="FF258" s="148"/>
      <c r="FG258" s="148"/>
      <c r="FH258" s="148"/>
      <c r="FI258" s="148"/>
      <c r="FJ258" s="148"/>
      <c r="FK258" s="148"/>
      <c r="FL258" s="148"/>
      <c r="FM258" s="148"/>
      <c r="FN258" s="148"/>
      <c r="FO258" s="148"/>
      <c r="FP258" s="148"/>
      <c r="FQ258" s="148"/>
      <c r="FR258" s="148"/>
      <c r="FS258" s="148"/>
      <c r="FT258" s="148"/>
      <c r="FU258" s="148"/>
      <c r="FV258" s="148"/>
      <c r="FW258" s="148"/>
      <c r="FX258" s="148"/>
      <c r="FY258" s="148"/>
      <c r="FZ258" s="148"/>
      <c r="GA258" s="148"/>
      <c r="GB258" s="148"/>
      <c r="GC258" s="148"/>
      <c r="GD258" s="148"/>
      <c r="GE258" s="148"/>
      <c r="GF258" s="148"/>
      <c r="GG258" s="148"/>
      <c r="GH258" s="148"/>
      <c r="GI258" s="148"/>
      <c r="GJ258" s="148"/>
      <c r="GK258" s="148"/>
      <c r="GL258" s="148"/>
      <c r="GM258" s="148"/>
      <c r="GN258" s="148"/>
      <c r="GO258" s="148"/>
      <c r="GP258" s="148"/>
      <c r="GQ258" s="148"/>
      <c r="GR258" s="148"/>
      <c r="GS258" s="148"/>
      <c r="GT258" s="148"/>
      <c r="GU258" s="148"/>
      <c r="GV258" s="148"/>
      <c r="GW258" s="148"/>
      <c r="GX258" s="148"/>
      <c r="GY258" s="148"/>
      <c r="GZ258" s="148"/>
      <c r="HA258" s="148"/>
      <c r="HB258" s="148"/>
      <c r="HC258" s="148"/>
      <c r="HD258" s="148"/>
      <c r="HE258" s="148"/>
      <c r="HF258" s="148"/>
      <c r="HG258" s="148"/>
      <c r="HH258" s="148"/>
      <c r="HI258" s="148"/>
      <c r="HJ258" s="148"/>
      <c r="HK258" s="148"/>
      <c r="HL258" s="148"/>
      <c r="HM258" s="148"/>
      <c r="HN258" s="148"/>
      <c r="HO258" s="148"/>
      <c r="HP258" s="148"/>
    </row>
    <row r="259" s="147" customFormat="1" spans="1:224">
      <c r="A259" s="160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  <c r="BQ259" s="148"/>
      <c r="BR259" s="148"/>
      <c r="BS259" s="148"/>
      <c r="BT259" s="148"/>
      <c r="BU259" s="148"/>
      <c r="BV259" s="148"/>
      <c r="BW259" s="148"/>
      <c r="BX259" s="148"/>
      <c r="BY259" s="148"/>
      <c r="BZ259" s="148"/>
      <c r="CA259" s="148"/>
      <c r="CB259" s="148"/>
      <c r="CC259" s="148"/>
      <c r="CD259" s="148"/>
      <c r="CE259" s="148"/>
      <c r="CF259" s="148"/>
      <c r="CG259" s="148"/>
      <c r="CH259" s="148"/>
      <c r="CI259" s="148"/>
      <c r="CJ259" s="148"/>
      <c r="CK259" s="148"/>
      <c r="CL259" s="148"/>
      <c r="CM259" s="148"/>
      <c r="CN259" s="148"/>
      <c r="CO259" s="148"/>
      <c r="CP259" s="148"/>
      <c r="CQ259" s="148"/>
      <c r="CR259" s="148"/>
      <c r="CS259" s="148"/>
      <c r="CT259" s="148"/>
      <c r="CU259" s="148"/>
      <c r="CV259" s="148"/>
      <c r="CW259" s="148"/>
      <c r="CX259" s="148"/>
      <c r="CY259" s="148"/>
      <c r="CZ259" s="148"/>
      <c r="DA259" s="148"/>
      <c r="DB259" s="148"/>
      <c r="DC259" s="148"/>
      <c r="DD259" s="148"/>
      <c r="DE259" s="148"/>
      <c r="DF259" s="148"/>
      <c r="DG259" s="148"/>
      <c r="DH259" s="148"/>
      <c r="DI259" s="148"/>
      <c r="DJ259" s="148"/>
      <c r="DK259" s="148"/>
      <c r="DL259" s="148"/>
      <c r="DM259" s="148"/>
      <c r="DN259" s="148"/>
      <c r="DO259" s="148"/>
      <c r="DP259" s="148"/>
      <c r="DQ259" s="148"/>
      <c r="DR259" s="148"/>
      <c r="DS259" s="148"/>
      <c r="DT259" s="148"/>
      <c r="DU259" s="148"/>
      <c r="DV259" s="148"/>
      <c r="DW259" s="148"/>
      <c r="DX259" s="148"/>
      <c r="DY259" s="148"/>
      <c r="DZ259" s="148"/>
      <c r="EA259" s="148"/>
      <c r="EB259" s="148"/>
      <c r="EC259" s="148"/>
      <c r="ED259" s="148"/>
      <c r="EE259" s="148"/>
      <c r="EF259" s="148"/>
      <c r="EG259" s="148"/>
      <c r="EH259" s="148"/>
      <c r="EI259" s="148"/>
      <c r="EJ259" s="148"/>
      <c r="EK259" s="148"/>
      <c r="EL259" s="148"/>
      <c r="EM259" s="148"/>
      <c r="EN259" s="148"/>
      <c r="EO259" s="148"/>
      <c r="EP259" s="148"/>
      <c r="EQ259" s="148"/>
      <c r="ER259" s="148"/>
      <c r="ES259" s="148"/>
      <c r="ET259" s="148"/>
      <c r="EU259" s="148"/>
      <c r="EV259" s="148"/>
      <c r="EW259" s="148"/>
      <c r="EX259" s="148"/>
      <c r="EY259" s="148"/>
      <c r="EZ259" s="148"/>
      <c r="FA259" s="148"/>
      <c r="FB259" s="148"/>
      <c r="FC259" s="148"/>
      <c r="FD259" s="148"/>
      <c r="FE259" s="148"/>
      <c r="FF259" s="148"/>
      <c r="FG259" s="148"/>
      <c r="FH259" s="148"/>
      <c r="FI259" s="148"/>
      <c r="FJ259" s="148"/>
      <c r="FK259" s="148"/>
      <c r="FL259" s="148"/>
      <c r="FM259" s="148"/>
      <c r="FN259" s="148"/>
      <c r="FO259" s="148"/>
      <c r="FP259" s="148"/>
      <c r="FQ259" s="148"/>
      <c r="FR259" s="148"/>
      <c r="FS259" s="148"/>
      <c r="FT259" s="148"/>
      <c r="FU259" s="148"/>
      <c r="FV259" s="148"/>
      <c r="FW259" s="148"/>
      <c r="FX259" s="148"/>
      <c r="FY259" s="148"/>
      <c r="FZ259" s="148"/>
      <c r="GA259" s="148"/>
      <c r="GB259" s="148"/>
      <c r="GC259" s="148"/>
      <c r="GD259" s="148"/>
      <c r="GE259" s="148"/>
      <c r="GF259" s="148"/>
      <c r="GG259" s="148"/>
      <c r="GH259" s="148"/>
      <c r="GI259" s="148"/>
      <c r="GJ259" s="148"/>
      <c r="GK259" s="148"/>
      <c r="GL259" s="148"/>
      <c r="GM259" s="148"/>
      <c r="GN259" s="148"/>
      <c r="GO259" s="148"/>
      <c r="GP259" s="148"/>
      <c r="GQ259" s="148"/>
      <c r="GR259" s="148"/>
      <c r="GS259" s="148"/>
      <c r="GT259" s="148"/>
      <c r="GU259" s="148"/>
      <c r="GV259" s="148"/>
      <c r="GW259" s="148"/>
      <c r="GX259" s="148"/>
      <c r="GY259" s="148"/>
      <c r="GZ259" s="148"/>
      <c r="HA259" s="148"/>
      <c r="HB259" s="148"/>
      <c r="HC259" s="148"/>
      <c r="HD259" s="148"/>
      <c r="HE259" s="148"/>
      <c r="HF259" s="148"/>
      <c r="HG259" s="148"/>
      <c r="HH259" s="148"/>
      <c r="HI259" s="148"/>
      <c r="HJ259" s="148"/>
      <c r="HK259" s="148"/>
      <c r="HL259" s="148"/>
      <c r="HM259" s="148"/>
      <c r="HN259" s="148"/>
      <c r="HO259" s="148"/>
      <c r="HP259" s="148"/>
    </row>
    <row r="260" s="147" customFormat="1" spans="1:224">
      <c r="A260" s="160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  <c r="BQ260" s="148"/>
      <c r="BR260" s="148"/>
      <c r="BS260" s="148"/>
      <c r="BT260" s="148"/>
      <c r="BU260" s="148"/>
      <c r="BV260" s="148"/>
      <c r="BW260" s="148"/>
      <c r="BX260" s="148"/>
      <c r="BY260" s="148"/>
      <c r="BZ260" s="148"/>
      <c r="CA260" s="148"/>
      <c r="CB260" s="148"/>
      <c r="CC260" s="148"/>
      <c r="CD260" s="148"/>
      <c r="CE260" s="148"/>
      <c r="CF260" s="148"/>
      <c r="CG260" s="148"/>
      <c r="CH260" s="148"/>
      <c r="CI260" s="148"/>
      <c r="CJ260" s="148"/>
      <c r="CK260" s="148"/>
      <c r="CL260" s="148"/>
      <c r="CM260" s="148"/>
      <c r="CN260" s="148"/>
      <c r="CO260" s="148"/>
      <c r="CP260" s="148"/>
      <c r="CQ260" s="148"/>
      <c r="CR260" s="148"/>
      <c r="CS260" s="148"/>
      <c r="CT260" s="148"/>
      <c r="CU260" s="148"/>
      <c r="CV260" s="148"/>
      <c r="CW260" s="148"/>
      <c r="CX260" s="148"/>
      <c r="CY260" s="148"/>
      <c r="CZ260" s="148"/>
      <c r="DA260" s="148"/>
      <c r="DB260" s="148"/>
      <c r="DC260" s="148"/>
      <c r="DD260" s="148"/>
      <c r="DE260" s="148"/>
      <c r="DF260" s="148"/>
      <c r="DG260" s="148"/>
      <c r="DH260" s="148"/>
      <c r="DI260" s="148"/>
      <c r="DJ260" s="148"/>
      <c r="DK260" s="148"/>
      <c r="DL260" s="148"/>
      <c r="DM260" s="148"/>
      <c r="DN260" s="148"/>
      <c r="DO260" s="148"/>
      <c r="DP260" s="148"/>
      <c r="DQ260" s="148"/>
      <c r="DR260" s="148"/>
      <c r="DS260" s="148"/>
      <c r="DT260" s="148"/>
      <c r="DU260" s="148"/>
      <c r="DV260" s="148"/>
      <c r="DW260" s="148"/>
      <c r="DX260" s="148"/>
      <c r="DY260" s="148"/>
      <c r="DZ260" s="148"/>
      <c r="EA260" s="148"/>
      <c r="EB260" s="148"/>
      <c r="EC260" s="148"/>
      <c r="ED260" s="148"/>
      <c r="EE260" s="148"/>
      <c r="EF260" s="148"/>
      <c r="EG260" s="148"/>
      <c r="EH260" s="148"/>
      <c r="EI260" s="148"/>
      <c r="EJ260" s="148"/>
      <c r="EK260" s="148"/>
      <c r="EL260" s="148"/>
      <c r="EM260" s="148"/>
      <c r="EN260" s="148"/>
      <c r="EO260" s="148"/>
      <c r="EP260" s="148"/>
      <c r="EQ260" s="148"/>
      <c r="ER260" s="148"/>
      <c r="ES260" s="148"/>
      <c r="ET260" s="148"/>
      <c r="EU260" s="148"/>
      <c r="EV260" s="148"/>
      <c r="EW260" s="148"/>
      <c r="EX260" s="148"/>
      <c r="EY260" s="148"/>
      <c r="EZ260" s="148"/>
      <c r="FA260" s="148"/>
      <c r="FB260" s="148"/>
      <c r="FC260" s="148"/>
      <c r="FD260" s="148"/>
      <c r="FE260" s="148"/>
      <c r="FF260" s="148"/>
      <c r="FG260" s="148"/>
      <c r="FH260" s="148"/>
      <c r="FI260" s="148"/>
      <c r="FJ260" s="148"/>
      <c r="FK260" s="148"/>
      <c r="FL260" s="148"/>
      <c r="FM260" s="148"/>
      <c r="FN260" s="148"/>
      <c r="FO260" s="148"/>
      <c r="FP260" s="148"/>
      <c r="FQ260" s="148"/>
      <c r="FR260" s="148"/>
      <c r="FS260" s="148"/>
      <c r="FT260" s="148"/>
      <c r="FU260" s="148"/>
      <c r="FV260" s="148"/>
      <c r="FW260" s="148"/>
      <c r="FX260" s="148"/>
      <c r="FY260" s="148"/>
      <c r="FZ260" s="148"/>
      <c r="GA260" s="148"/>
      <c r="GB260" s="148"/>
      <c r="GC260" s="148"/>
      <c r="GD260" s="148"/>
      <c r="GE260" s="148"/>
      <c r="GF260" s="148"/>
      <c r="GG260" s="148"/>
      <c r="GH260" s="148"/>
      <c r="GI260" s="148"/>
      <c r="GJ260" s="148"/>
      <c r="GK260" s="148"/>
      <c r="GL260" s="148"/>
      <c r="GM260" s="148"/>
      <c r="GN260" s="148"/>
      <c r="GO260" s="148"/>
      <c r="GP260" s="148"/>
      <c r="GQ260" s="148"/>
      <c r="GR260" s="148"/>
      <c r="GS260" s="148"/>
      <c r="GT260" s="148"/>
      <c r="GU260" s="148"/>
      <c r="GV260" s="148"/>
      <c r="GW260" s="148"/>
      <c r="GX260" s="148"/>
      <c r="GY260" s="148"/>
      <c r="GZ260" s="148"/>
      <c r="HA260" s="148"/>
      <c r="HB260" s="148"/>
      <c r="HC260" s="148"/>
      <c r="HD260" s="148"/>
      <c r="HE260" s="148"/>
      <c r="HF260" s="148"/>
      <c r="HG260" s="148"/>
      <c r="HH260" s="148"/>
      <c r="HI260" s="148"/>
      <c r="HJ260" s="148"/>
      <c r="HK260" s="148"/>
      <c r="HL260" s="148"/>
      <c r="HM260" s="148"/>
      <c r="HN260" s="148"/>
      <c r="HO260" s="148"/>
      <c r="HP260" s="148"/>
    </row>
    <row r="261" s="147" customFormat="1" spans="1:224">
      <c r="A261" s="160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8"/>
      <c r="BR261" s="148"/>
      <c r="BS261" s="148"/>
      <c r="BT261" s="148"/>
      <c r="BU261" s="148"/>
      <c r="BV261" s="148"/>
      <c r="BW261" s="148"/>
      <c r="BX261" s="148"/>
      <c r="BY261" s="148"/>
      <c r="BZ261" s="148"/>
      <c r="CA261" s="148"/>
      <c r="CB261" s="148"/>
      <c r="CC261" s="148"/>
      <c r="CD261" s="148"/>
      <c r="CE261" s="148"/>
      <c r="CF261" s="148"/>
      <c r="CG261" s="148"/>
      <c r="CH261" s="148"/>
      <c r="CI261" s="148"/>
      <c r="CJ261" s="148"/>
      <c r="CK261" s="148"/>
      <c r="CL261" s="148"/>
      <c r="CM261" s="148"/>
      <c r="CN261" s="148"/>
      <c r="CO261" s="148"/>
      <c r="CP261" s="148"/>
      <c r="CQ261" s="148"/>
      <c r="CR261" s="148"/>
      <c r="CS261" s="148"/>
      <c r="CT261" s="148"/>
      <c r="CU261" s="148"/>
      <c r="CV261" s="148"/>
      <c r="CW261" s="148"/>
      <c r="CX261" s="148"/>
      <c r="CY261" s="148"/>
      <c r="CZ261" s="148"/>
      <c r="DA261" s="148"/>
      <c r="DB261" s="148"/>
      <c r="DC261" s="148"/>
      <c r="DD261" s="148"/>
      <c r="DE261" s="148"/>
      <c r="DF261" s="148"/>
      <c r="DG261" s="148"/>
      <c r="DH261" s="148"/>
      <c r="DI261" s="148"/>
      <c r="DJ261" s="148"/>
      <c r="DK261" s="148"/>
      <c r="DL261" s="148"/>
      <c r="DM261" s="148"/>
      <c r="DN261" s="148"/>
      <c r="DO261" s="148"/>
      <c r="DP261" s="148"/>
      <c r="DQ261" s="148"/>
      <c r="DR261" s="148"/>
      <c r="DS261" s="148"/>
      <c r="DT261" s="148"/>
      <c r="DU261" s="148"/>
      <c r="DV261" s="148"/>
      <c r="DW261" s="148"/>
      <c r="DX261" s="148"/>
      <c r="DY261" s="148"/>
      <c r="DZ261" s="148"/>
      <c r="EA261" s="148"/>
      <c r="EB261" s="148"/>
      <c r="EC261" s="148"/>
      <c r="ED261" s="148"/>
      <c r="EE261" s="148"/>
      <c r="EF261" s="148"/>
      <c r="EG261" s="148"/>
      <c r="EH261" s="148"/>
      <c r="EI261" s="148"/>
      <c r="EJ261" s="148"/>
      <c r="EK261" s="148"/>
      <c r="EL261" s="148"/>
      <c r="EM261" s="148"/>
      <c r="EN261" s="148"/>
      <c r="EO261" s="148"/>
      <c r="EP261" s="148"/>
      <c r="EQ261" s="148"/>
      <c r="ER261" s="148"/>
      <c r="ES261" s="148"/>
      <c r="ET261" s="148"/>
      <c r="EU261" s="148"/>
      <c r="EV261" s="148"/>
      <c r="EW261" s="148"/>
      <c r="EX261" s="148"/>
      <c r="EY261" s="148"/>
      <c r="EZ261" s="148"/>
      <c r="FA261" s="148"/>
      <c r="FB261" s="148"/>
      <c r="FC261" s="148"/>
      <c r="FD261" s="148"/>
      <c r="FE261" s="148"/>
      <c r="FF261" s="148"/>
      <c r="FG261" s="148"/>
      <c r="FH261" s="148"/>
      <c r="FI261" s="148"/>
      <c r="FJ261" s="148"/>
      <c r="FK261" s="148"/>
      <c r="FL261" s="148"/>
      <c r="FM261" s="148"/>
      <c r="FN261" s="148"/>
      <c r="FO261" s="148"/>
      <c r="FP261" s="148"/>
      <c r="FQ261" s="148"/>
      <c r="FR261" s="148"/>
      <c r="FS261" s="148"/>
      <c r="FT261" s="148"/>
      <c r="FU261" s="148"/>
      <c r="FV261" s="148"/>
      <c r="FW261" s="148"/>
      <c r="FX261" s="148"/>
      <c r="FY261" s="148"/>
      <c r="FZ261" s="148"/>
      <c r="GA261" s="148"/>
      <c r="GB261" s="148"/>
      <c r="GC261" s="148"/>
      <c r="GD261" s="148"/>
      <c r="GE261" s="148"/>
      <c r="GF261" s="148"/>
      <c r="GG261" s="148"/>
      <c r="GH261" s="148"/>
      <c r="GI261" s="148"/>
      <c r="GJ261" s="148"/>
      <c r="GK261" s="148"/>
      <c r="GL261" s="148"/>
      <c r="GM261" s="148"/>
      <c r="GN261" s="148"/>
      <c r="GO261" s="148"/>
      <c r="GP261" s="148"/>
      <c r="GQ261" s="148"/>
      <c r="GR261" s="148"/>
      <c r="GS261" s="148"/>
      <c r="GT261" s="148"/>
      <c r="GU261" s="148"/>
      <c r="GV261" s="148"/>
      <c r="GW261" s="148"/>
      <c r="GX261" s="148"/>
      <c r="GY261" s="148"/>
      <c r="GZ261" s="148"/>
      <c r="HA261" s="148"/>
      <c r="HB261" s="148"/>
      <c r="HC261" s="148"/>
      <c r="HD261" s="148"/>
      <c r="HE261" s="148"/>
      <c r="HF261" s="148"/>
      <c r="HG261" s="148"/>
      <c r="HH261" s="148"/>
      <c r="HI261" s="148"/>
      <c r="HJ261" s="148"/>
      <c r="HK261" s="148"/>
      <c r="HL261" s="148"/>
      <c r="HM261" s="148"/>
      <c r="HN261" s="148"/>
      <c r="HO261" s="148"/>
      <c r="HP261" s="148"/>
    </row>
    <row r="262" s="147" customFormat="1" spans="1:224">
      <c r="A262" s="160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8"/>
      <c r="BR262" s="148"/>
      <c r="BS262" s="148"/>
      <c r="BT262" s="148"/>
      <c r="BU262" s="148"/>
      <c r="BV262" s="148"/>
      <c r="BW262" s="148"/>
      <c r="BX262" s="148"/>
      <c r="BY262" s="148"/>
      <c r="BZ262" s="148"/>
      <c r="CA262" s="148"/>
      <c r="CB262" s="148"/>
      <c r="CC262" s="148"/>
      <c r="CD262" s="148"/>
      <c r="CE262" s="148"/>
      <c r="CF262" s="148"/>
      <c r="CG262" s="148"/>
      <c r="CH262" s="148"/>
      <c r="CI262" s="148"/>
      <c r="CJ262" s="148"/>
      <c r="CK262" s="148"/>
      <c r="CL262" s="148"/>
      <c r="CM262" s="148"/>
      <c r="CN262" s="148"/>
      <c r="CO262" s="148"/>
      <c r="CP262" s="148"/>
      <c r="CQ262" s="148"/>
      <c r="CR262" s="148"/>
      <c r="CS262" s="148"/>
      <c r="CT262" s="148"/>
      <c r="CU262" s="148"/>
      <c r="CV262" s="148"/>
      <c r="CW262" s="148"/>
      <c r="CX262" s="148"/>
      <c r="CY262" s="148"/>
      <c r="CZ262" s="148"/>
      <c r="DA262" s="148"/>
      <c r="DB262" s="148"/>
      <c r="DC262" s="148"/>
      <c r="DD262" s="148"/>
      <c r="DE262" s="148"/>
      <c r="DF262" s="148"/>
      <c r="DG262" s="148"/>
      <c r="DH262" s="148"/>
      <c r="DI262" s="148"/>
      <c r="DJ262" s="148"/>
      <c r="DK262" s="148"/>
      <c r="DL262" s="148"/>
      <c r="DM262" s="148"/>
      <c r="DN262" s="148"/>
      <c r="DO262" s="148"/>
      <c r="DP262" s="148"/>
      <c r="DQ262" s="148"/>
      <c r="DR262" s="148"/>
      <c r="DS262" s="148"/>
      <c r="DT262" s="148"/>
      <c r="DU262" s="148"/>
      <c r="DV262" s="148"/>
      <c r="DW262" s="148"/>
      <c r="DX262" s="148"/>
      <c r="DY262" s="148"/>
      <c r="DZ262" s="148"/>
      <c r="EA262" s="148"/>
      <c r="EB262" s="148"/>
      <c r="EC262" s="148"/>
      <c r="ED262" s="148"/>
      <c r="EE262" s="148"/>
      <c r="EF262" s="148"/>
      <c r="EG262" s="148"/>
      <c r="EH262" s="148"/>
      <c r="EI262" s="148"/>
      <c r="EJ262" s="148"/>
      <c r="EK262" s="148"/>
      <c r="EL262" s="148"/>
      <c r="EM262" s="148"/>
      <c r="EN262" s="148"/>
      <c r="EO262" s="148"/>
      <c r="EP262" s="148"/>
      <c r="EQ262" s="148"/>
      <c r="ER262" s="148"/>
      <c r="ES262" s="148"/>
      <c r="ET262" s="148"/>
      <c r="EU262" s="148"/>
      <c r="EV262" s="148"/>
      <c r="EW262" s="148"/>
      <c r="EX262" s="148"/>
      <c r="EY262" s="148"/>
      <c r="EZ262" s="148"/>
      <c r="FA262" s="148"/>
      <c r="FB262" s="148"/>
      <c r="FC262" s="148"/>
      <c r="FD262" s="148"/>
      <c r="FE262" s="148"/>
      <c r="FF262" s="148"/>
      <c r="FG262" s="148"/>
      <c r="FH262" s="148"/>
      <c r="FI262" s="148"/>
      <c r="FJ262" s="148"/>
      <c r="FK262" s="148"/>
      <c r="FL262" s="148"/>
      <c r="FM262" s="148"/>
      <c r="FN262" s="148"/>
      <c r="FO262" s="148"/>
      <c r="FP262" s="148"/>
      <c r="FQ262" s="148"/>
      <c r="FR262" s="148"/>
      <c r="FS262" s="148"/>
      <c r="FT262" s="148"/>
      <c r="FU262" s="148"/>
      <c r="FV262" s="148"/>
      <c r="FW262" s="148"/>
      <c r="FX262" s="148"/>
      <c r="FY262" s="148"/>
      <c r="FZ262" s="148"/>
      <c r="GA262" s="148"/>
      <c r="GB262" s="148"/>
      <c r="GC262" s="148"/>
      <c r="GD262" s="148"/>
      <c r="GE262" s="148"/>
      <c r="GF262" s="148"/>
      <c r="GG262" s="148"/>
      <c r="GH262" s="148"/>
      <c r="GI262" s="148"/>
      <c r="GJ262" s="148"/>
      <c r="GK262" s="148"/>
      <c r="GL262" s="148"/>
      <c r="GM262" s="148"/>
      <c r="GN262" s="148"/>
      <c r="GO262" s="148"/>
      <c r="GP262" s="148"/>
      <c r="GQ262" s="148"/>
      <c r="GR262" s="148"/>
      <c r="GS262" s="148"/>
      <c r="GT262" s="148"/>
      <c r="GU262" s="148"/>
      <c r="GV262" s="148"/>
      <c r="GW262" s="148"/>
      <c r="GX262" s="148"/>
      <c r="GY262" s="148"/>
      <c r="GZ262" s="148"/>
      <c r="HA262" s="148"/>
      <c r="HB262" s="148"/>
      <c r="HC262" s="148"/>
      <c r="HD262" s="148"/>
      <c r="HE262" s="148"/>
      <c r="HF262" s="148"/>
      <c r="HG262" s="148"/>
      <c r="HH262" s="148"/>
      <c r="HI262" s="148"/>
      <c r="HJ262" s="148"/>
      <c r="HK262" s="148"/>
      <c r="HL262" s="148"/>
      <c r="HM262" s="148"/>
      <c r="HN262" s="148"/>
      <c r="HO262" s="148"/>
      <c r="HP262" s="148"/>
    </row>
    <row r="263" s="147" customFormat="1" spans="1:224">
      <c r="A263" s="160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  <c r="BQ263" s="148"/>
      <c r="BR263" s="148"/>
      <c r="BS263" s="148"/>
      <c r="BT263" s="148"/>
      <c r="BU263" s="148"/>
      <c r="BV263" s="148"/>
      <c r="BW263" s="148"/>
      <c r="BX263" s="148"/>
      <c r="BY263" s="148"/>
      <c r="BZ263" s="148"/>
      <c r="CA263" s="148"/>
      <c r="CB263" s="148"/>
      <c r="CC263" s="148"/>
      <c r="CD263" s="148"/>
      <c r="CE263" s="148"/>
      <c r="CF263" s="148"/>
      <c r="CG263" s="148"/>
      <c r="CH263" s="148"/>
      <c r="CI263" s="148"/>
      <c r="CJ263" s="148"/>
      <c r="CK263" s="148"/>
      <c r="CL263" s="148"/>
      <c r="CM263" s="148"/>
      <c r="CN263" s="148"/>
      <c r="CO263" s="148"/>
      <c r="CP263" s="148"/>
      <c r="CQ263" s="148"/>
      <c r="CR263" s="148"/>
      <c r="CS263" s="148"/>
      <c r="CT263" s="148"/>
      <c r="CU263" s="148"/>
      <c r="CV263" s="148"/>
      <c r="CW263" s="148"/>
      <c r="CX263" s="148"/>
      <c r="CY263" s="148"/>
      <c r="CZ263" s="148"/>
      <c r="DA263" s="148"/>
      <c r="DB263" s="148"/>
      <c r="DC263" s="148"/>
      <c r="DD263" s="148"/>
      <c r="DE263" s="148"/>
      <c r="DF263" s="148"/>
      <c r="DG263" s="148"/>
      <c r="DH263" s="148"/>
      <c r="DI263" s="148"/>
      <c r="DJ263" s="148"/>
      <c r="DK263" s="148"/>
      <c r="DL263" s="148"/>
      <c r="DM263" s="148"/>
      <c r="DN263" s="148"/>
      <c r="DO263" s="148"/>
      <c r="DP263" s="148"/>
      <c r="DQ263" s="148"/>
      <c r="DR263" s="148"/>
      <c r="DS263" s="148"/>
      <c r="DT263" s="148"/>
      <c r="DU263" s="148"/>
      <c r="DV263" s="148"/>
      <c r="DW263" s="148"/>
      <c r="DX263" s="148"/>
      <c r="DY263" s="148"/>
      <c r="DZ263" s="148"/>
      <c r="EA263" s="148"/>
      <c r="EB263" s="148"/>
      <c r="EC263" s="148"/>
      <c r="ED263" s="148"/>
      <c r="EE263" s="148"/>
      <c r="EF263" s="148"/>
      <c r="EG263" s="148"/>
      <c r="EH263" s="148"/>
      <c r="EI263" s="148"/>
      <c r="EJ263" s="148"/>
      <c r="EK263" s="148"/>
      <c r="EL263" s="148"/>
      <c r="EM263" s="148"/>
      <c r="EN263" s="148"/>
      <c r="EO263" s="148"/>
      <c r="EP263" s="148"/>
      <c r="EQ263" s="148"/>
      <c r="ER263" s="148"/>
      <c r="ES263" s="148"/>
      <c r="ET263" s="148"/>
      <c r="EU263" s="148"/>
      <c r="EV263" s="148"/>
      <c r="EW263" s="148"/>
      <c r="EX263" s="148"/>
      <c r="EY263" s="148"/>
      <c r="EZ263" s="148"/>
      <c r="FA263" s="148"/>
      <c r="FB263" s="148"/>
      <c r="FC263" s="148"/>
      <c r="FD263" s="148"/>
      <c r="FE263" s="148"/>
      <c r="FF263" s="148"/>
      <c r="FG263" s="148"/>
      <c r="FH263" s="148"/>
      <c r="FI263" s="148"/>
      <c r="FJ263" s="148"/>
      <c r="FK263" s="148"/>
      <c r="FL263" s="148"/>
      <c r="FM263" s="148"/>
      <c r="FN263" s="148"/>
      <c r="FO263" s="148"/>
      <c r="FP263" s="148"/>
      <c r="FQ263" s="148"/>
      <c r="FR263" s="148"/>
      <c r="FS263" s="148"/>
      <c r="FT263" s="148"/>
      <c r="FU263" s="148"/>
      <c r="FV263" s="148"/>
      <c r="FW263" s="148"/>
      <c r="FX263" s="148"/>
      <c r="FY263" s="148"/>
      <c r="FZ263" s="148"/>
      <c r="GA263" s="148"/>
      <c r="GB263" s="148"/>
      <c r="GC263" s="148"/>
      <c r="GD263" s="148"/>
      <c r="GE263" s="148"/>
      <c r="GF263" s="148"/>
      <c r="GG263" s="148"/>
      <c r="GH263" s="148"/>
      <c r="GI263" s="148"/>
      <c r="GJ263" s="148"/>
      <c r="GK263" s="148"/>
      <c r="GL263" s="148"/>
      <c r="GM263" s="148"/>
      <c r="GN263" s="148"/>
      <c r="GO263" s="148"/>
      <c r="GP263" s="148"/>
      <c r="GQ263" s="148"/>
      <c r="GR263" s="148"/>
      <c r="GS263" s="148"/>
      <c r="GT263" s="148"/>
      <c r="GU263" s="148"/>
      <c r="GV263" s="148"/>
      <c r="GW263" s="148"/>
      <c r="GX263" s="148"/>
      <c r="GY263" s="148"/>
      <c r="GZ263" s="148"/>
      <c r="HA263" s="148"/>
      <c r="HB263" s="148"/>
      <c r="HC263" s="148"/>
      <c r="HD263" s="148"/>
      <c r="HE263" s="148"/>
      <c r="HF263" s="148"/>
      <c r="HG263" s="148"/>
      <c r="HH263" s="148"/>
      <c r="HI263" s="148"/>
      <c r="HJ263" s="148"/>
      <c r="HK263" s="148"/>
      <c r="HL263" s="148"/>
      <c r="HM263" s="148"/>
      <c r="HN263" s="148"/>
      <c r="HO263" s="148"/>
      <c r="HP263" s="148"/>
    </row>
    <row r="264" s="147" customFormat="1" spans="1:224">
      <c r="A264" s="160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  <c r="BQ264" s="148"/>
      <c r="BR264" s="148"/>
      <c r="BS264" s="148"/>
      <c r="BT264" s="148"/>
      <c r="BU264" s="148"/>
      <c r="BV264" s="148"/>
      <c r="BW264" s="148"/>
      <c r="BX264" s="148"/>
      <c r="BY264" s="148"/>
      <c r="BZ264" s="148"/>
      <c r="CA264" s="148"/>
      <c r="CB264" s="148"/>
      <c r="CC264" s="148"/>
      <c r="CD264" s="148"/>
      <c r="CE264" s="148"/>
      <c r="CF264" s="148"/>
      <c r="CG264" s="148"/>
      <c r="CH264" s="148"/>
      <c r="CI264" s="148"/>
      <c r="CJ264" s="148"/>
      <c r="CK264" s="148"/>
      <c r="CL264" s="148"/>
      <c r="CM264" s="148"/>
      <c r="CN264" s="148"/>
      <c r="CO264" s="148"/>
      <c r="CP264" s="148"/>
      <c r="CQ264" s="148"/>
      <c r="CR264" s="148"/>
      <c r="CS264" s="148"/>
      <c r="CT264" s="148"/>
      <c r="CU264" s="148"/>
      <c r="CV264" s="148"/>
      <c r="CW264" s="148"/>
      <c r="CX264" s="148"/>
      <c r="CY264" s="148"/>
      <c r="CZ264" s="148"/>
      <c r="DA264" s="148"/>
      <c r="DB264" s="148"/>
      <c r="DC264" s="148"/>
      <c r="DD264" s="148"/>
      <c r="DE264" s="148"/>
      <c r="DF264" s="148"/>
      <c r="DG264" s="148"/>
      <c r="DH264" s="148"/>
      <c r="DI264" s="148"/>
      <c r="DJ264" s="148"/>
      <c r="DK264" s="148"/>
      <c r="DL264" s="148"/>
      <c r="DM264" s="148"/>
      <c r="DN264" s="148"/>
      <c r="DO264" s="148"/>
      <c r="DP264" s="148"/>
      <c r="DQ264" s="148"/>
      <c r="DR264" s="148"/>
      <c r="DS264" s="148"/>
      <c r="DT264" s="148"/>
      <c r="DU264" s="148"/>
      <c r="DV264" s="148"/>
      <c r="DW264" s="148"/>
      <c r="DX264" s="148"/>
      <c r="DY264" s="148"/>
      <c r="DZ264" s="148"/>
      <c r="EA264" s="148"/>
      <c r="EB264" s="148"/>
      <c r="EC264" s="148"/>
      <c r="ED264" s="148"/>
      <c r="EE264" s="148"/>
      <c r="EF264" s="148"/>
      <c r="EG264" s="148"/>
      <c r="EH264" s="148"/>
      <c r="EI264" s="148"/>
      <c r="EJ264" s="148"/>
      <c r="EK264" s="148"/>
      <c r="EL264" s="148"/>
      <c r="EM264" s="148"/>
      <c r="EN264" s="148"/>
      <c r="EO264" s="148"/>
      <c r="EP264" s="148"/>
      <c r="EQ264" s="148"/>
      <c r="ER264" s="148"/>
      <c r="ES264" s="148"/>
      <c r="ET264" s="148"/>
      <c r="EU264" s="148"/>
      <c r="EV264" s="148"/>
      <c r="EW264" s="148"/>
      <c r="EX264" s="148"/>
      <c r="EY264" s="148"/>
      <c r="EZ264" s="148"/>
      <c r="FA264" s="148"/>
      <c r="FB264" s="148"/>
      <c r="FC264" s="148"/>
      <c r="FD264" s="148"/>
      <c r="FE264" s="148"/>
      <c r="FF264" s="148"/>
      <c r="FG264" s="148"/>
      <c r="FH264" s="148"/>
      <c r="FI264" s="148"/>
      <c r="FJ264" s="148"/>
      <c r="FK264" s="148"/>
      <c r="FL264" s="148"/>
      <c r="FM264" s="148"/>
      <c r="FN264" s="148"/>
      <c r="FO264" s="148"/>
      <c r="FP264" s="148"/>
      <c r="FQ264" s="148"/>
      <c r="FR264" s="148"/>
      <c r="FS264" s="148"/>
      <c r="FT264" s="148"/>
      <c r="FU264" s="148"/>
      <c r="FV264" s="148"/>
      <c r="FW264" s="148"/>
      <c r="FX264" s="148"/>
      <c r="FY264" s="148"/>
      <c r="FZ264" s="148"/>
      <c r="GA264" s="148"/>
      <c r="GB264" s="148"/>
      <c r="GC264" s="148"/>
      <c r="GD264" s="148"/>
      <c r="GE264" s="148"/>
      <c r="GF264" s="148"/>
      <c r="GG264" s="148"/>
      <c r="GH264" s="148"/>
      <c r="GI264" s="148"/>
      <c r="GJ264" s="148"/>
      <c r="GK264" s="148"/>
      <c r="GL264" s="148"/>
      <c r="GM264" s="148"/>
      <c r="GN264" s="148"/>
      <c r="GO264" s="148"/>
      <c r="GP264" s="148"/>
      <c r="GQ264" s="148"/>
      <c r="GR264" s="148"/>
      <c r="GS264" s="148"/>
      <c r="GT264" s="148"/>
      <c r="GU264" s="148"/>
      <c r="GV264" s="148"/>
      <c r="GW264" s="148"/>
      <c r="GX264" s="148"/>
      <c r="GY264" s="148"/>
      <c r="GZ264" s="148"/>
      <c r="HA264" s="148"/>
      <c r="HB264" s="148"/>
      <c r="HC264" s="148"/>
      <c r="HD264" s="148"/>
      <c r="HE264" s="148"/>
      <c r="HF264" s="148"/>
      <c r="HG264" s="148"/>
      <c r="HH264" s="148"/>
      <c r="HI264" s="148"/>
      <c r="HJ264" s="148"/>
      <c r="HK264" s="148"/>
      <c r="HL264" s="148"/>
      <c r="HM264" s="148"/>
      <c r="HN264" s="148"/>
      <c r="HO264" s="148"/>
      <c r="HP264" s="148"/>
    </row>
    <row r="265" s="147" customFormat="1" spans="1:224">
      <c r="A265" s="160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  <c r="BQ265" s="148"/>
      <c r="BR265" s="148"/>
      <c r="BS265" s="148"/>
      <c r="BT265" s="148"/>
      <c r="BU265" s="148"/>
      <c r="BV265" s="148"/>
      <c r="BW265" s="148"/>
      <c r="BX265" s="148"/>
      <c r="BY265" s="148"/>
      <c r="BZ265" s="148"/>
      <c r="CA265" s="148"/>
      <c r="CB265" s="148"/>
      <c r="CC265" s="148"/>
      <c r="CD265" s="148"/>
      <c r="CE265" s="148"/>
      <c r="CF265" s="148"/>
      <c r="CG265" s="148"/>
      <c r="CH265" s="148"/>
      <c r="CI265" s="148"/>
      <c r="CJ265" s="148"/>
      <c r="CK265" s="148"/>
      <c r="CL265" s="148"/>
      <c r="CM265" s="148"/>
      <c r="CN265" s="148"/>
      <c r="CO265" s="148"/>
      <c r="CP265" s="148"/>
      <c r="CQ265" s="148"/>
      <c r="CR265" s="148"/>
      <c r="CS265" s="148"/>
      <c r="CT265" s="148"/>
      <c r="CU265" s="148"/>
      <c r="CV265" s="148"/>
      <c r="CW265" s="148"/>
      <c r="CX265" s="148"/>
      <c r="CY265" s="148"/>
      <c r="CZ265" s="148"/>
      <c r="DA265" s="148"/>
      <c r="DB265" s="148"/>
      <c r="DC265" s="148"/>
      <c r="DD265" s="148"/>
      <c r="DE265" s="148"/>
      <c r="DF265" s="148"/>
      <c r="DG265" s="148"/>
      <c r="DH265" s="148"/>
      <c r="DI265" s="148"/>
      <c r="DJ265" s="148"/>
      <c r="DK265" s="148"/>
      <c r="DL265" s="148"/>
      <c r="DM265" s="148"/>
      <c r="DN265" s="148"/>
      <c r="DO265" s="148"/>
      <c r="DP265" s="148"/>
      <c r="DQ265" s="148"/>
      <c r="DR265" s="148"/>
      <c r="DS265" s="148"/>
      <c r="DT265" s="148"/>
      <c r="DU265" s="148"/>
      <c r="DV265" s="148"/>
      <c r="DW265" s="148"/>
      <c r="DX265" s="148"/>
      <c r="DY265" s="148"/>
      <c r="DZ265" s="148"/>
      <c r="EA265" s="148"/>
      <c r="EB265" s="148"/>
      <c r="EC265" s="148"/>
      <c r="ED265" s="148"/>
      <c r="EE265" s="148"/>
      <c r="EF265" s="148"/>
      <c r="EG265" s="148"/>
      <c r="EH265" s="148"/>
      <c r="EI265" s="148"/>
      <c r="EJ265" s="148"/>
      <c r="EK265" s="148"/>
      <c r="EL265" s="148"/>
      <c r="EM265" s="148"/>
      <c r="EN265" s="148"/>
      <c r="EO265" s="148"/>
      <c r="EP265" s="148"/>
      <c r="EQ265" s="148"/>
      <c r="ER265" s="148"/>
      <c r="ES265" s="148"/>
      <c r="ET265" s="148"/>
      <c r="EU265" s="148"/>
      <c r="EV265" s="148"/>
      <c r="EW265" s="148"/>
      <c r="EX265" s="148"/>
      <c r="EY265" s="148"/>
      <c r="EZ265" s="148"/>
      <c r="FA265" s="148"/>
      <c r="FB265" s="148"/>
      <c r="FC265" s="148"/>
      <c r="FD265" s="148"/>
      <c r="FE265" s="148"/>
      <c r="FF265" s="148"/>
      <c r="FG265" s="148"/>
      <c r="FH265" s="148"/>
      <c r="FI265" s="148"/>
      <c r="FJ265" s="148"/>
      <c r="FK265" s="148"/>
      <c r="FL265" s="148"/>
      <c r="FM265" s="148"/>
      <c r="FN265" s="148"/>
      <c r="FO265" s="148"/>
      <c r="FP265" s="148"/>
      <c r="FQ265" s="148"/>
      <c r="FR265" s="148"/>
      <c r="FS265" s="148"/>
      <c r="FT265" s="148"/>
      <c r="FU265" s="148"/>
      <c r="FV265" s="148"/>
      <c r="FW265" s="148"/>
      <c r="FX265" s="148"/>
      <c r="FY265" s="148"/>
      <c r="FZ265" s="148"/>
      <c r="GA265" s="148"/>
      <c r="GB265" s="148"/>
      <c r="GC265" s="148"/>
      <c r="GD265" s="148"/>
      <c r="GE265" s="148"/>
      <c r="GF265" s="148"/>
      <c r="GG265" s="148"/>
      <c r="GH265" s="148"/>
      <c r="GI265" s="148"/>
      <c r="GJ265" s="148"/>
      <c r="GK265" s="148"/>
      <c r="GL265" s="148"/>
      <c r="GM265" s="148"/>
      <c r="GN265" s="148"/>
      <c r="GO265" s="148"/>
      <c r="GP265" s="148"/>
      <c r="GQ265" s="148"/>
      <c r="GR265" s="148"/>
      <c r="GS265" s="148"/>
      <c r="GT265" s="148"/>
      <c r="GU265" s="148"/>
      <c r="GV265" s="148"/>
      <c r="GW265" s="148"/>
      <c r="GX265" s="148"/>
      <c r="GY265" s="148"/>
      <c r="GZ265" s="148"/>
      <c r="HA265" s="148"/>
      <c r="HB265" s="148"/>
      <c r="HC265" s="148"/>
      <c r="HD265" s="148"/>
      <c r="HE265" s="148"/>
      <c r="HF265" s="148"/>
      <c r="HG265" s="148"/>
      <c r="HH265" s="148"/>
      <c r="HI265" s="148"/>
      <c r="HJ265" s="148"/>
      <c r="HK265" s="148"/>
      <c r="HL265" s="148"/>
      <c r="HM265" s="148"/>
      <c r="HN265" s="148"/>
      <c r="HO265" s="148"/>
      <c r="HP265" s="148"/>
    </row>
    <row r="266" s="147" customFormat="1" spans="1:224">
      <c r="A266" s="160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  <c r="BQ266" s="148"/>
      <c r="BR266" s="148"/>
      <c r="BS266" s="148"/>
      <c r="BT266" s="148"/>
      <c r="BU266" s="148"/>
      <c r="BV266" s="148"/>
      <c r="BW266" s="148"/>
      <c r="BX266" s="148"/>
      <c r="BY266" s="148"/>
      <c r="BZ266" s="148"/>
      <c r="CA266" s="148"/>
      <c r="CB266" s="148"/>
      <c r="CC266" s="148"/>
      <c r="CD266" s="148"/>
      <c r="CE266" s="148"/>
      <c r="CF266" s="148"/>
      <c r="CG266" s="148"/>
      <c r="CH266" s="148"/>
      <c r="CI266" s="148"/>
      <c r="CJ266" s="148"/>
      <c r="CK266" s="148"/>
      <c r="CL266" s="148"/>
      <c r="CM266" s="148"/>
      <c r="CN266" s="148"/>
      <c r="CO266" s="148"/>
      <c r="CP266" s="148"/>
      <c r="CQ266" s="148"/>
      <c r="CR266" s="148"/>
      <c r="CS266" s="148"/>
      <c r="CT266" s="148"/>
      <c r="CU266" s="148"/>
      <c r="CV266" s="148"/>
      <c r="CW266" s="148"/>
      <c r="CX266" s="148"/>
      <c r="CY266" s="148"/>
      <c r="CZ266" s="148"/>
      <c r="DA266" s="148"/>
      <c r="DB266" s="148"/>
      <c r="DC266" s="148"/>
      <c r="DD266" s="148"/>
      <c r="DE266" s="148"/>
      <c r="DF266" s="148"/>
      <c r="DG266" s="148"/>
      <c r="DH266" s="148"/>
      <c r="DI266" s="148"/>
      <c r="DJ266" s="148"/>
      <c r="DK266" s="148"/>
      <c r="DL266" s="148"/>
      <c r="DM266" s="148"/>
      <c r="DN266" s="148"/>
      <c r="DO266" s="148"/>
      <c r="DP266" s="148"/>
      <c r="DQ266" s="148"/>
      <c r="DR266" s="148"/>
      <c r="DS266" s="148"/>
      <c r="DT266" s="148"/>
      <c r="DU266" s="148"/>
      <c r="DV266" s="148"/>
      <c r="DW266" s="148"/>
      <c r="DX266" s="148"/>
      <c r="DY266" s="148"/>
      <c r="DZ266" s="148"/>
      <c r="EA266" s="148"/>
      <c r="EB266" s="148"/>
      <c r="EC266" s="148"/>
      <c r="ED266" s="148"/>
      <c r="EE266" s="148"/>
      <c r="EF266" s="148"/>
      <c r="EG266" s="148"/>
      <c r="EH266" s="148"/>
      <c r="EI266" s="148"/>
      <c r="EJ266" s="148"/>
      <c r="EK266" s="148"/>
      <c r="EL266" s="148"/>
      <c r="EM266" s="148"/>
      <c r="EN266" s="148"/>
      <c r="EO266" s="148"/>
      <c r="EP266" s="148"/>
      <c r="EQ266" s="148"/>
      <c r="ER266" s="148"/>
      <c r="ES266" s="148"/>
      <c r="ET266" s="148"/>
      <c r="EU266" s="148"/>
      <c r="EV266" s="148"/>
      <c r="EW266" s="148"/>
      <c r="EX266" s="148"/>
      <c r="EY266" s="148"/>
      <c r="EZ266" s="148"/>
      <c r="FA266" s="148"/>
      <c r="FB266" s="148"/>
      <c r="FC266" s="148"/>
      <c r="FD266" s="148"/>
      <c r="FE266" s="148"/>
      <c r="FF266" s="148"/>
      <c r="FG266" s="148"/>
      <c r="FH266" s="148"/>
      <c r="FI266" s="148"/>
      <c r="FJ266" s="148"/>
      <c r="FK266" s="148"/>
      <c r="FL266" s="148"/>
      <c r="FM266" s="148"/>
      <c r="FN266" s="148"/>
      <c r="FO266" s="148"/>
      <c r="FP266" s="148"/>
      <c r="FQ266" s="148"/>
      <c r="FR266" s="148"/>
      <c r="FS266" s="148"/>
      <c r="FT266" s="148"/>
      <c r="FU266" s="148"/>
      <c r="FV266" s="148"/>
      <c r="FW266" s="148"/>
      <c r="FX266" s="148"/>
      <c r="FY266" s="148"/>
      <c r="FZ266" s="148"/>
      <c r="GA266" s="148"/>
      <c r="GB266" s="148"/>
      <c r="GC266" s="148"/>
      <c r="GD266" s="148"/>
      <c r="GE266" s="148"/>
      <c r="GF266" s="148"/>
      <c r="GG266" s="148"/>
      <c r="GH266" s="148"/>
      <c r="GI266" s="148"/>
      <c r="GJ266" s="148"/>
      <c r="GK266" s="148"/>
      <c r="GL266" s="148"/>
      <c r="GM266" s="148"/>
      <c r="GN266" s="148"/>
      <c r="GO266" s="148"/>
      <c r="GP266" s="148"/>
      <c r="GQ266" s="148"/>
      <c r="GR266" s="148"/>
      <c r="GS266" s="148"/>
      <c r="GT266" s="148"/>
      <c r="GU266" s="148"/>
      <c r="GV266" s="148"/>
      <c r="GW266" s="148"/>
      <c r="GX266" s="148"/>
      <c r="GY266" s="148"/>
      <c r="GZ266" s="148"/>
      <c r="HA266" s="148"/>
      <c r="HB266" s="148"/>
      <c r="HC266" s="148"/>
      <c r="HD266" s="148"/>
      <c r="HE266" s="148"/>
      <c r="HF266" s="148"/>
      <c r="HG266" s="148"/>
      <c r="HH266" s="148"/>
      <c r="HI266" s="148"/>
      <c r="HJ266" s="148"/>
      <c r="HK266" s="148"/>
      <c r="HL266" s="148"/>
      <c r="HM266" s="148"/>
      <c r="HN266" s="148"/>
      <c r="HO266" s="148"/>
      <c r="HP266" s="148"/>
    </row>
    <row r="267" s="147" customFormat="1" spans="1:224">
      <c r="A267" s="160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  <c r="BQ267" s="148"/>
      <c r="BR267" s="148"/>
      <c r="BS267" s="148"/>
      <c r="BT267" s="148"/>
      <c r="BU267" s="148"/>
      <c r="BV267" s="148"/>
      <c r="BW267" s="148"/>
      <c r="BX267" s="148"/>
      <c r="BY267" s="148"/>
      <c r="BZ267" s="148"/>
      <c r="CA267" s="148"/>
      <c r="CB267" s="148"/>
      <c r="CC267" s="148"/>
      <c r="CD267" s="148"/>
      <c r="CE267" s="148"/>
      <c r="CF267" s="148"/>
      <c r="CG267" s="148"/>
      <c r="CH267" s="148"/>
      <c r="CI267" s="148"/>
      <c r="CJ267" s="148"/>
      <c r="CK267" s="148"/>
      <c r="CL267" s="148"/>
      <c r="CM267" s="148"/>
      <c r="CN267" s="148"/>
      <c r="CO267" s="148"/>
      <c r="CP267" s="148"/>
      <c r="CQ267" s="148"/>
      <c r="CR267" s="148"/>
      <c r="CS267" s="148"/>
      <c r="CT267" s="148"/>
      <c r="CU267" s="148"/>
      <c r="CV267" s="148"/>
      <c r="CW267" s="148"/>
      <c r="CX267" s="148"/>
      <c r="CY267" s="148"/>
      <c r="CZ267" s="148"/>
      <c r="DA267" s="148"/>
      <c r="DB267" s="148"/>
      <c r="DC267" s="148"/>
      <c r="DD267" s="148"/>
      <c r="DE267" s="148"/>
      <c r="DF267" s="148"/>
      <c r="DG267" s="148"/>
      <c r="DH267" s="148"/>
      <c r="DI267" s="148"/>
      <c r="DJ267" s="148"/>
      <c r="DK267" s="148"/>
      <c r="DL267" s="148"/>
      <c r="DM267" s="148"/>
      <c r="DN267" s="148"/>
      <c r="DO267" s="148"/>
      <c r="DP267" s="148"/>
      <c r="DQ267" s="148"/>
      <c r="DR267" s="148"/>
      <c r="DS267" s="148"/>
      <c r="DT267" s="148"/>
      <c r="DU267" s="148"/>
      <c r="DV267" s="148"/>
      <c r="DW267" s="148"/>
      <c r="DX267" s="148"/>
      <c r="DY267" s="148"/>
      <c r="DZ267" s="148"/>
      <c r="EA267" s="148"/>
      <c r="EB267" s="148"/>
      <c r="EC267" s="148"/>
      <c r="ED267" s="148"/>
      <c r="EE267" s="148"/>
      <c r="EF267" s="148"/>
      <c r="EG267" s="148"/>
      <c r="EH267" s="148"/>
      <c r="EI267" s="148"/>
      <c r="EJ267" s="148"/>
      <c r="EK267" s="148"/>
      <c r="EL267" s="148"/>
      <c r="EM267" s="148"/>
      <c r="EN267" s="148"/>
      <c r="EO267" s="148"/>
      <c r="EP267" s="148"/>
      <c r="EQ267" s="148"/>
      <c r="ER267" s="148"/>
      <c r="ES267" s="148"/>
      <c r="ET267" s="148"/>
      <c r="EU267" s="148"/>
      <c r="EV267" s="148"/>
      <c r="EW267" s="148"/>
      <c r="EX267" s="148"/>
      <c r="EY267" s="148"/>
      <c r="EZ267" s="148"/>
      <c r="FA267" s="148"/>
      <c r="FB267" s="148"/>
      <c r="FC267" s="148"/>
      <c r="FD267" s="148"/>
      <c r="FE267" s="148"/>
      <c r="FF267" s="148"/>
      <c r="FG267" s="148"/>
      <c r="FH267" s="148"/>
      <c r="FI267" s="148"/>
      <c r="FJ267" s="148"/>
      <c r="FK267" s="148"/>
      <c r="FL267" s="148"/>
      <c r="FM267" s="148"/>
      <c r="FN267" s="148"/>
      <c r="FO267" s="148"/>
      <c r="FP267" s="148"/>
      <c r="FQ267" s="148"/>
      <c r="FR267" s="148"/>
      <c r="FS267" s="148"/>
      <c r="FT267" s="148"/>
      <c r="FU267" s="148"/>
      <c r="FV267" s="148"/>
      <c r="FW267" s="148"/>
      <c r="FX267" s="148"/>
      <c r="FY267" s="148"/>
      <c r="FZ267" s="148"/>
      <c r="GA267" s="148"/>
      <c r="GB267" s="148"/>
      <c r="GC267" s="148"/>
      <c r="GD267" s="148"/>
      <c r="GE267" s="148"/>
      <c r="GF267" s="148"/>
      <c r="GG267" s="148"/>
      <c r="GH267" s="148"/>
      <c r="GI267" s="148"/>
      <c r="GJ267" s="148"/>
      <c r="GK267" s="148"/>
      <c r="GL267" s="148"/>
      <c r="GM267" s="148"/>
      <c r="GN267" s="148"/>
      <c r="GO267" s="148"/>
      <c r="GP267" s="148"/>
      <c r="GQ267" s="148"/>
      <c r="GR267" s="148"/>
      <c r="GS267" s="148"/>
      <c r="GT267" s="148"/>
      <c r="GU267" s="148"/>
      <c r="GV267" s="148"/>
      <c r="GW267" s="148"/>
      <c r="GX267" s="148"/>
      <c r="GY267" s="148"/>
      <c r="GZ267" s="148"/>
      <c r="HA267" s="148"/>
      <c r="HB267" s="148"/>
      <c r="HC267" s="148"/>
      <c r="HD267" s="148"/>
      <c r="HE267" s="148"/>
      <c r="HF267" s="148"/>
      <c r="HG267" s="148"/>
      <c r="HH267" s="148"/>
      <c r="HI267" s="148"/>
      <c r="HJ267" s="148"/>
      <c r="HK267" s="148"/>
      <c r="HL267" s="148"/>
      <c r="HM267" s="148"/>
      <c r="HN267" s="148"/>
      <c r="HO267" s="148"/>
      <c r="HP267" s="148"/>
    </row>
    <row r="268" s="147" customFormat="1" spans="1:224">
      <c r="A268" s="160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  <c r="BQ268" s="148"/>
      <c r="BR268" s="148"/>
      <c r="BS268" s="148"/>
      <c r="BT268" s="148"/>
      <c r="BU268" s="148"/>
      <c r="BV268" s="148"/>
      <c r="BW268" s="148"/>
      <c r="BX268" s="148"/>
      <c r="BY268" s="148"/>
      <c r="BZ268" s="148"/>
      <c r="CA268" s="148"/>
      <c r="CB268" s="148"/>
      <c r="CC268" s="148"/>
      <c r="CD268" s="148"/>
      <c r="CE268" s="148"/>
      <c r="CF268" s="148"/>
      <c r="CG268" s="148"/>
      <c r="CH268" s="148"/>
      <c r="CI268" s="148"/>
      <c r="CJ268" s="148"/>
      <c r="CK268" s="148"/>
      <c r="CL268" s="148"/>
      <c r="CM268" s="148"/>
      <c r="CN268" s="148"/>
      <c r="CO268" s="148"/>
      <c r="CP268" s="148"/>
      <c r="CQ268" s="148"/>
      <c r="CR268" s="148"/>
      <c r="CS268" s="148"/>
      <c r="CT268" s="148"/>
      <c r="CU268" s="148"/>
      <c r="CV268" s="148"/>
      <c r="CW268" s="148"/>
      <c r="CX268" s="148"/>
      <c r="CY268" s="148"/>
      <c r="CZ268" s="148"/>
      <c r="DA268" s="148"/>
      <c r="DB268" s="148"/>
      <c r="DC268" s="148"/>
      <c r="DD268" s="148"/>
      <c r="DE268" s="148"/>
      <c r="DF268" s="148"/>
      <c r="DG268" s="148"/>
      <c r="DH268" s="148"/>
      <c r="DI268" s="148"/>
      <c r="DJ268" s="148"/>
      <c r="DK268" s="148"/>
      <c r="DL268" s="148"/>
      <c r="DM268" s="148"/>
      <c r="DN268" s="148"/>
      <c r="DO268" s="148"/>
      <c r="DP268" s="148"/>
      <c r="DQ268" s="148"/>
      <c r="DR268" s="148"/>
      <c r="DS268" s="148"/>
      <c r="DT268" s="148"/>
      <c r="DU268" s="148"/>
      <c r="DV268" s="148"/>
      <c r="DW268" s="148"/>
      <c r="DX268" s="148"/>
      <c r="DY268" s="148"/>
      <c r="DZ268" s="148"/>
      <c r="EA268" s="148"/>
      <c r="EB268" s="148"/>
      <c r="EC268" s="148"/>
      <c r="ED268" s="148"/>
      <c r="EE268" s="148"/>
      <c r="EF268" s="148"/>
      <c r="EG268" s="148"/>
      <c r="EH268" s="148"/>
      <c r="EI268" s="148"/>
      <c r="EJ268" s="148"/>
      <c r="EK268" s="148"/>
      <c r="EL268" s="148"/>
      <c r="EM268" s="148"/>
      <c r="EN268" s="148"/>
      <c r="EO268" s="148"/>
      <c r="EP268" s="148"/>
      <c r="EQ268" s="148"/>
      <c r="ER268" s="148"/>
      <c r="ES268" s="148"/>
      <c r="ET268" s="148"/>
      <c r="EU268" s="148"/>
      <c r="EV268" s="148"/>
      <c r="EW268" s="148"/>
      <c r="EX268" s="148"/>
      <c r="EY268" s="148"/>
      <c r="EZ268" s="148"/>
      <c r="FA268" s="148"/>
      <c r="FB268" s="148"/>
      <c r="FC268" s="148"/>
      <c r="FD268" s="148"/>
      <c r="FE268" s="148"/>
      <c r="FF268" s="148"/>
      <c r="FG268" s="148"/>
      <c r="FH268" s="148"/>
      <c r="FI268" s="148"/>
      <c r="FJ268" s="148"/>
      <c r="FK268" s="148"/>
      <c r="FL268" s="148"/>
      <c r="FM268" s="148"/>
      <c r="FN268" s="148"/>
      <c r="FO268" s="148"/>
      <c r="FP268" s="148"/>
      <c r="FQ268" s="148"/>
      <c r="FR268" s="148"/>
      <c r="FS268" s="148"/>
      <c r="FT268" s="148"/>
      <c r="FU268" s="148"/>
      <c r="FV268" s="148"/>
      <c r="FW268" s="148"/>
      <c r="FX268" s="148"/>
      <c r="FY268" s="148"/>
      <c r="FZ268" s="148"/>
      <c r="GA268" s="148"/>
      <c r="GB268" s="148"/>
      <c r="GC268" s="148"/>
      <c r="GD268" s="148"/>
      <c r="GE268" s="148"/>
      <c r="GF268" s="148"/>
      <c r="GG268" s="148"/>
      <c r="GH268" s="148"/>
      <c r="GI268" s="148"/>
      <c r="GJ268" s="148"/>
      <c r="GK268" s="148"/>
      <c r="GL268" s="148"/>
      <c r="GM268" s="148"/>
      <c r="GN268" s="148"/>
      <c r="GO268" s="148"/>
      <c r="GP268" s="148"/>
      <c r="GQ268" s="148"/>
      <c r="GR268" s="148"/>
      <c r="GS268" s="148"/>
      <c r="GT268" s="148"/>
      <c r="GU268" s="148"/>
      <c r="GV268" s="148"/>
      <c r="GW268" s="148"/>
      <c r="GX268" s="148"/>
      <c r="GY268" s="148"/>
      <c r="GZ268" s="148"/>
      <c r="HA268" s="148"/>
      <c r="HB268" s="148"/>
      <c r="HC268" s="148"/>
      <c r="HD268" s="148"/>
      <c r="HE268" s="148"/>
      <c r="HF268" s="148"/>
      <c r="HG268" s="148"/>
      <c r="HH268" s="148"/>
      <c r="HI268" s="148"/>
      <c r="HJ268" s="148"/>
      <c r="HK268" s="148"/>
      <c r="HL268" s="148"/>
      <c r="HM268" s="148"/>
      <c r="HN268" s="148"/>
      <c r="HO268" s="148"/>
      <c r="HP268" s="148"/>
    </row>
    <row r="269" s="147" customFormat="1" spans="1:224">
      <c r="A269" s="160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  <c r="BQ269" s="148"/>
      <c r="BR269" s="148"/>
      <c r="BS269" s="148"/>
      <c r="BT269" s="148"/>
      <c r="BU269" s="148"/>
      <c r="BV269" s="148"/>
      <c r="BW269" s="148"/>
      <c r="BX269" s="148"/>
      <c r="BY269" s="148"/>
      <c r="BZ269" s="148"/>
      <c r="CA269" s="148"/>
      <c r="CB269" s="148"/>
      <c r="CC269" s="148"/>
      <c r="CD269" s="148"/>
      <c r="CE269" s="148"/>
      <c r="CF269" s="148"/>
      <c r="CG269" s="148"/>
      <c r="CH269" s="148"/>
      <c r="CI269" s="148"/>
      <c r="CJ269" s="148"/>
      <c r="CK269" s="148"/>
      <c r="CL269" s="148"/>
      <c r="CM269" s="148"/>
      <c r="CN269" s="148"/>
      <c r="CO269" s="148"/>
      <c r="CP269" s="148"/>
      <c r="CQ269" s="148"/>
      <c r="CR269" s="148"/>
      <c r="CS269" s="148"/>
      <c r="CT269" s="148"/>
      <c r="CU269" s="148"/>
      <c r="CV269" s="148"/>
      <c r="CW269" s="148"/>
      <c r="CX269" s="148"/>
      <c r="CY269" s="148"/>
      <c r="CZ269" s="148"/>
      <c r="DA269" s="148"/>
      <c r="DB269" s="148"/>
      <c r="DC269" s="148"/>
      <c r="DD269" s="148"/>
      <c r="DE269" s="148"/>
      <c r="DF269" s="148"/>
      <c r="DG269" s="148"/>
      <c r="DH269" s="148"/>
      <c r="DI269" s="148"/>
      <c r="DJ269" s="148"/>
      <c r="DK269" s="148"/>
      <c r="DL269" s="148"/>
      <c r="DM269" s="148"/>
      <c r="DN269" s="148"/>
      <c r="DO269" s="148"/>
      <c r="DP269" s="148"/>
      <c r="DQ269" s="148"/>
      <c r="DR269" s="148"/>
      <c r="DS269" s="148"/>
      <c r="DT269" s="148"/>
      <c r="DU269" s="148"/>
      <c r="DV269" s="148"/>
      <c r="DW269" s="148"/>
      <c r="DX269" s="148"/>
      <c r="DY269" s="148"/>
      <c r="DZ269" s="148"/>
      <c r="EA269" s="148"/>
      <c r="EB269" s="148"/>
      <c r="EC269" s="148"/>
      <c r="ED269" s="148"/>
      <c r="EE269" s="148"/>
      <c r="EF269" s="148"/>
      <c r="EG269" s="148"/>
      <c r="EH269" s="148"/>
      <c r="EI269" s="148"/>
      <c r="EJ269" s="148"/>
      <c r="EK269" s="148"/>
      <c r="EL269" s="148"/>
      <c r="EM269" s="148"/>
      <c r="EN269" s="148"/>
      <c r="EO269" s="148"/>
      <c r="EP269" s="148"/>
      <c r="EQ269" s="148"/>
      <c r="ER269" s="148"/>
      <c r="ES269" s="148"/>
      <c r="ET269" s="148"/>
      <c r="EU269" s="148"/>
      <c r="EV269" s="148"/>
      <c r="EW269" s="148"/>
      <c r="EX269" s="148"/>
      <c r="EY269" s="148"/>
      <c r="EZ269" s="148"/>
      <c r="FA269" s="148"/>
      <c r="FB269" s="148"/>
      <c r="FC269" s="148"/>
      <c r="FD269" s="148"/>
      <c r="FE269" s="148"/>
      <c r="FF269" s="148"/>
      <c r="FG269" s="148"/>
      <c r="FH269" s="148"/>
      <c r="FI269" s="148"/>
      <c r="FJ269" s="148"/>
      <c r="FK269" s="148"/>
      <c r="FL269" s="148"/>
      <c r="FM269" s="148"/>
      <c r="FN269" s="148"/>
      <c r="FO269" s="148"/>
      <c r="FP269" s="148"/>
      <c r="FQ269" s="148"/>
      <c r="FR269" s="148"/>
      <c r="FS269" s="148"/>
      <c r="FT269" s="148"/>
      <c r="FU269" s="148"/>
      <c r="FV269" s="148"/>
      <c r="FW269" s="148"/>
      <c r="FX269" s="148"/>
      <c r="FY269" s="148"/>
      <c r="FZ269" s="148"/>
      <c r="GA269" s="148"/>
      <c r="GB269" s="148"/>
      <c r="GC269" s="148"/>
      <c r="GD269" s="148"/>
      <c r="GE269" s="148"/>
      <c r="GF269" s="148"/>
      <c r="GG269" s="148"/>
      <c r="GH269" s="148"/>
      <c r="GI269" s="148"/>
      <c r="GJ269" s="148"/>
      <c r="GK269" s="148"/>
      <c r="GL269" s="148"/>
      <c r="GM269" s="148"/>
      <c r="GN269" s="148"/>
      <c r="GO269" s="148"/>
      <c r="GP269" s="148"/>
      <c r="GQ269" s="148"/>
      <c r="GR269" s="148"/>
      <c r="GS269" s="148"/>
      <c r="GT269" s="148"/>
      <c r="GU269" s="148"/>
      <c r="GV269" s="148"/>
      <c r="GW269" s="148"/>
      <c r="GX269" s="148"/>
      <c r="GY269" s="148"/>
      <c r="GZ269" s="148"/>
      <c r="HA269" s="148"/>
      <c r="HB269" s="148"/>
      <c r="HC269" s="148"/>
      <c r="HD269" s="148"/>
      <c r="HE269" s="148"/>
      <c r="HF269" s="148"/>
      <c r="HG269" s="148"/>
      <c r="HH269" s="148"/>
      <c r="HI269" s="148"/>
      <c r="HJ269" s="148"/>
      <c r="HK269" s="148"/>
      <c r="HL269" s="148"/>
      <c r="HM269" s="148"/>
      <c r="HN269" s="148"/>
      <c r="HO269" s="148"/>
      <c r="HP269" s="148"/>
    </row>
    <row r="270" s="147" customFormat="1" spans="1:224">
      <c r="A270" s="160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  <c r="BQ270" s="148"/>
      <c r="BR270" s="148"/>
      <c r="BS270" s="148"/>
      <c r="BT270" s="148"/>
      <c r="BU270" s="148"/>
      <c r="BV270" s="148"/>
      <c r="BW270" s="148"/>
      <c r="BX270" s="148"/>
      <c r="BY270" s="148"/>
      <c r="BZ270" s="148"/>
      <c r="CA270" s="148"/>
      <c r="CB270" s="148"/>
      <c r="CC270" s="148"/>
      <c r="CD270" s="148"/>
      <c r="CE270" s="148"/>
      <c r="CF270" s="148"/>
      <c r="CG270" s="148"/>
      <c r="CH270" s="148"/>
      <c r="CI270" s="148"/>
      <c r="CJ270" s="148"/>
      <c r="CK270" s="148"/>
      <c r="CL270" s="148"/>
      <c r="CM270" s="148"/>
      <c r="CN270" s="148"/>
      <c r="CO270" s="148"/>
      <c r="CP270" s="148"/>
      <c r="CQ270" s="148"/>
      <c r="CR270" s="148"/>
      <c r="CS270" s="148"/>
      <c r="CT270" s="148"/>
      <c r="CU270" s="148"/>
      <c r="CV270" s="148"/>
      <c r="CW270" s="148"/>
      <c r="CX270" s="148"/>
      <c r="CY270" s="148"/>
      <c r="CZ270" s="148"/>
      <c r="DA270" s="148"/>
      <c r="DB270" s="148"/>
      <c r="DC270" s="148"/>
      <c r="DD270" s="148"/>
      <c r="DE270" s="148"/>
      <c r="DF270" s="148"/>
      <c r="DG270" s="148"/>
      <c r="DH270" s="148"/>
      <c r="DI270" s="148"/>
      <c r="DJ270" s="148"/>
      <c r="DK270" s="148"/>
      <c r="DL270" s="148"/>
      <c r="DM270" s="148"/>
      <c r="DN270" s="148"/>
      <c r="DO270" s="148"/>
      <c r="DP270" s="148"/>
      <c r="DQ270" s="148"/>
      <c r="DR270" s="148"/>
      <c r="DS270" s="148"/>
      <c r="DT270" s="148"/>
      <c r="DU270" s="148"/>
      <c r="DV270" s="148"/>
      <c r="DW270" s="148"/>
      <c r="DX270" s="148"/>
      <c r="DY270" s="148"/>
      <c r="DZ270" s="148"/>
      <c r="EA270" s="148"/>
      <c r="EB270" s="148"/>
      <c r="EC270" s="148"/>
      <c r="ED270" s="148"/>
      <c r="EE270" s="148"/>
      <c r="EF270" s="148"/>
      <c r="EG270" s="148"/>
      <c r="EH270" s="148"/>
      <c r="EI270" s="148"/>
      <c r="EJ270" s="148"/>
      <c r="EK270" s="148"/>
      <c r="EL270" s="148"/>
      <c r="EM270" s="148"/>
      <c r="EN270" s="148"/>
      <c r="EO270" s="148"/>
      <c r="EP270" s="148"/>
      <c r="EQ270" s="148"/>
      <c r="ER270" s="148"/>
      <c r="ES270" s="148"/>
      <c r="ET270" s="148"/>
      <c r="EU270" s="148"/>
      <c r="EV270" s="148"/>
      <c r="EW270" s="148"/>
      <c r="EX270" s="148"/>
      <c r="EY270" s="148"/>
      <c r="EZ270" s="148"/>
      <c r="FA270" s="148"/>
      <c r="FB270" s="148"/>
      <c r="FC270" s="148"/>
      <c r="FD270" s="148"/>
      <c r="FE270" s="148"/>
      <c r="FF270" s="148"/>
      <c r="FG270" s="148"/>
      <c r="FH270" s="148"/>
      <c r="FI270" s="148"/>
      <c r="FJ270" s="148"/>
      <c r="FK270" s="148"/>
      <c r="FL270" s="148"/>
      <c r="FM270" s="148"/>
      <c r="FN270" s="148"/>
      <c r="FO270" s="148"/>
      <c r="FP270" s="148"/>
      <c r="FQ270" s="148"/>
      <c r="FR270" s="148"/>
      <c r="FS270" s="148"/>
      <c r="FT270" s="148"/>
      <c r="FU270" s="148"/>
      <c r="FV270" s="148"/>
      <c r="FW270" s="148"/>
      <c r="FX270" s="148"/>
      <c r="FY270" s="148"/>
      <c r="FZ270" s="148"/>
      <c r="GA270" s="148"/>
      <c r="GB270" s="148"/>
      <c r="GC270" s="148"/>
      <c r="GD270" s="148"/>
      <c r="GE270" s="148"/>
      <c r="GF270" s="148"/>
      <c r="GG270" s="148"/>
      <c r="GH270" s="148"/>
      <c r="GI270" s="148"/>
      <c r="GJ270" s="148"/>
      <c r="GK270" s="148"/>
      <c r="GL270" s="148"/>
      <c r="GM270" s="148"/>
      <c r="GN270" s="148"/>
      <c r="GO270" s="148"/>
      <c r="GP270" s="148"/>
      <c r="GQ270" s="148"/>
      <c r="GR270" s="148"/>
      <c r="GS270" s="148"/>
      <c r="GT270" s="148"/>
      <c r="GU270" s="148"/>
      <c r="GV270" s="148"/>
      <c r="GW270" s="148"/>
      <c r="GX270" s="148"/>
      <c r="GY270" s="148"/>
      <c r="GZ270" s="148"/>
      <c r="HA270" s="148"/>
      <c r="HB270" s="148"/>
      <c r="HC270" s="148"/>
      <c r="HD270" s="148"/>
      <c r="HE270" s="148"/>
      <c r="HF270" s="148"/>
      <c r="HG270" s="148"/>
      <c r="HH270" s="148"/>
      <c r="HI270" s="148"/>
      <c r="HJ270" s="148"/>
      <c r="HK270" s="148"/>
      <c r="HL270" s="148"/>
      <c r="HM270" s="148"/>
      <c r="HN270" s="148"/>
      <c r="HO270" s="148"/>
      <c r="HP270" s="148"/>
    </row>
    <row r="271" s="147" customFormat="1" spans="1:224">
      <c r="A271" s="160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  <c r="BQ271" s="148"/>
      <c r="BR271" s="148"/>
      <c r="BS271" s="148"/>
      <c r="BT271" s="148"/>
      <c r="BU271" s="148"/>
      <c r="BV271" s="148"/>
      <c r="BW271" s="148"/>
      <c r="BX271" s="148"/>
      <c r="BY271" s="148"/>
      <c r="BZ271" s="148"/>
      <c r="CA271" s="148"/>
      <c r="CB271" s="148"/>
      <c r="CC271" s="148"/>
      <c r="CD271" s="148"/>
      <c r="CE271" s="148"/>
      <c r="CF271" s="148"/>
      <c r="CG271" s="148"/>
      <c r="CH271" s="148"/>
      <c r="CI271" s="148"/>
      <c r="CJ271" s="148"/>
      <c r="CK271" s="148"/>
      <c r="CL271" s="148"/>
      <c r="CM271" s="148"/>
      <c r="CN271" s="148"/>
      <c r="CO271" s="148"/>
      <c r="CP271" s="148"/>
      <c r="CQ271" s="148"/>
      <c r="CR271" s="148"/>
      <c r="CS271" s="148"/>
      <c r="CT271" s="148"/>
      <c r="CU271" s="148"/>
      <c r="CV271" s="148"/>
      <c r="CW271" s="148"/>
      <c r="CX271" s="148"/>
      <c r="CY271" s="148"/>
      <c r="CZ271" s="148"/>
      <c r="DA271" s="148"/>
      <c r="DB271" s="148"/>
      <c r="DC271" s="148"/>
      <c r="DD271" s="148"/>
      <c r="DE271" s="148"/>
      <c r="DF271" s="148"/>
      <c r="DG271" s="148"/>
      <c r="DH271" s="148"/>
      <c r="DI271" s="148"/>
      <c r="DJ271" s="148"/>
      <c r="DK271" s="148"/>
      <c r="DL271" s="148"/>
      <c r="DM271" s="148"/>
      <c r="DN271" s="148"/>
      <c r="DO271" s="148"/>
      <c r="DP271" s="148"/>
      <c r="DQ271" s="148"/>
      <c r="DR271" s="148"/>
      <c r="DS271" s="148"/>
      <c r="DT271" s="148"/>
      <c r="DU271" s="148"/>
      <c r="DV271" s="148"/>
      <c r="DW271" s="148"/>
      <c r="DX271" s="148"/>
      <c r="DY271" s="148"/>
      <c r="DZ271" s="148"/>
      <c r="EA271" s="148"/>
      <c r="EB271" s="148"/>
      <c r="EC271" s="148"/>
      <c r="ED271" s="148"/>
      <c r="EE271" s="148"/>
      <c r="EF271" s="148"/>
      <c r="EG271" s="148"/>
      <c r="EH271" s="148"/>
      <c r="EI271" s="148"/>
      <c r="EJ271" s="148"/>
      <c r="EK271" s="148"/>
      <c r="EL271" s="148"/>
      <c r="EM271" s="148"/>
      <c r="EN271" s="148"/>
      <c r="EO271" s="148"/>
      <c r="EP271" s="148"/>
      <c r="EQ271" s="148"/>
      <c r="ER271" s="148"/>
      <c r="ES271" s="148"/>
      <c r="ET271" s="148"/>
      <c r="EU271" s="148"/>
      <c r="EV271" s="148"/>
      <c r="EW271" s="148"/>
      <c r="EX271" s="148"/>
      <c r="EY271" s="148"/>
      <c r="EZ271" s="148"/>
      <c r="FA271" s="148"/>
      <c r="FB271" s="148"/>
      <c r="FC271" s="148"/>
      <c r="FD271" s="148"/>
      <c r="FE271" s="148"/>
      <c r="FF271" s="148"/>
      <c r="FG271" s="148"/>
      <c r="FH271" s="148"/>
      <c r="FI271" s="148"/>
      <c r="FJ271" s="148"/>
      <c r="FK271" s="148"/>
      <c r="FL271" s="148"/>
      <c r="FM271" s="148"/>
      <c r="FN271" s="148"/>
      <c r="FO271" s="148"/>
      <c r="FP271" s="148"/>
      <c r="FQ271" s="148"/>
      <c r="FR271" s="148"/>
      <c r="FS271" s="148"/>
      <c r="FT271" s="148"/>
      <c r="FU271" s="148"/>
      <c r="FV271" s="148"/>
      <c r="FW271" s="148"/>
      <c r="FX271" s="148"/>
      <c r="FY271" s="148"/>
      <c r="FZ271" s="148"/>
      <c r="GA271" s="148"/>
      <c r="GB271" s="148"/>
      <c r="GC271" s="148"/>
      <c r="GD271" s="148"/>
      <c r="GE271" s="148"/>
      <c r="GF271" s="148"/>
      <c r="GG271" s="148"/>
      <c r="GH271" s="148"/>
      <c r="GI271" s="148"/>
      <c r="GJ271" s="148"/>
      <c r="GK271" s="148"/>
      <c r="GL271" s="148"/>
      <c r="GM271" s="148"/>
      <c r="GN271" s="148"/>
      <c r="GO271" s="148"/>
      <c r="GP271" s="148"/>
      <c r="GQ271" s="148"/>
      <c r="GR271" s="148"/>
      <c r="GS271" s="148"/>
      <c r="GT271" s="148"/>
      <c r="GU271" s="148"/>
      <c r="GV271" s="148"/>
      <c r="GW271" s="148"/>
      <c r="GX271" s="148"/>
      <c r="GY271" s="148"/>
      <c r="GZ271" s="148"/>
      <c r="HA271" s="148"/>
      <c r="HB271" s="148"/>
      <c r="HC271" s="148"/>
      <c r="HD271" s="148"/>
      <c r="HE271" s="148"/>
      <c r="HF271" s="148"/>
      <c r="HG271" s="148"/>
      <c r="HH271" s="148"/>
      <c r="HI271" s="148"/>
      <c r="HJ271" s="148"/>
      <c r="HK271" s="148"/>
      <c r="HL271" s="148"/>
      <c r="HM271" s="148"/>
      <c r="HN271" s="148"/>
      <c r="HO271" s="148"/>
      <c r="HP271" s="148"/>
    </row>
    <row r="272" s="147" customFormat="1" spans="1:224">
      <c r="A272" s="160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  <c r="BI272" s="148"/>
      <c r="BJ272" s="148"/>
      <c r="BK272" s="148"/>
      <c r="BL272" s="148"/>
      <c r="BM272" s="148"/>
      <c r="BN272" s="148"/>
      <c r="BO272" s="148"/>
      <c r="BP272" s="148"/>
      <c r="BQ272" s="148"/>
      <c r="BR272" s="148"/>
      <c r="BS272" s="148"/>
      <c r="BT272" s="148"/>
      <c r="BU272" s="148"/>
      <c r="BV272" s="148"/>
      <c r="BW272" s="148"/>
      <c r="BX272" s="148"/>
      <c r="BY272" s="148"/>
      <c r="BZ272" s="148"/>
      <c r="CA272" s="148"/>
      <c r="CB272" s="148"/>
      <c r="CC272" s="148"/>
      <c r="CD272" s="148"/>
      <c r="CE272" s="148"/>
      <c r="CF272" s="148"/>
      <c r="CG272" s="148"/>
      <c r="CH272" s="148"/>
      <c r="CI272" s="148"/>
      <c r="CJ272" s="148"/>
      <c r="CK272" s="148"/>
      <c r="CL272" s="148"/>
      <c r="CM272" s="148"/>
      <c r="CN272" s="148"/>
      <c r="CO272" s="148"/>
      <c r="CP272" s="148"/>
      <c r="CQ272" s="148"/>
      <c r="CR272" s="148"/>
      <c r="CS272" s="148"/>
      <c r="CT272" s="148"/>
      <c r="CU272" s="148"/>
      <c r="CV272" s="148"/>
      <c r="CW272" s="148"/>
      <c r="CX272" s="148"/>
      <c r="CY272" s="148"/>
      <c r="CZ272" s="148"/>
      <c r="DA272" s="148"/>
      <c r="DB272" s="148"/>
      <c r="DC272" s="148"/>
      <c r="DD272" s="148"/>
      <c r="DE272" s="148"/>
      <c r="DF272" s="148"/>
      <c r="DG272" s="148"/>
      <c r="DH272" s="148"/>
      <c r="DI272" s="148"/>
      <c r="DJ272" s="148"/>
      <c r="DK272" s="148"/>
      <c r="DL272" s="148"/>
      <c r="DM272" s="148"/>
      <c r="DN272" s="148"/>
      <c r="DO272" s="148"/>
      <c r="DP272" s="148"/>
      <c r="DQ272" s="148"/>
      <c r="DR272" s="148"/>
      <c r="DS272" s="148"/>
      <c r="DT272" s="148"/>
      <c r="DU272" s="148"/>
      <c r="DV272" s="148"/>
      <c r="DW272" s="148"/>
      <c r="DX272" s="148"/>
      <c r="DY272" s="148"/>
      <c r="DZ272" s="148"/>
      <c r="EA272" s="148"/>
      <c r="EB272" s="148"/>
      <c r="EC272" s="148"/>
      <c r="ED272" s="148"/>
      <c r="EE272" s="148"/>
      <c r="EF272" s="148"/>
      <c r="EG272" s="148"/>
      <c r="EH272" s="148"/>
      <c r="EI272" s="148"/>
      <c r="EJ272" s="148"/>
      <c r="EK272" s="148"/>
      <c r="EL272" s="148"/>
      <c r="EM272" s="148"/>
      <c r="EN272" s="148"/>
      <c r="EO272" s="148"/>
      <c r="EP272" s="148"/>
      <c r="EQ272" s="148"/>
      <c r="ER272" s="148"/>
      <c r="ES272" s="148"/>
      <c r="ET272" s="148"/>
      <c r="EU272" s="148"/>
      <c r="EV272" s="148"/>
      <c r="EW272" s="148"/>
      <c r="EX272" s="148"/>
      <c r="EY272" s="148"/>
      <c r="EZ272" s="148"/>
      <c r="FA272" s="148"/>
      <c r="FB272" s="148"/>
      <c r="FC272" s="148"/>
      <c r="FD272" s="148"/>
      <c r="FE272" s="148"/>
      <c r="FF272" s="148"/>
      <c r="FG272" s="148"/>
      <c r="FH272" s="148"/>
      <c r="FI272" s="148"/>
      <c r="FJ272" s="148"/>
      <c r="FK272" s="148"/>
      <c r="FL272" s="148"/>
      <c r="FM272" s="148"/>
      <c r="FN272" s="148"/>
      <c r="FO272" s="148"/>
      <c r="FP272" s="148"/>
      <c r="FQ272" s="148"/>
      <c r="FR272" s="148"/>
      <c r="FS272" s="148"/>
      <c r="FT272" s="148"/>
      <c r="FU272" s="148"/>
      <c r="FV272" s="148"/>
      <c r="FW272" s="148"/>
      <c r="FX272" s="148"/>
      <c r="FY272" s="148"/>
      <c r="FZ272" s="148"/>
      <c r="GA272" s="148"/>
      <c r="GB272" s="148"/>
      <c r="GC272" s="148"/>
      <c r="GD272" s="148"/>
      <c r="GE272" s="148"/>
      <c r="GF272" s="148"/>
      <c r="GG272" s="148"/>
      <c r="GH272" s="148"/>
      <c r="GI272" s="148"/>
      <c r="GJ272" s="148"/>
      <c r="GK272" s="148"/>
      <c r="GL272" s="148"/>
      <c r="GM272" s="148"/>
      <c r="GN272" s="148"/>
      <c r="GO272" s="148"/>
      <c r="GP272" s="148"/>
      <c r="GQ272" s="148"/>
      <c r="GR272" s="148"/>
      <c r="GS272" s="148"/>
      <c r="GT272" s="148"/>
      <c r="GU272" s="148"/>
      <c r="GV272" s="148"/>
      <c r="GW272" s="148"/>
      <c r="GX272" s="148"/>
      <c r="GY272" s="148"/>
      <c r="GZ272" s="148"/>
      <c r="HA272" s="148"/>
      <c r="HB272" s="148"/>
      <c r="HC272" s="148"/>
      <c r="HD272" s="148"/>
      <c r="HE272" s="148"/>
      <c r="HF272" s="148"/>
      <c r="HG272" s="148"/>
      <c r="HH272" s="148"/>
      <c r="HI272" s="148"/>
      <c r="HJ272" s="148"/>
      <c r="HK272" s="148"/>
      <c r="HL272" s="148"/>
      <c r="HM272" s="148"/>
      <c r="HN272" s="148"/>
      <c r="HO272" s="148"/>
      <c r="HP272" s="148"/>
    </row>
    <row r="273" s="147" customFormat="1" spans="1:224">
      <c r="A273" s="160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  <c r="BQ273" s="148"/>
      <c r="BR273" s="148"/>
      <c r="BS273" s="148"/>
      <c r="BT273" s="148"/>
      <c r="BU273" s="148"/>
      <c r="BV273" s="148"/>
      <c r="BW273" s="148"/>
      <c r="BX273" s="148"/>
      <c r="BY273" s="148"/>
      <c r="BZ273" s="148"/>
      <c r="CA273" s="148"/>
      <c r="CB273" s="148"/>
      <c r="CC273" s="148"/>
      <c r="CD273" s="148"/>
      <c r="CE273" s="148"/>
      <c r="CF273" s="148"/>
      <c r="CG273" s="148"/>
      <c r="CH273" s="148"/>
      <c r="CI273" s="148"/>
      <c r="CJ273" s="148"/>
      <c r="CK273" s="148"/>
      <c r="CL273" s="148"/>
      <c r="CM273" s="148"/>
      <c r="CN273" s="148"/>
      <c r="CO273" s="148"/>
      <c r="CP273" s="148"/>
      <c r="CQ273" s="148"/>
      <c r="CR273" s="148"/>
      <c r="CS273" s="148"/>
      <c r="CT273" s="148"/>
      <c r="CU273" s="148"/>
      <c r="CV273" s="148"/>
      <c r="CW273" s="148"/>
      <c r="CX273" s="148"/>
      <c r="CY273" s="148"/>
      <c r="CZ273" s="148"/>
      <c r="DA273" s="148"/>
      <c r="DB273" s="148"/>
      <c r="DC273" s="148"/>
      <c r="DD273" s="148"/>
      <c r="DE273" s="148"/>
      <c r="DF273" s="148"/>
      <c r="DG273" s="148"/>
      <c r="DH273" s="148"/>
      <c r="DI273" s="148"/>
      <c r="DJ273" s="148"/>
      <c r="DK273" s="148"/>
      <c r="DL273" s="148"/>
      <c r="DM273" s="148"/>
      <c r="DN273" s="148"/>
      <c r="DO273" s="148"/>
      <c r="DP273" s="148"/>
      <c r="DQ273" s="148"/>
      <c r="DR273" s="148"/>
      <c r="DS273" s="148"/>
      <c r="DT273" s="148"/>
      <c r="DU273" s="148"/>
      <c r="DV273" s="148"/>
      <c r="DW273" s="148"/>
      <c r="DX273" s="148"/>
      <c r="DY273" s="148"/>
      <c r="DZ273" s="148"/>
      <c r="EA273" s="148"/>
      <c r="EB273" s="148"/>
      <c r="EC273" s="148"/>
      <c r="ED273" s="148"/>
      <c r="EE273" s="148"/>
      <c r="EF273" s="148"/>
      <c r="EG273" s="148"/>
      <c r="EH273" s="148"/>
      <c r="EI273" s="148"/>
      <c r="EJ273" s="148"/>
      <c r="EK273" s="148"/>
      <c r="EL273" s="148"/>
      <c r="EM273" s="148"/>
      <c r="EN273" s="148"/>
      <c r="EO273" s="148"/>
      <c r="EP273" s="148"/>
      <c r="EQ273" s="148"/>
      <c r="ER273" s="148"/>
      <c r="ES273" s="148"/>
      <c r="ET273" s="148"/>
      <c r="EU273" s="148"/>
      <c r="EV273" s="148"/>
      <c r="EW273" s="148"/>
      <c r="EX273" s="148"/>
      <c r="EY273" s="148"/>
      <c r="EZ273" s="148"/>
      <c r="FA273" s="148"/>
      <c r="FB273" s="148"/>
      <c r="FC273" s="148"/>
      <c r="FD273" s="148"/>
      <c r="FE273" s="148"/>
      <c r="FF273" s="148"/>
      <c r="FG273" s="148"/>
      <c r="FH273" s="148"/>
      <c r="FI273" s="148"/>
      <c r="FJ273" s="148"/>
      <c r="FK273" s="148"/>
      <c r="FL273" s="148"/>
      <c r="FM273" s="148"/>
      <c r="FN273" s="148"/>
      <c r="FO273" s="148"/>
      <c r="FP273" s="148"/>
      <c r="FQ273" s="148"/>
      <c r="FR273" s="148"/>
      <c r="FS273" s="148"/>
      <c r="FT273" s="148"/>
      <c r="FU273" s="148"/>
      <c r="FV273" s="148"/>
      <c r="FW273" s="148"/>
      <c r="FX273" s="148"/>
      <c r="FY273" s="148"/>
      <c r="FZ273" s="148"/>
      <c r="GA273" s="148"/>
      <c r="GB273" s="148"/>
      <c r="GC273" s="148"/>
      <c r="GD273" s="148"/>
      <c r="GE273" s="148"/>
      <c r="GF273" s="148"/>
      <c r="GG273" s="148"/>
      <c r="GH273" s="148"/>
      <c r="GI273" s="148"/>
      <c r="GJ273" s="148"/>
      <c r="GK273" s="148"/>
      <c r="GL273" s="148"/>
      <c r="GM273" s="148"/>
      <c r="GN273" s="148"/>
      <c r="GO273" s="148"/>
      <c r="GP273" s="148"/>
      <c r="GQ273" s="148"/>
      <c r="GR273" s="148"/>
      <c r="GS273" s="148"/>
      <c r="GT273" s="148"/>
      <c r="GU273" s="148"/>
      <c r="GV273" s="148"/>
      <c r="GW273" s="148"/>
      <c r="GX273" s="148"/>
      <c r="GY273" s="148"/>
      <c r="GZ273" s="148"/>
      <c r="HA273" s="148"/>
      <c r="HB273" s="148"/>
      <c r="HC273" s="148"/>
      <c r="HD273" s="148"/>
      <c r="HE273" s="148"/>
      <c r="HF273" s="148"/>
      <c r="HG273" s="148"/>
      <c r="HH273" s="148"/>
      <c r="HI273" s="148"/>
      <c r="HJ273" s="148"/>
      <c r="HK273" s="148"/>
      <c r="HL273" s="148"/>
      <c r="HM273" s="148"/>
      <c r="HN273" s="148"/>
      <c r="HO273" s="148"/>
      <c r="HP273" s="148"/>
    </row>
    <row r="274" s="147" customFormat="1" spans="1:224">
      <c r="A274" s="160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  <c r="BI274" s="148"/>
      <c r="BJ274" s="148"/>
      <c r="BK274" s="148"/>
      <c r="BL274" s="148"/>
      <c r="BM274" s="148"/>
      <c r="BN274" s="148"/>
      <c r="BO274" s="148"/>
      <c r="BP274" s="148"/>
      <c r="BQ274" s="148"/>
      <c r="BR274" s="148"/>
      <c r="BS274" s="148"/>
      <c r="BT274" s="148"/>
      <c r="BU274" s="148"/>
      <c r="BV274" s="148"/>
      <c r="BW274" s="148"/>
      <c r="BX274" s="148"/>
      <c r="BY274" s="148"/>
      <c r="BZ274" s="148"/>
      <c r="CA274" s="148"/>
      <c r="CB274" s="148"/>
      <c r="CC274" s="148"/>
      <c r="CD274" s="148"/>
      <c r="CE274" s="148"/>
      <c r="CF274" s="148"/>
      <c r="CG274" s="148"/>
      <c r="CH274" s="148"/>
      <c r="CI274" s="148"/>
      <c r="CJ274" s="148"/>
      <c r="CK274" s="148"/>
      <c r="CL274" s="148"/>
      <c r="CM274" s="148"/>
      <c r="CN274" s="148"/>
      <c r="CO274" s="148"/>
      <c r="CP274" s="148"/>
      <c r="CQ274" s="148"/>
      <c r="CR274" s="148"/>
      <c r="CS274" s="148"/>
      <c r="CT274" s="148"/>
      <c r="CU274" s="148"/>
      <c r="CV274" s="148"/>
      <c r="CW274" s="148"/>
      <c r="CX274" s="148"/>
      <c r="CY274" s="148"/>
      <c r="CZ274" s="148"/>
      <c r="DA274" s="148"/>
      <c r="DB274" s="148"/>
      <c r="DC274" s="148"/>
      <c r="DD274" s="148"/>
      <c r="DE274" s="148"/>
      <c r="DF274" s="148"/>
      <c r="DG274" s="148"/>
      <c r="DH274" s="148"/>
      <c r="DI274" s="148"/>
      <c r="DJ274" s="148"/>
      <c r="DK274" s="148"/>
      <c r="DL274" s="148"/>
      <c r="DM274" s="148"/>
      <c r="DN274" s="148"/>
      <c r="DO274" s="148"/>
      <c r="DP274" s="148"/>
      <c r="DQ274" s="148"/>
      <c r="DR274" s="148"/>
      <c r="DS274" s="148"/>
      <c r="DT274" s="148"/>
      <c r="DU274" s="148"/>
      <c r="DV274" s="148"/>
      <c r="DW274" s="148"/>
      <c r="DX274" s="148"/>
      <c r="DY274" s="148"/>
      <c r="DZ274" s="148"/>
      <c r="EA274" s="148"/>
      <c r="EB274" s="148"/>
      <c r="EC274" s="148"/>
      <c r="ED274" s="148"/>
      <c r="EE274" s="148"/>
      <c r="EF274" s="148"/>
      <c r="EG274" s="148"/>
      <c r="EH274" s="148"/>
      <c r="EI274" s="148"/>
      <c r="EJ274" s="148"/>
      <c r="EK274" s="148"/>
      <c r="EL274" s="148"/>
      <c r="EM274" s="148"/>
      <c r="EN274" s="148"/>
      <c r="EO274" s="148"/>
      <c r="EP274" s="148"/>
      <c r="EQ274" s="148"/>
      <c r="ER274" s="148"/>
      <c r="ES274" s="148"/>
      <c r="ET274" s="148"/>
      <c r="EU274" s="148"/>
      <c r="EV274" s="148"/>
      <c r="EW274" s="148"/>
      <c r="EX274" s="148"/>
      <c r="EY274" s="148"/>
      <c r="EZ274" s="148"/>
      <c r="FA274" s="148"/>
      <c r="FB274" s="148"/>
      <c r="FC274" s="148"/>
      <c r="FD274" s="148"/>
      <c r="FE274" s="148"/>
      <c r="FF274" s="148"/>
      <c r="FG274" s="148"/>
      <c r="FH274" s="148"/>
      <c r="FI274" s="148"/>
      <c r="FJ274" s="148"/>
      <c r="FK274" s="148"/>
      <c r="FL274" s="148"/>
      <c r="FM274" s="148"/>
      <c r="FN274" s="148"/>
      <c r="FO274" s="148"/>
      <c r="FP274" s="148"/>
      <c r="FQ274" s="148"/>
      <c r="FR274" s="148"/>
      <c r="FS274" s="148"/>
      <c r="FT274" s="148"/>
      <c r="FU274" s="148"/>
      <c r="FV274" s="148"/>
      <c r="FW274" s="148"/>
      <c r="FX274" s="148"/>
      <c r="FY274" s="148"/>
      <c r="FZ274" s="148"/>
      <c r="GA274" s="148"/>
      <c r="GB274" s="148"/>
      <c r="GC274" s="148"/>
      <c r="GD274" s="148"/>
      <c r="GE274" s="148"/>
      <c r="GF274" s="148"/>
      <c r="GG274" s="148"/>
      <c r="GH274" s="148"/>
      <c r="GI274" s="148"/>
      <c r="GJ274" s="148"/>
      <c r="GK274" s="148"/>
      <c r="GL274" s="148"/>
      <c r="GM274" s="148"/>
      <c r="GN274" s="148"/>
      <c r="GO274" s="148"/>
      <c r="GP274" s="148"/>
      <c r="GQ274" s="148"/>
      <c r="GR274" s="148"/>
      <c r="GS274" s="148"/>
      <c r="GT274" s="148"/>
      <c r="GU274" s="148"/>
      <c r="GV274" s="148"/>
      <c r="GW274" s="148"/>
      <c r="GX274" s="148"/>
      <c r="GY274" s="148"/>
      <c r="GZ274" s="148"/>
      <c r="HA274" s="148"/>
      <c r="HB274" s="148"/>
      <c r="HC274" s="148"/>
      <c r="HD274" s="148"/>
      <c r="HE274" s="148"/>
      <c r="HF274" s="148"/>
      <c r="HG274" s="148"/>
      <c r="HH274" s="148"/>
      <c r="HI274" s="148"/>
      <c r="HJ274" s="148"/>
      <c r="HK274" s="148"/>
      <c r="HL274" s="148"/>
      <c r="HM274" s="148"/>
      <c r="HN274" s="148"/>
      <c r="HO274" s="148"/>
      <c r="HP274" s="148"/>
    </row>
    <row r="275" s="147" customFormat="1" spans="1:224">
      <c r="A275" s="160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  <c r="BQ275" s="148"/>
      <c r="BR275" s="148"/>
      <c r="BS275" s="148"/>
      <c r="BT275" s="148"/>
      <c r="BU275" s="148"/>
      <c r="BV275" s="148"/>
      <c r="BW275" s="148"/>
      <c r="BX275" s="148"/>
      <c r="BY275" s="148"/>
      <c r="BZ275" s="148"/>
      <c r="CA275" s="148"/>
      <c r="CB275" s="148"/>
      <c r="CC275" s="148"/>
      <c r="CD275" s="148"/>
      <c r="CE275" s="148"/>
      <c r="CF275" s="148"/>
      <c r="CG275" s="148"/>
      <c r="CH275" s="148"/>
      <c r="CI275" s="148"/>
      <c r="CJ275" s="148"/>
      <c r="CK275" s="148"/>
      <c r="CL275" s="148"/>
      <c r="CM275" s="148"/>
      <c r="CN275" s="148"/>
      <c r="CO275" s="148"/>
      <c r="CP275" s="148"/>
      <c r="CQ275" s="148"/>
      <c r="CR275" s="148"/>
      <c r="CS275" s="148"/>
      <c r="CT275" s="148"/>
      <c r="CU275" s="148"/>
      <c r="CV275" s="148"/>
      <c r="CW275" s="148"/>
      <c r="CX275" s="148"/>
      <c r="CY275" s="148"/>
      <c r="CZ275" s="148"/>
      <c r="DA275" s="148"/>
      <c r="DB275" s="148"/>
      <c r="DC275" s="148"/>
      <c r="DD275" s="148"/>
      <c r="DE275" s="148"/>
      <c r="DF275" s="148"/>
      <c r="DG275" s="148"/>
      <c r="DH275" s="148"/>
      <c r="DI275" s="148"/>
      <c r="DJ275" s="148"/>
      <c r="DK275" s="148"/>
      <c r="DL275" s="148"/>
      <c r="DM275" s="148"/>
      <c r="DN275" s="148"/>
      <c r="DO275" s="148"/>
      <c r="DP275" s="148"/>
      <c r="DQ275" s="148"/>
      <c r="DR275" s="148"/>
      <c r="DS275" s="148"/>
      <c r="DT275" s="148"/>
      <c r="DU275" s="148"/>
      <c r="DV275" s="148"/>
      <c r="DW275" s="148"/>
      <c r="DX275" s="148"/>
      <c r="DY275" s="148"/>
      <c r="DZ275" s="148"/>
      <c r="EA275" s="148"/>
      <c r="EB275" s="148"/>
      <c r="EC275" s="148"/>
      <c r="ED275" s="148"/>
      <c r="EE275" s="148"/>
      <c r="EF275" s="148"/>
      <c r="EG275" s="148"/>
      <c r="EH275" s="148"/>
      <c r="EI275" s="148"/>
      <c r="EJ275" s="148"/>
      <c r="EK275" s="148"/>
      <c r="EL275" s="148"/>
      <c r="EM275" s="148"/>
      <c r="EN275" s="148"/>
      <c r="EO275" s="148"/>
      <c r="EP275" s="148"/>
      <c r="EQ275" s="148"/>
      <c r="ER275" s="148"/>
      <c r="ES275" s="148"/>
      <c r="ET275" s="148"/>
      <c r="EU275" s="148"/>
      <c r="EV275" s="148"/>
      <c r="EW275" s="148"/>
      <c r="EX275" s="148"/>
      <c r="EY275" s="148"/>
      <c r="EZ275" s="148"/>
      <c r="FA275" s="148"/>
      <c r="FB275" s="148"/>
      <c r="FC275" s="148"/>
      <c r="FD275" s="148"/>
      <c r="FE275" s="148"/>
      <c r="FF275" s="148"/>
      <c r="FG275" s="148"/>
      <c r="FH275" s="148"/>
      <c r="FI275" s="148"/>
      <c r="FJ275" s="148"/>
      <c r="FK275" s="148"/>
      <c r="FL275" s="148"/>
      <c r="FM275" s="148"/>
      <c r="FN275" s="148"/>
      <c r="FO275" s="148"/>
      <c r="FP275" s="148"/>
      <c r="FQ275" s="148"/>
      <c r="FR275" s="148"/>
      <c r="FS275" s="148"/>
      <c r="FT275" s="148"/>
      <c r="FU275" s="148"/>
      <c r="FV275" s="148"/>
      <c r="FW275" s="148"/>
      <c r="FX275" s="148"/>
      <c r="FY275" s="148"/>
      <c r="FZ275" s="148"/>
      <c r="GA275" s="148"/>
      <c r="GB275" s="148"/>
      <c r="GC275" s="148"/>
      <c r="GD275" s="148"/>
      <c r="GE275" s="148"/>
      <c r="GF275" s="148"/>
      <c r="GG275" s="148"/>
      <c r="GH275" s="148"/>
      <c r="GI275" s="148"/>
      <c r="GJ275" s="148"/>
      <c r="GK275" s="148"/>
      <c r="GL275" s="148"/>
      <c r="GM275" s="148"/>
      <c r="GN275" s="148"/>
      <c r="GO275" s="148"/>
      <c r="GP275" s="148"/>
      <c r="GQ275" s="148"/>
      <c r="GR275" s="148"/>
      <c r="GS275" s="148"/>
      <c r="GT275" s="148"/>
      <c r="GU275" s="148"/>
      <c r="GV275" s="148"/>
      <c r="GW275" s="148"/>
      <c r="GX275" s="148"/>
      <c r="GY275" s="148"/>
      <c r="GZ275" s="148"/>
      <c r="HA275" s="148"/>
      <c r="HB275" s="148"/>
      <c r="HC275" s="148"/>
      <c r="HD275" s="148"/>
      <c r="HE275" s="148"/>
      <c r="HF275" s="148"/>
      <c r="HG275" s="148"/>
      <c r="HH275" s="148"/>
      <c r="HI275" s="148"/>
      <c r="HJ275" s="148"/>
      <c r="HK275" s="148"/>
      <c r="HL275" s="148"/>
      <c r="HM275" s="148"/>
      <c r="HN275" s="148"/>
      <c r="HO275" s="148"/>
      <c r="HP275" s="148"/>
    </row>
    <row r="276" s="147" customFormat="1" spans="1:224">
      <c r="A276" s="160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  <c r="BQ276" s="148"/>
      <c r="BR276" s="148"/>
      <c r="BS276" s="148"/>
      <c r="BT276" s="148"/>
      <c r="BU276" s="148"/>
      <c r="BV276" s="148"/>
      <c r="BW276" s="148"/>
      <c r="BX276" s="148"/>
      <c r="BY276" s="148"/>
      <c r="BZ276" s="148"/>
      <c r="CA276" s="148"/>
      <c r="CB276" s="148"/>
      <c r="CC276" s="148"/>
      <c r="CD276" s="148"/>
      <c r="CE276" s="148"/>
      <c r="CF276" s="148"/>
      <c r="CG276" s="148"/>
      <c r="CH276" s="148"/>
      <c r="CI276" s="148"/>
      <c r="CJ276" s="148"/>
      <c r="CK276" s="148"/>
      <c r="CL276" s="148"/>
      <c r="CM276" s="148"/>
      <c r="CN276" s="148"/>
      <c r="CO276" s="148"/>
      <c r="CP276" s="148"/>
      <c r="CQ276" s="148"/>
      <c r="CR276" s="148"/>
      <c r="CS276" s="148"/>
      <c r="CT276" s="148"/>
      <c r="CU276" s="148"/>
      <c r="CV276" s="148"/>
      <c r="CW276" s="148"/>
      <c r="CX276" s="148"/>
      <c r="CY276" s="148"/>
      <c r="CZ276" s="148"/>
      <c r="DA276" s="148"/>
      <c r="DB276" s="148"/>
      <c r="DC276" s="148"/>
      <c r="DD276" s="148"/>
      <c r="DE276" s="148"/>
      <c r="DF276" s="148"/>
      <c r="DG276" s="148"/>
      <c r="DH276" s="148"/>
      <c r="DI276" s="148"/>
      <c r="DJ276" s="148"/>
      <c r="DK276" s="148"/>
      <c r="DL276" s="148"/>
      <c r="DM276" s="148"/>
      <c r="DN276" s="148"/>
      <c r="DO276" s="148"/>
      <c r="DP276" s="148"/>
      <c r="DQ276" s="148"/>
      <c r="DR276" s="148"/>
      <c r="DS276" s="148"/>
      <c r="DT276" s="148"/>
      <c r="DU276" s="148"/>
      <c r="DV276" s="148"/>
      <c r="DW276" s="148"/>
      <c r="DX276" s="148"/>
      <c r="DY276" s="148"/>
      <c r="DZ276" s="148"/>
      <c r="EA276" s="148"/>
      <c r="EB276" s="148"/>
      <c r="EC276" s="148"/>
      <c r="ED276" s="148"/>
      <c r="EE276" s="148"/>
      <c r="EF276" s="148"/>
      <c r="EG276" s="148"/>
      <c r="EH276" s="148"/>
      <c r="EI276" s="148"/>
      <c r="EJ276" s="148"/>
      <c r="EK276" s="148"/>
      <c r="EL276" s="148"/>
      <c r="EM276" s="148"/>
      <c r="EN276" s="148"/>
      <c r="EO276" s="148"/>
      <c r="EP276" s="148"/>
      <c r="EQ276" s="148"/>
      <c r="ER276" s="148"/>
      <c r="ES276" s="148"/>
      <c r="ET276" s="148"/>
      <c r="EU276" s="148"/>
      <c r="EV276" s="148"/>
      <c r="EW276" s="148"/>
      <c r="EX276" s="148"/>
      <c r="EY276" s="148"/>
      <c r="EZ276" s="148"/>
      <c r="FA276" s="148"/>
      <c r="FB276" s="148"/>
      <c r="FC276" s="148"/>
      <c r="FD276" s="148"/>
      <c r="FE276" s="148"/>
      <c r="FF276" s="148"/>
      <c r="FG276" s="148"/>
      <c r="FH276" s="148"/>
      <c r="FI276" s="148"/>
      <c r="FJ276" s="148"/>
      <c r="FK276" s="148"/>
      <c r="FL276" s="148"/>
      <c r="FM276" s="148"/>
      <c r="FN276" s="148"/>
      <c r="FO276" s="148"/>
      <c r="FP276" s="148"/>
      <c r="FQ276" s="148"/>
      <c r="FR276" s="148"/>
      <c r="FS276" s="148"/>
      <c r="FT276" s="148"/>
      <c r="FU276" s="148"/>
      <c r="FV276" s="148"/>
      <c r="FW276" s="148"/>
      <c r="FX276" s="148"/>
      <c r="FY276" s="148"/>
      <c r="FZ276" s="148"/>
      <c r="GA276" s="148"/>
      <c r="GB276" s="148"/>
      <c r="GC276" s="148"/>
      <c r="GD276" s="148"/>
      <c r="GE276" s="148"/>
      <c r="GF276" s="148"/>
      <c r="GG276" s="148"/>
      <c r="GH276" s="148"/>
      <c r="GI276" s="148"/>
      <c r="GJ276" s="148"/>
      <c r="GK276" s="148"/>
      <c r="GL276" s="148"/>
      <c r="GM276" s="148"/>
      <c r="GN276" s="148"/>
      <c r="GO276" s="148"/>
      <c r="GP276" s="148"/>
      <c r="GQ276" s="148"/>
      <c r="GR276" s="148"/>
      <c r="GS276" s="148"/>
      <c r="GT276" s="148"/>
      <c r="GU276" s="148"/>
      <c r="GV276" s="148"/>
      <c r="GW276" s="148"/>
      <c r="GX276" s="148"/>
      <c r="GY276" s="148"/>
      <c r="GZ276" s="148"/>
      <c r="HA276" s="148"/>
      <c r="HB276" s="148"/>
      <c r="HC276" s="148"/>
      <c r="HD276" s="148"/>
      <c r="HE276" s="148"/>
      <c r="HF276" s="148"/>
      <c r="HG276" s="148"/>
      <c r="HH276" s="148"/>
      <c r="HI276" s="148"/>
      <c r="HJ276" s="148"/>
      <c r="HK276" s="148"/>
      <c r="HL276" s="148"/>
      <c r="HM276" s="148"/>
      <c r="HN276" s="148"/>
      <c r="HO276" s="148"/>
      <c r="HP276" s="148"/>
    </row>
    <row r="277" s="147" customFormat="1" spans="1:224">
      <c r="A277" s="160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  <c r="BQ277" s="148"/>
      <c r="BR277" s="148"/>
      <c r="BS277" s="148"/>
      <c r="BT277" s="148"/>
      <c r="BU277" s="148"/>
      <c r="BV277" s="148"/>
      <c r="BW277" s="148"/>
      <c r="BX277" s="148"/>
      <c r="BY277" s="148"/>
      <c r="BZ277" s="148"/>
      <c r="CA277" s="148"/>
      <c r="CB277" s="148"/>
      <c r="CC277" s="148"/>
      <c r="CD277" s="148"/>
      <c r="CE277" s="148"/>
      <c r="CF277" s="148"/>
      <c r="CG277" s="148"/>
      <c r="CH277" s="148"/>
      <c r="CI277" s="148"/>
      <c r="CJ277" s="148"/>
      <c r="CK277" s="148"/>
      <c r="CL277" s="148"/>
      <c r="CM277" s="148"/>
      <c r="CN277" s="148"/>
      <c r="CO277" s="148"/>
      <c r="CP277" s="148"/>
      <c r="CQ277" s="148"/>
      <c r="CR277" s="148"/>
      <c r="CS277" s="148"/>
      <c r="CT277" s="148"/>
      <c r="CU277" s="148"/>
      <c r="CV277" s="148"/>
      <c r="CW277" s="148"/>
      <c r="CX277" s="148"/>
      <c r="CY277" s="148"/>
      <c r="CZ277" s="148"/>
      <c r="DA277" s="148"/>
      <c r="DB277" s="148"/>
      <c r="DC277" s="148"/>
      <c r="DD277" s="148"/>
      <c r="DE277" s="148"/>
      <c r="DF277" s="148"/>
      <c r="DG277" s="148"/>
      <c r="DH277" s="148"/>
      <c r="DI277" s="148"/>
      <c r="DJ277" s="148"/>
      <c r="DK277" s="148"/>
      <c r="DL277" s="148"/>
      <c r="DM277" s="148"/>
      <c r="DN277" s="148"/>
      <c r="DO277" s="148"/>
      <c r="DP277" s="148"/>
      <c r="DQ277" s="148"/>
      <c r="DR277" s="148"/>
      <c r="DS277" s="148"/>
      <c r="DT277" s="148"/>
      <c r="DU277" s="148"/>
      <c r="DV277" s="148"/>
      <c r="DW277" s="148"/>
      <c r="DX277" s="148"/>
      <c r="DY277" s="148"/>
      <c r="DZ277" s="148"/>
      <c r="EA277" s="148"/>
      <c r="EB277" s="148"/>
      <c r="EC277" s="148"/>
      <c r="ED277" s="148"/>
      <c r="EE277" s="148"/>
      <c r="EF277" s="148"/>
      <c r="EG277" s="148"/>
      <c r="EH277" s="148"/>
      <c r="EI277" s="148"/>
      <c r="EJ277" s="148"/>
      <c r="EK277" s="148"/>
      <c r="EL277" s="148"/>
      <c r="EM277" s="148"/>
      <c r="EN277" s="148"/>
      <c r="EO277" s="148"/>
      <c r="EP277" s="148"/>
      <c r="EQ277" s="148"/>
      <c r="ER277" s="148"/>
      <c r="ES277" s="148"/>
      <c r="ET277" s="148"/>
      <c r="EU277" s="148"/>
      <c r="EV277" s="148"/>
      <c r="EW277" s="148"/>
      <c r="EX277" s="148"/>
      <c r="EY277" s="148"/>
      <c r="EZ277" s="148"/>
      <c r="FA277" s="148"/>
      <c r="FB277" s="148"/>
      <c r="FC277" s="148"/>
      <c r="FD277" s="148"/>
      <c r="FE277" s="148"/>
      <c r="FF277" s="148"/>
      <c r="FG277" s="148"/>
      <c r="FH277" s="148"/>
      <c r="FI277" s="148"/>
      <c r="FJ277" s="148"/>
      <c r="FK277" s="148"/>
      <c r="FL277" s="148"/>
      <c r="FM277" s="148"/>
      <c r="FN277" s="148"/>
      <c r="FO277" s="148"/>
      <c r="FP277" s="148"/>
      <c r="FQ277" s="148"/>
      <c r="FR277" s="148"/>
      <c r="FS277" s="148"/>
      <c r="FT277" s="148"/>
      <c r="FU277" s="148"/>
      <c r="FV277" s="148"/>
      <c r="FW277" s="148"/>
      <c r="FX277" s="148"/>
      <c r="FY277" s="148"/>
      <c r="FZ277" s="148"/>
      <c r="GA277" s="148"/>
      <c r="GB277" s="148"/>
      <c r="GC277" s="148"/>
      <c r="GD277" s="148"/>
      <c r="GE277" s="148"/>
      <c r="GF277" s="148"/>
      <c r="GG277" s="148"/>
      <c r="GH277" s="148"/>
      <c r="GI277" s="148"/>
      <c r="GJ277" s="148"/>
      <c r="GK277" s="148"/>
      <c r="GL277" s="148"/>
      <c r="GM277" s="148"/>
      <c r="GN277" s="148"/>
      <c r="GO277" s="148"/>
      <c r="GP277" s="148"/>
      <c r="GQ277" s="148"/>
      <c r="GR277" s="148"/>
      <c r="GS277" s="148"/>
      <c r="GT277" s="148"/>
      <c r="GU277" s="148"/>
      <c r="GV277" s="148"/>
      <c r="GW277" s="148"/>
      <c r="GX277" s="148"/>
      <c r="GY277" s="148"/>
      <c r="GZ277" s="148"/>
      <c r="HA277" s="148"/>
      <c r="HB277" s="148"/>
      <c r="HC277" s="148"/>
      <c r="HD277" s="148"/>
      <c r="HE277" s="148"/>
      <c r="HF277" s="148"/>
      <c r="HG277" s="148"/>
      <c r="HH277" s="148"/>
      <c r="HI277" s="148"/>
      <c r="HJ277" s="148"/>
      <c r="HK277" s="148"/>
      <c r="HL277" s="148"/>
      <c r="HM277" s="148"/>
      <c r="HN277" s="148"/>
      <c r="HO277" s="148"/>
      <c r="HP277" s="148"/>
    </row>
    <row r="278" s="147" customFormat="1" spans="1:224">
      <c r="A278" s="160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  <c r="BQ278" s="148"/>
      <c r="BR278" s="148"/>
      <c r="BS278" s="148"/>
      <c r="BT278" s="148"/>
      <c r="BU278" s="148"/>
      <c r="BV278" s="148"/>
      <c r="BW278" s="148"/>
      <c r="BX278" s="148"/>
      <c r="BY278" s="148"/>
      <c r="BZ278" s="148"/>
      <c r="CA278" s="148"/>
      <c r="CB278" s="148"/>
      <c r="CC278" s="148"/>
      <c r="CD278" s="148"/>
      <c r="CE278" s="148"/>
      <c r="CF278" s="148"/>
      <c r="CG278" s="148"/>
      <c r="CH278" s="148"/>
      <c r="CI278" s="148"/>
      <c r="CJ278" s="148"/>
      <c r="CK278" s="148"/>
      <c r="CL278" s="148"/>
      <c r="CM278" s="148"/>
      <c r="CN278" s="148"/>
      <c r="CO278" s="148"/>
      <c r="CP278" s="148"/>
      <c r="CQ278" s="148"/>
      <c r="CR278" s="148"/>
      <c r="CS278" s="148"/>
      <c r="CT278" s="148"/>
      <c r="CU278" s="148"/>
      <c r="CV278" s="148"/>
      <c r="CW278" s="148"/>
      <c r="CX278" s="148"/>
      <c r="CY278" s="148"/>
      <c r="CZ278" s="148"/>
      <c r="DA278" s="148"/>
      <c r="DB278" s="148"/>
      <c r="DC278" s="148"/>
      <c r="DD278" s="148"/>
      <c r="DE278" s="148"/>
      <c r="DF278" s="148"/>
      <c r="DG278" s="148"/>
      <c r="DH278" s="148"/>
      <c r="DI278" s="148"/>
      <c r="DJ278" s="148"/>
      <c r="DK278" s="148"/>
      <c r="DL278" s="148"/>
      <c r="DM278" s="148"/>
      <c r="DN278" s="148"/>
      <c r="DO278" s="148"/>
      <c r="DP278" s="148"/>
      <c r="DQ278" s="148"/>
      <c r="DR278" s="148"/>
      <c r="DS278" s="148"/>
      <c r="DT278" s="148"/>
      <c r="DU278" s="148"/>
      <c r="DV278" s="148"/>
      <c r="DW278" s="148"/>
      <c r="DX278" s="148"/>
      <c r="DY278" s="148"/>
      <c r="DZ278" s="148"/>
      <c r="EA278" s="148"/>
      <c r="EB278" s="148"/>
      <c r="EC278" s="148"/>
      <c r="ED278" s="148"/>
      <c r="EE278" s="148"/>
      <c r="EF278" s="148"/>
      <c r="EG278" s="148"/>
      <c r="EH278" s="148"/>
      <c r="EI278" s="148"/>
      <c r="EJ278" s="148"/>
      <c r="EK278" s="148"/>
      <c r="EL278" s="148"/>
      <c r="EM278" s="148"/>
      <c r="EN278" s="148"/>
      <c r="EO278" s="148"/>
      <c r="EP278" s="148"/>
      <c r="EQ278" s="148"/>
      <c r="ER278" s="148"/>
      <c r="ES278" s="148"/>
      <c r="ET278" s="148"/>
      <c r="EU278" s="148"/>
      <c r="EV278" s="148"/>
      <c r="EW278" s="148"/>
      <c r="EX278" s="148"/>
      <c r="EY278" s="148"/>
      <c r="EZ278" s="148"/>
      <c r="FA278" s="148"/>
      <c r="FB278" s="148"/>
      <c r="FC278" s="148"/>
      <c r="FD278" s="148"/>
      <c r="FE278" s="148"/>
      <c r="FF278" s="148"/>
      <c r="FG278" s="148"/>
      <c r="FH278" s="148"/>
      <c r="FI278" s="148"/>
      <c r="FJ278" s="148"/>
      <c r="FK278" s="148"/>
      <c r="FL278" s="148"/>
      <c r="FM278" s="148"/>
      <c r="FN278" s="148"/>
      <c r="FO278" s="148"/>
      <c r="FP278" s="148"/>
      <c r="FQ278" s="148"/>
      <c r="FR278" s="148"/>
      <c r="FS278" s="148"/>
      <c r="FT278" s="148"/>
      <c r="FU278" s="148"/>
      <c r="FV278" s="148"/>
      <c r="FW278" s="148"/>
      <c r="FX278" s="148"/>
      <c r="FY278" s="148"/>
      <c r="FZ278" s="148"/>
      <c r="GA278" s="148"/>
      <c r="GB278" s="148"/>
      <c r="GC278" s="148"/>
      <c r="GD278" s="148"/>
      <c r="GE278" s="148"/>
      <c r="GF278" s="148"/>
      <c r="GG278" s="148"/>
      <c r="GH278" s="148"/>
      <c r="GI278" s="148"/>
      <c r="GJ278" s="148"/>
      <c r="GK278" s="148"/>
      <c r="GL278" s="148"/>
      <c r="GM278" s="148"/>
      <c r="GN278" s="148"/>
      <c r="GO278" s="148"/>
      <c r="GP278" s="148"/>
      <c r="GQ278" s="148"/>
      <c r="GR278" s="148"/>
      <c r="GS278" s="148"/>
      <c r="GT278" s="148"/>
      <c r="GU278" s="148"/>
      <c r="GV278" s="148"/>
      <c r="GW278" s="148"/>
      <c r="GX278" s="148"/>
      <c r="GY278" s="148"/>
      <c r="GZ278" s="148"/>
      <c r="HA278" s="148"/>
      <c r="HB278" s="148"/>
      <c r="HC278" s="148"/>
      <c r="HD278" s="148"/>
      <c r="HE278" s="148"/>
      <c r="HF278" s="148"/>
      <c r="HG278" s="148"/>
      <c r="HH278" s="148"/>
      <c r="HI278" s="148"/>
      <c r="HJ278" s="148"/>
      <c r="HK278" s="148"/>
      <c r="HL278" s="148"/>
      <c r="HM278" s="148"/>
      <c r="HN278" s="148"/>
      <c r="HO278" s="148"/>
      <c r="HP278" s="148"/>
    </row>
    <row r="279" s="147" customFormat="1" spans="1:224">
      <c r="A279" s="160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  <c r="BI279" s="148"/>
      <c r="BJ279" s="148"/>
      <c r="BK279" s="148"/>
      <c r="BL279" s="148"/>
      <c r="BM279" s="148"/>
      <c r="BN279" s="148"/>
      <c r="BO279" s="148"/>
      <c r="BP279" s="148"/>
      <c r="BQ279" s="148"/>
      <c r="BR279" s="148"/>
      <c r="BS279" s="148"/>
      <c r="BT279" s="148"/>
      <c r="BU279" s="148"/>
      <c r="BV279" s="148"/>
      <c r="BW279" s="148"/>
      <c r="BX279" s="148"/>
      <c r="BY279" s="148"/>
      <c r="BZ279" s="148"/>
      <c r="CA279" s="148"/>
      <c r="CB279" s="148"/>
      <c r="CC279" s="148"/>
      <c r="CD279" s="148"/>
      <c r="CE279" s="148"/>
      <c r="CF279" s="148"/>
      <c r="CG279" s="148"/>
      <c r="CH279" s="148"/>
      <c r="CI279" s="148"/>
      <c r="CJ279" s="148"/>
      <c r="CK279" s="148"/>
      <c r="CL279" s="148"/>
      <c r="CM279" s="148"/>
      <c r="CN279" s="148"/>
      <c r="CO279" s="148"/>
      <c r="CP279" s="148"/>
      <c r="CQ279" s="148"/>
      <c r="CR279" s="148"/>
      <c r="CS279" s="148"/>
      <c r="CT279" s="148"/>
      <c r="CU279" s="148"/>
      <c r="CV279" s="148"/>
      <c r="CW279" s="148"/>
      <c r="CX279" s="148"/>
      <c r="CY279" s="148"/>
      <c r="CZ279" s="148"/>
      <c r="DA279" s="148"/>
      <c r="DB279" s="148"/>
      <c r="DC279" s="148"/>
      <c r="DD279" s="148"/>
      <c r="DE279" s="148"/>
      <c r="DF279" s="148"/>
      <c r="DG279" s="148"/>
      <c r="DH279" s="148"/>
      <c r="DI279" s="148"/>
      <c r="DJ279" s="148"/>
      <c r="DK279" s="148"/>
      <c r="DL279" s="148"/>
      <c r="DM279" s="148"/>
      <c r="DN279" s="148"/>
      <c r="DO279" s="148"/>
      <c r="DP279" s="148"/>
      <c r="DQ279" s="148"/>
      <c r="DR279" s="148"/>
      <c r="DS279" s="148"/>
      <c r="DT279" s="148"/>
      <c r="DU279" s="148"/>
      <c r="DV279" s="148"/>
      <c r="DW279" s="148"/>
      <c r="DX279" s="148"/>
      <c r="DY279" s="148"/>
      <c r="DZ279" s="148"/>
      <c r="EA279" s="148"/>
      <c r="EB279" s="148"/>
      <c r="EC279" s="148"/>
      <c r="ED279" s="148"/>
      <c r="EE279" s="148"/>
      <c r="EF279" s="148"/>
      <c r="EG279" s="148"/>
      <c r="EH279" s="148"/>
      <c r="EI279" s="148"/>
      <c r="EJ279" s="148"/>
      <c r="EK279" s="148"/>
      <c r="EL279" s="148"/>
      <c r="EM279" s="148"/>
      <c r="EN279" s="148"/>
      <c r="EO279" s="148"/>
      <c r="EP279" s="148"/>
      <c r="EQ279" s="148"/>
      <c r="ER279" s="148"/>
      <c r="ES279" s="148"/>
      <c r="ET279" s="148"/>
      <c r="EU279" s="148"/>
      <c r="EV279" s="148"/>
      <c r="EW279" s="148"/>
      <c r="EX279" s="148"/>
      <c r="EY279" s="148"/>
      <c r="EZ279" s="148"/>
      <c r="FA279" s="148"/>
      <c r="FB279" s="148"/>
      <c r="FC279" s="148"/>
      <c r="FD279" s="148"/>
      <c r="FE279" s="148"/>
      <c r="FF279" s="148"/>
      <c r="FG279" s="148"/>
      <c r="FH279" s="148"/>
      <c r="FI279" s="148"/>
      <c r="FJ279" s="148"/>
      <c r="FK279" s="148"/>
      <c r="FL279" s="148"/>
      <c r="FM279" s="148"/>
      <c r="FN279" s="148"/>
      <c r="FO279" s="148"/>
      <c r="FP279" s="148"/>
      <c r="FQ279" s="148"/>
      <c r="FR279" s="148"/>
      <c r="FS279" s="148"/>
      <c r="FT279" s="148"/>
      <c r="FU279" s="148"/>
      <c r="FV279" s="148"/>
      <c r="FW279" s="148"/>
      <c r="FX279" s="148"/>
      <c r="FY279" s="148"/>
      <c r="FZ279" s="148"/>
      <c r="GA279" s="148"/>
      <c r="GB279" s="148"/>
      <c r="GC279" s="148"/>
      <c r="GD279" s="148"/>
      <c r="GE279" s="148"/>
      <c r="GF279" s="148"/>
      <c r="GG279" s="148"/>
      <c r="GH279" s="148"/>
      <c r="GI279" s="148"/>
      <c r="GJ279" s="148"/>
      <c r="GK279" s="148"/>
      <c r="GL279" s="148"/>
      <c r="GM279" s="148"/>
      <c r="GN279" s="148"/>
      <c r="GO279" s="148"/>
      <c r="GP279" s="148"/>
      <c r="GQ279" s="148"/>
      <c r="GR279" s="148"/>
      <c r="GS279" s="148"/>
      <c r="GT279" s="148"/>
      <c r="GU279" s="148"/>
      <c r="GV279" s="148"/>
      <c r="GW279" s="148"/>
      <c r="GX279" s="148"/>
      <c r="GY279" s="148"/>
      <c r="GZ279" s="148"/>
      <c r="HA279" s="148"/>
      <c r="HB279" s="148"/>
      <c r="HC279" s="148"/>
      <c r="HD279" s="148"/>
      <c r="HE279" s="148"/>
      <c r="HF279" s="148"/>
      <c r="HG279" s="148"/>
      <c r="HH279" s="148"/>
      <c r="HI279" s="148"/>
      <c r="HJ279" s="148"/>
      <c r="HK279" s="148"/>
      <c r="HL279" s="148"/>
      <c r="HM279" s="148"/>
      <c r="HN279" s="148"/>
      <c r="HO279" s="148"/>
      <c r="HP279" s="148"/>
    </row>
    <row r="280" s="147" customFormat="1" spans="1:224">
      <c r="A280" s="160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  <c r="BQ280" s="148"/>
      <c r="BR280" s="148"/>
      <c r="BS280" s="148"/>
      <c r="BT280" s="148"/>
      <c r="BU280" s="148"/>
      <c r="BV280" s="148"/>
      <c r="BW280" s="148"/>
      <c r="BX280" s="148"/>
      <c r="BY280" s="148"/>
      <c r="BZ280" s="148"/>
      <c r="CA280" s="148"/>
      <c r="CB280" s="148"/>
      <c r="CC280" s="148"/>
      <c r="CD280" s="148"/>
      <c r="CE280" s="148"/>
      <c r="CF280" s="148"/>
      <c r="CG280" s="148"/>
      <c r="CH280" s="148"/>
      <c r="CI280" s="148"/>
      <c r="CJ280" s="148"/>
      <c r="CK280" s="148"/>
      <c r="CL280" s="148"/>
      <c r="CM280" s="148"/>
      <c r="CN280" s="148"/>
      <c r="CO280" s="148"/>
      <c r="CP280" s="148"/>
      <c r="CQ280" s="148"/>
      <c r="CR280" s="148"/>
      <c r="CS280" s="148"/>
      <c r="CT280" s="148"/>
      <c r="CU280" s="148"/>
      <c r="CV280" s="148"/>
      <c r="CW280" s="148"/>
      <c r="CX280" s="148"/>
      <c r="CY280" s="148"/>
      <c r="CZ280" s="148"/>
      <c r="DA280" s="148"/>
      <c r="DB280" s="148"/>
      <c r="DC280" s="148"/>
      <c r="DD280" s="148"/>
      <c r="DE280" s="148"/>
      <c r="DF280" s="148"/>
      <c r="DG280" s="148"/>
      <c r="DH280" s="148"/>
      <c r="DI280" s="148"/>
      <c r="DJ280" s="148"/>
      <c r="DK280" s="148"/>
      <c r="DL280" s="148"/>
      <c r="DM280" s="148"/>
      <c r="DN280" s="148"/>
      <c r="DO280" s="148"/>
      <c r="DP280" s="148"/>
      <c r="DQ280" s="148"/>
      <c r="DR280" s="148"/>
      <c r="DS280" s="148"/>
      <c r="DT280" s="148"/>
      <c r="DU280" s="148"/>
      <c r="DV280" s="148"/>
      <c r="DW280" s="148"/>
      <c r="DX280" s="148"/>
      <c r="DY280" s="148"/>
      <c r="DZ280" s="148"/>
      <c r="EA280" s="148"/>
      <c r="EB280" s="148"/>
      <c r="EC280" s="148"/>
      <c r="ED280" s="148"/>
      <c r="EE280" s="148"/>
      <c r="EF280" s="148"/>
      <c r="EG280" s="148"/>
      <c r="EH280" s="148"/>
      <c r="EI280" s="148"/>
      <c r="EJ280" s="148"/>
      <c r="EK280" s="148"/>
      <c r="EL280" s="148"/>
      <c r="EM280" s="148"/>
      <c r="EN280" s="148"/>
      <c r="EO280" s="148"/>
      <c r="EP280" s="148"/>
      <c r="EQ280" s="148"/>
      <c r="ER280" s="148"/>
      <c r="ES280" s="148"/>
      <c r="ET280" s="148"/>
      <c r="EU280" s="148"/>
      <c r="EV280" s="148"/>
      <c r="EW280" s="148"/>
      <c r="EX280" s="148"/>
      <c r="EY280" s="148"/>
      <c r="EZ280" s="148"/>
      <c r="FA280" s="148"/>
      <c r="FB280" s="148"/>
      <c r="FC280" s="148"/>
      <c r="FD280" s="148"/>
      <c r="FE280" s="148"/>
      <c r="FF280" s="148"/>
      <c r="FG280" s="148"/>
      <c r="FH280" s="148"/>
      <c r="FI280" s="148"/>
      <c r="FJ280" s="148"/>
      <c r="FK280" s="148"/>
      <c r="FL280" s="148"/>
      <c r="FM280" s="148"/>
      <c r="FN280" s="148"/>
      <c r="FO280" s="148"/>
      <c r="FP280" s="148"/>
      <c r="FQ280" s="148"/>
      <c r="FR280" s="148"/>
      <c r="FS280" s="148"/>
      <c r="FT280" s="148"/>
      <c r="FU280" s="148"/>
      <c r="FV280" s="148"/>
      <c r="FW280" s="148"/>
      <c r="FX280" s="148"/>
      <c r="FY280" s="148"/>
      <c r="FZ280" s="148"/>
      <c r="GA280" s="148"/>
      <c r="GB280" s="148"/>
      <c r="GC280" s="148"/>
      <c r="GD280" s="148"/>
      <c r="GE280" s="148"/>
      <c r="GF280" s="148"/>
      <c r="GG280" s="148"/>
      <c r="GH280" s="148"/>
      <c r="GI280" s="148"/>
      <c r="GJ280" s="148"/>
      <c r="GK280" s="148"/>
      <c r="GL280" s="148"/>
      <c r="GM280" s="148"/>
      <c r="GN280" s="148"/>
      <c r="GO280" s="148"/>
      <c r="GP280" s="148"/>
      <c r="GQ280" s="148"/>
      <c r="GR280" s="148"/>
      <c r="GS280" s="148"/>
      <c r="GT280" s="148"/>
      <c r="GU280" s="148"/>
      <c r="GV280" s="148"/>
      <c r="GW280" s="148"/>
      <c r="GX280" s="148"/>
      <c r="GY280" s="148"/>
      <c r="GZ280" s="148"/>
      <c r="HA280" s="148"/>
      <c r="HB280" s="148"/>
      <c r="HC280" s="148"/>
      <c r="HD280" s="148"/>
      <c r="HE280" s="148"/>
      <c r="HF280" s="148"/>
      <c r="HG280" s="148"/>
      <c r="HH280" s="148"/>
      <c r="HI280" s="148"/>
      <c r="HJ280" s="148"/>
      <c r="HK280" s="148"/>
      <c r="HL280" s="148"/>
      <c r="HM280" s="148"/>
      <c r="HN280" s="148"/>
      <c r="HO280" s="148"/>
      <c r="HP280" s="148"/>
    </row>
    <row r="281" s="147" customFormat="1" spans="1:224">
      <c r="A281" s="160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  <c r="BQ281" s="148"/>
      <c r="BR281" s="148"/>
      <c r="BS281" s="148"/>
      <c r="BT281" s="148"/>
      <c r="BU281" s="148"/>
      <c r="BV281" s="148"/>
      <c r="BW281" s="148"/>
      <c r="BX281" s="148"/>
      <c r="BY281" s="148"/>
      <c r="BZ281" s="148"/>
      <c r="CA281" s="148"/>
      <c r="CB281" s="148"/>
      <c r="CC281" s="148"/>
      <c r="CD281" s="148"/>
      <c r="CE281" s="148"/>
      <c r="CF281" s="148"/>
      <c r="CG281" s="148"/>
      <c r="CH281" s="148"/>
      <c r="CI281" s="148"/>
      <c r="CJ281" s="148"/>
      <c r="CK281" s="148"/>
      <c r="CL281" s="148"/>
      <c r="CM281" s="148"/>
      <c r="CN281" s="148"/>
      <c r="CO281" s="148"/>
      <c r="CP281" s="148"/>
      <c r="CQ281" s="148"/>
      <c r="CR281" s="148"/>
      <c r="CS281" s="148"/>
      <c r="CT281" s="148"/>
      <c r="CU281" s="148"/>
      <c r="CV281" s="148"/>
      <c r="CW281" s="148"/>
      <c r="CX281" s="148"/>
      <c r="CY281" s="148"/>
      <c r="CZ281" s="148"/>
      <c r="DA281" s="148"/>
      <c r="DB281" s="148"/>
      <c r="DC281" s="148"/>
      <c r="DD281" s="148"/>
      <c r="DE281" s="148"/>
      <c r="DF281" s="148"/>
      <c r="DG281" s="148"/>
      <c r="DH281" s="148"/>
      <c r="DI281" s="148"/>
      <c r="DJ281" s="148"/>
      <c r="DK281" s="148"/>
      <c r="DL281" s="148"/>
      <c r="DM281" s="148"/>
      <c r="DN281" s="148"/>
      <c r="DO281" s="148"/>
      <c r="DP281" s="148"/>
      <c r="DQ281" s="148"/>
      <c r="DR281" s="148"/>
      <c r="DS281" s="148"/>
      <c r="DT281" s="148"/>
      <c r="DU281" s="148"/>
      <c r="DV281" s="148"/>
      <c r="DW281" s="148"/>
      <c r="DX281" s="148"/>
      <c r="DY281" s="148"/>
      <c r="DZ281" s="148"/>
      <c r="EA281" s="148"/>
      <c r="EB281" s="148"/>
      <c r="EC281" s="148"/>
      <c r="ED281" s="148"/>
      <c r="EE281" s="148"/>
      <c r="EF281" s="148"/>
      <c r="EG281" s="148"/>
      <c r="EH281" s="148"/>
      <c r="EI281" s="148"/>
      <c r="EJ281" s="148"/>
      <c r="EK281" s="148"/>
      <c r="EL281" s="148"/>
      <c r="EM281" s="148"/>
      <c r="EN281" s="148"/>
      <c r="EO281" s="148"/>
      <c r="EP281" s="148"/>
      <c r="EQ281" s="148"/>
      <c r="ER281" s="148"/>
      <c r="ES281" s="148"/>
      <c r="ET281" s="148"/>
      <c r="EU281" s="148"/>
      <c r="EV281" s="148"/>
      <c r="EW281" s="148"/>
      <c r="EX281" s="148"/>
      <c r="EY281" s="148"/>
      <c r="EZ281" s="148"/>
      <c r="FA281" s="148"/>
      <c r="FB281" s="148"/>
      <c r="FC281" s="148"/>
      <c r="FD281" s="148"/>
      <c r="FE281" s="148"/>
      <c r="FF281" s="148"/>
      <c r="FG281" s="148"/>
      <c r="FH281" s="148"/>
      <c r="FI281" s="148"/>
      <c r="FJ281" s="148"/>
      <c r="FK281" s="148"/>
      <c r="FL281" s="148"/>
      <c r="FM281" s="148"/>
      <c r="FN281" s="148"/>
      <c r="FO281" s="148"/>
      <c r="FP281" s="148"/>
      <c r="FQ281" s="148"/>
      <c r="FR281" s="148"/>
      <c r="FS281" s="148"/>
      <c r="FT281" s="148"/>
      <c r="FU281" s="148"/>
      <c r="FV281" s="148"/>
      <c r="FW281" s="148"/>
      <c r="FX281" s="148"/>
      <c r="FY281" s="148"/>
      <c r="FZ281" s="148"/>
      <c r="GA281" s="148"/>
      <c r="GB281" s="148"/>
      <c r="GC281" s="148"/>
      <c r="GD281" s="148"/>
      <c r="GE281" s="148"/>
      <c r="GF281" s="148"/>
      <c r="GG281" s="148"/>
      <c r="GH281" s="148"/>
      <c r="GI281" s="148"/>
      <c r="GJ281" s="148"/>
      <c r="GK281" s="148"/>
      <c r="GL281" s="148"/>
      <c r="GM281" s="148"/>
      <c r="GN281" s="148"/>
      <c r="GO281" s="148"/>
      <c r="GP281" s="148"/>
      <c r="GQ281" s="148"/>
      <c r="GR281" s="148"/>
      <c r="GS281" s="148"/>
      <c r="GT281" s="148"/>
      <c r="GU281" s="148"/>
      <c r="GV281" s="148"/>
      <c r="GW281" s="148"/>
      <c r="GX281" s="148"/>
      <c r="GY281" s="148"/>
      <c r="GZ281" s="148"/>
      <c r="HA281" s="148"/>
      <c r="HB281" s="148"/>
      <c r="HC281" s="148"/>
      <c r="HD281" s="148"/>
      <c r="HE281" s="148"/>
      <c r="HF281" s="148"/>
      <c r="HG281" s="148"/>
      <c r="HH281" s="148"/>
      <c r="HI281" s="148"/>
      <c r="HJ281" s="148"/>
      <c r="HK281" s="148"/>
      <c r="HL281" s="148"/>
      <c r="HM281" s="148"/>
      <c r="HN281" s="148"/>
      <c r="HO281" s="148"/>
      <c r="HP281" s="148"/>
    </row>
    <row r="282" s="147" customFormat="1" spans="1:224">
      <c r="A282" s="160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  <c r="BQ282" s="148"/>
      <c r="BR282" s="148"/>
      <c r="BS282" s="148"/>
      <c r="BT282" s="148"/>
      <c r="BU282" s="148"/>
      <c r="BV282" s="148"/>
      <c r="BW282" s="148"/>
      <c r="BX282" s="148"/>
      <c r="BY282" s="148"/>
      <c r="BZ282" s="148"/>
      <c r="CA282" s="148"/>
      <c r="CB282" s="148"/>
      <c r="CC282" s="148"/>
      <c r="CD282" s="148"/>
      <c r="CE282" s="148"/>
      <c r="CF282" s="148"/>
      <c r="CG282" s="148"/>
      <c r="CH282" s="148"/>
      <c r="CI282" s="148"/>
      <c r="CJ282" s="148"/>
      <c r="CK282" s="148"/>
      <c r="CL282" s="148"/>
      <c r="CM282" s="148"/>
      <c r="CN282" s="148"/>
      <c r="CO282" s="148"/>
      <c r="CP282" s="148"/>
      <c r="CQ282" s="148"/>
      <c r="CR282" s="148"/>
      <c r="CS282" s="148"/>
      <c r="CT282" s="148"/>
      <c r="CU282" s="148"/>
      <c r="CV282" s="148"/>
      <c r="CW282" s="148"/>
      <c r="CX282" s="148"/>
      <c r="CY282" s="148"/>
      <c r="CZ282" s="148"/>
      <c r="DA282" s="148"/>
      <c r="DB282" s="148"/>
      <c r="DC282" s="148"/>
      <c r="DD282" s="148"/>
      <c r="DE282" s="148"/>
      <c r="DF282" s="148"/>
      <c r="DG282" s="148"/>
      <c r="DH282" s="148"/>
      <c r="DI282" s="148"/>
      <c r="DJ282" s="148"/>
      <c r="DK282" s="148"/>
      <c r="DL282" s="148"/>
      <c r="DM282" s="148"/>
      <c r="DN282" s="148"/>
      <c r="DO282" s="148"/>
      <c r="DP282" s="148"/>
      <c r="DQ282" s="148"/>
      <c r="DR282" s="148"/>
      <c r="DS282" s="148"/>
      <c r="DT282" s="148"/>
      <c r="DU282" s="148"/>
      <c r="DV282" s="148"/>
      <c r="DW282" s="148"/>
      <c r="DX282" s="148"/>
      <c r="DY282" s="148"/>
      <c r="DZ282" s="148"/>
      <c r="EA282" s="148"/>
      <c r="EB282" s="148"/>
      <c r="EC282" s="148"/>
      <c r="ED282" s="148"/>
      <c r="EE282" s="148"/>
      <c r="EF282" s="148"/>
      <c r="EG282" s="148"/>
      <c r="EH282" s="148"/>
      <c r="EI282" s="148"/>
      <c r="EJ282" s="148"/>
      <c r="EK282" s="148"/>
      <c r="EL282" s="148"/>
      <c r="EM282" s="148"/>
      <c r="EN282" s="148"/>
      <c r="EO282" s="148"/>
      <c r="EP282" s="148"/>
      <c r="EQ282" s="148"/>
      <c r="ER282" s="148"/>
      <c r="ES282" s="148"/>
      <c r="ET282" s="148"/>
      <c r="EU282" s="148"/>
      <c r="EV282" s="148"/>
      <c r="EW282" s="148"/>
      <c r="EX282" s="148"/>
      <c r="EY282" s="148"/>
      <c r="EZ282" s="148"/>
      <c r="FA282" s="148"/>
      <c r="FB282" s="148"/>
      <c r="FC282" s="148"/>
      <c r="FD282" s="148"/>
      <c r="FE282" s="148"/>
      <c r="FF282" s="148"/>
      <c r="FG282" s="148"/>
      <c r="FH282" s="148"/>
      <c r="FI282" s="148"/>
      <c r="FJ282" s="148"/>
      <c r="FK282" s="148"/>
      <c r="FL282" s="148"/>
      <c r="FM282" s="148"/>
      <c r="FN282" s="148"/>
      <c r="FO282" s="148"/>
      <c r="FP282" s="148"/>
      <c r="FQ282" s="148"/>
      <c r="FR282" s="148"/>
      <c r="FS282" s="148"/>
      <c r="FT282" s="148"/>
      <c r="FU282" s="148"/>
      <c r="FV282" s="148"/>
      <c r="FW282" s="148"/>
      <c r="FX282" s="148"/>
      <c r="FY282" s="148"/>
      <c r="FZ282" s="148"/>
      <c r="GA282" s="148"/>
      <c r="GB282" s="148"/>
      <c r="GC282" s="148"/>
      <c r="GD282" s="148"/>
      <c r="GE282" s="148"/>
      <c r="GF282" s="148"/>
      <c r="GG282" s="148"/>
      <c r="GH282" s="148"/>
      <c r="GI282" s="148"/>
      <c r="GJ282" s="148"/>
      <c r="GK282" s="148"/>
      <c r="GL282" s="148"/>
      <c r="GM282" s="148"/>
      <c r="GN282" s="148"/>
      <c r="GO282" s="148"/>
      <c r="GP282" s="148"/>
      <c r="GQ282" s="148"/>
      <c r="GR282" s="148"/>
      <c r="GS282" s="148"/>
      <c r="GT282" s="148"/>
      <c r="GU282" s="148"/>
      <c r="GV282" s="148"/>
      <c r="GW282" s="148"/>
      <c r="GX282" s="148"/>
      <c r="GY282" s="148"/>
      <c r="GZ282" s="148"/>
      <c r="HA282" s="148"/>
      <c r="HB282" s="148"/>
      <c r="HC282" s="148"/>
      <c r="HD282" s="148"/>
      <c r="HE282" s="148"/>
      <c r="HF282" s="148"/>
      <c r="HG282" s="148"/>
      <c r="HH282" s="148"/>
      <c r="HI282" s="148"/>
      <c r="HJ282" s="148"/>
      <c r="HK282" s="148"/>
      <c r="HL282" s="148"/>
      <c r="HM282" s="148"/>
      <c r="HN282" s="148"/>
      <c r="HO282" s="148"/>
      <c r="HP282" s="148"/>
    </row>
    <row r="283" s="147" customFormat="1" spans="1:224">
      <c r="A283" s="160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  <c r="BQ283" s="148"/>
      <c r="BR283" s="148"/>
      <c r="BS283" s="148"/>
      <c r="BT283" s="148"/>
      <c r="BU283" s="148"/>
      <c r="BV283" s="148"/>
      <c r="BW283" s="148"/>
      <c r="BX283" s="148"/>
      <c r="BY283" s="148"/>
      <c r="BZ283" s="148"/>
      <c r="CA283" s="148"/>
      <c r="CB283" s="148"/>
      <c r="CC283" s="148"/>
      <c r="CD283" s="148"/>
      <c r="CE283" s="148"/>
      <c r="CF283" s="148"/>
      <c r="CG283" s="148"/>
      <c r="CH283" s="148"/>
      <c r="CI283" s="148"/>
      <c r="CJ283" s="148"/>
      <c r="CK283" s="148"/>
      <c r="CL283" s="148"/>
      <c r="CM283" s="148"/>
      <c r="CN283" s="148"/>
      <c r="CO283" s="148"/>
      <c r="CP283" s="148"/>
      <c r="CQ283" s="148"/>
      <c r="CR283" s="148"/>
      <c r="CS283" s="148"/>
      <c r="CT283" s="148"/>
      <c r="CU283" s="148"/>
      <c r="CV283" s="148"/>
      <c r="CW283" s="148"/>
      <c r="CX283" s="148"/>
      <c r="CY283" s="148"/>
      <c r="CZ283" s="148"/>
      <c r="DA283" s="148"/>
      <c r="DB283" s="148"/>
      <c r="DC283" s="148"/>
      <c r="DD283" s="148"/>
      <c r="DE283" s="148"/>
      <c r="DF283" s="148"/>
      <c r="DG283" s="148"/>
      <c r="DH283" s="148"/>
      <c r="DI283" s="148"/>
      <c r="DJ283" s="148"/>
      <c r="DK283" s="148"/>
      <c r="DL283" s="148"/>
      <c r="DM283" s="148"/>
      <c r="DN283" s="148"/>
      <c r="DO283" s="148"/>
      <c r="DP283" s="148"/>
      <c r="DQ283" s="148"/>
      <c r="DR283" s="148"/>
      <c r="DS283" s="148"/>
      <c r="DT283" s="148"/>
      <c r="DU283" s="148"/>
      <c r="DV283" s="148"/>
      <c r="DW283" s="148"/>
      <c r="DX283" s="148"/>
      <c r="DY283" s="148"/>
      <c r="DZ283" s="148"/>
      <c r="EA283" s="148"/>
      <c r="EB283" s="148"/>
      <c r="EC283" s="148"/>
      <c r="ED283" s="148"/>
      <c r="EE283" s="148"/>
      <c r="EF283" s="148"/>
      <c r="EG283" s="148"/>
      <c r="EH283" s="148"/>
      <c r="EI283" s="148"/>
      <c r="EJ283" s="148"/>
      <c r="EK283" s="148"/>
      <c r="EL283" s="148"/>
      <c r="EM283" s="148"/>
      <c r="EN283" s="148"/>
      <c r="EO283" s="148"/>
      <c r="EP283" s="148"/>
      <c r="EQ283" s="148"/>
      <c r="ER283" s="148"/>
      <c r="ES283" s="148"/>
      <c r="ET283" s="148"/>
      <c r="EU283" s="148"/>
      <c r="EV283" s="148"/>
      <c r="EW283" s="148"/>
      <c r="EX283" s="148"/>
      <c r="EY283" s="148"/>
      <c r="EZ283" s="148"/>
      <c r="FA283" s="148"/>
      <c r="FB283" s="148"/>
      <c r="FC283" s="148"/>
      <c r="FD283" s="148"/>
      <c r="FE283" s="148"/>
      <c r="FF283" s="148"/>
      <c r="FG283" s="148"/>
      <c r="FH283" s="148"/>
      <c r="FI283" s="148"/>
      <c r="FJ283" s="148"/>
      <c r="FK283" s="148"/>
      <c r="FL283" s="148"/>
      <c r="FM283" s="148"/>
      <c r="FN283" s="148"/>
      <c r="FO283" s="148"/>
      <c r="FP283" s="148"/>
      <c r="FQ283" s="148"/>
      <c r="FR283" s="148"/>
      <c r="FS283" s="148"/>
      <c r="FT283" s="148"/>
      <c r="FU283" s="148"/>
      <c r="FV283" s="148"/>
      <c r="FW283" s="148"/>
      <c r="FX283" s="148"/>
      <c r="FY283" s="148"/>
      <c r="FZ283" s="148"/>
      <c r="GA283" s="148"/>
      <c r="GB283" s="148"/>
      <c r="GC283" s="148"/>
      <c r="GD283" s="148"/>
      <c r="GE283" s="148"/>
      <c r="GF283" s="148"/>
      <c r="GG283" s="148"/>
      <c r="GH283" s="148"/>
      <c r="GI283" s="148"/>
      <c r="GJ283" s="148"/>
      <c r="GK283" s="148"/>
      <c r="GL283" s="148"/>
      <c r="GM283" s="148"/>
      <c r="GN283" s="148"/>
      <c r="GO283" s="148"/>
      <c r="GP283" s="148"/>
      <c r="GQ283" s="148"/>
      <c r="GR283" s="148"/>
      <c r="GS283" s="148"/>
      <c r="GT283" s="148"/>
      <c r="GU283" s="148"/>
      <c r="GV283" s="148"/>
      <c r="GW283" s="148"/>
      <c r="GX283" s="148"/>
      <c r="GY283" s="148"/>
      <c r="GZ283" s="148"/>
      <c r="HA283" s="148"/>
      <c r="HB283" s="148"/>
      <c r="HC283" s="148"/>
      <c r="HD283" s="148"/>
      <c r="HE283" s="148"/>
      <c r="HF283" s="148"/>
      <c r="HG283" s="148"/>
      <c r="HH283" s="148"/>
      <c r="HI283" s="148"/>
      <c r="HJ283" s="148"/>
      <c r="HK283" s="148"/>
      <c r="HL283" s="148"/>
      <c r="HM283" s="148"/>
      <c r="HN283" s="148"/>
      <c r="HO283" s="148"/>
      <c r="HP283" s="148"/>
    </row>
    <row r="284" s="147" customFormat="1" spans="1:224">
      <c r="A284" s="160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  <c r="BQ284" s="148"/>
      <c r="BR284" s="148"/>
      <c r="BS284" s="148"/>
      <c r="BT284" s="148"/>
      <c r="BU284" s="148"/>
      <c r="BV284" s="148"/>
      <c r="BW284" s="148"/>
      <c r="BX284" s="148"/>
      <c r="BY284" s="148"/>
      <c r="BZ284" s="148"/>
      <c r="CA284" s="148"/>
      <c r="CB284" s="148"/>
      <c r="CC284" s="148"/>
      <c r="CD284" s="148"/>
      <c r="CE284" s="148"/>
      <c r="CF284" s="148"/>
      <c r="CG284" s="148"/>
      <c r="CH284" s="148"/>
      <c r="CI284" s="148"/>
      <c r="CJ284" s="148"/>
      <c r="CK284" s="148"/>
      <c r="CL284" s="148"/>
      <c r="CM284" s="148"/>
      <c r="CN284" s="148"/>
      <c r="CO284" s="148"/>
      <c r="CP284" s="148"/>
      <c r="CQ284" s="148"/>
      <c r="CR284" s="148"/>
      <c r="CS284" s="148"/>
      <c r="CT284" s="148"/>
      <c r="CU284" s="148"/>
      <c r="CV284" s="148"/>
      <c r="CW284" s="148"/>
      <c r="CX284" s="148"/>
      <c r="CY284" s="148"/>
      <c r="CZ284" s="148"/>
      <c r="DA284" s="148"/>
      <c r="DB284" s="148"/>
      <c r="DC284" s="148"/>
      <c r="DD284" s="148"/>
      <c r="DE284" s="148"/>
      <c r="DF284" s="148"/>
      <c r="DG284" s="148"/>
      <c r="DH284" s="148"/>
      <c r="DI284" s="148"/>
      <c r="DJ284" s="148"/>
      <c r="DK284" s="148"/>
      <c r="DL284" s="148"/>
      <c r="DM284" s="148"/>
      <c r="DN284" s="148"/>
      <c r="DO284" s="148"/>
      <c r="DP284" s="148"/>
      <c r="DQ284" s="148"/>
      <c r="DR284" s="148"/>
      <c r="DS284" s="148"/>
      <c r="DT284" s="148"/>
      <c r="DU284" s="148"/>
      <c r="DV284" s="148"/>
      <c r="DW284" s="148"/>
      <c r="DX284" s="148"/>
      <c r="DY284" s="148"/>
      <c r="DZ284" s="148"/>
      <c r="EA284" s="148"/>
      <c r="EB284" s="148"/>
      <c r="EC284" s="148"/>
      <c r="ED284" s="148"/>
      <c r="EE284" s="148"/>
      <c r="EF284" s="148"/>
      <c r="EG284" s="148"/>
      <c r="EH284" s="148"/>
      <c r="EI284" s="148"/>
      <c r="EJ284" s="148"/>
      <c r="EK284" s="148"/>
      <c r="EL284" s="148"/>
      <c r="EM284" s="148"/>
      <c r="EN284" s="148"/>
      <c r="EO284" s="148"/>
      <c r="EP284" s="148"/>
      <c r="EQ284" s="148"/>
      <c r="ER284" s="148"/>
      <c r="ES284" s="148"/>
      <c r="ET284" s="148"/>
      <c r="EU284" s="148"/>
      <c r="EV284" s="148"/>
      <c r="EW284" s="148"/>
      <c r="EX284" s="148"/>
      <c r="EY284" s="148"/>
      <c r="EZ284" s="148"/>
      <c r="FA284" s="148"/>
      <c r="FB284" s="148"/>
      <c r="FC284" s="148"/>
      <c r="FD284" s="148"/>
      <c r="FE284" s="148"/>
      <c r="FF284" s="148"/>
      <c r="FG284" s="148"/>
      <c r="FH284" s="148"/>
      <c r="FI284" s="148"/>
      <c r="FJ284" s="148"/>
      <c r="FK284" s="148"/>
      <c r="FL284" s="148"/>
      <c r="FM284" s="148"/>
      <c r="FN284" s="148"/>
      <c r="FO284" s="148"/>
      <c r="FP284" s="148"/>
      <c r="FQ284" s="148"/>
      <c r="FR284" s="148"/>
      <c r="FS284" s="148"/>
      <c r="FT284" s="148"/>
      <c r="FU284" s="148"/>
      <c r="FV284" s="148"/>
      <c r="FW284" s="148"/>
      <c r="FX284" s="148"/>
      <c r="FY284" s="148"/>
      <c r="FZ284" s="148"/>
      <c r="GA284" s="148"/>
      <c r="GB284" s="148"/>
      <c r="GC284" s="148"/>
      <c r="GD284" s="148"/>
      <c r="GE284" s="148"/>
      <c r="GF284" s="148"/>
      <c r="GG284" s="148"/>
      <c r="GH284" s="148"/>
      <c r="GI284" s="148"/>
      <c r="GJ284" s="148"/>
      <c r="GK284" s="148"/>
      <c r="GL284" s="148"/>
      <c r="GM284" s="148"/>
      <c r="GN284" s="148"/>
      <c r="GO284" s="148"/>
      <c r="GP284" s="148"/>
      <c r="GQ284" s="148"/>
      <c r="GR284" s="148"/>
      <c r="GS284" s="148"/>
      <c r="GT284" s="148"/>
      <c r="GU284" s="148"/>
      <c r="GV284" s="148"/>
      <c r="GW284" s="148"/>
      <c r="GX284" s="148"/>
      <c r="GY284" s="148"/>
      <c r="GZ284" s="148"/>
      <c r="HA284" s="148"/>
      <c r="HB284" s="148"/>
      <c r="HC284" s="148"/>
      <c r="HD284" s="148"/>
      <c r="HE284" s="148"/>
      <c r="HF284" s="148"/>
      <c r="HG284" s="148"/>
      <c r="HH284" s="148"/>
      <c r="HI284" s="148"/>
      <c r="HJ284" s="148"/>
      <c r="HK284" s="148"/>
      <c r="HL284" s="148"/>
      <c r="HM284" s="148"/>
      <c r="HN284" s="148"/>
      <c r="HO284" s="148"/>
      <c r="HP284" s="148"/>
    </row>
    <row r="285" s="147" customFormat="1" spans="1:224">
      <c r="A285" s="160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8"/>
      <c r="BR285" s="148"/>
      <c r="BS285" s="148"/>
      <c r="BT285" s="148"/>
      <c r="BU285" s="148"/>
      <c r="BV285" s="148"/>
      <c r="BW285" s="148"/>
      <c r="BX285" s="148"/>
      <c r="BY285" s="148"/>
      <c r="BZ285" s="148"/>
      <c r="CA285" s="148"/>
      <c r="CB285" s="148"/>
      <c r="CC285" s="148"/>
      <c r="CD285" s="148"/>
      <c r="CE285" s="148"/>
      <c r="CF285" s="148"/>
      <c r="CG285" s="148"/>
      <c r="CH285" s="148"/>
      <c r="CI285" s="148"/>
      <c r="CJ285" s="148"/>
      <c r="CK285" s="148"/>
      <c r="CL285" s="148"/>
      <c r="CM285" s="148"/>
      <c r="CN285" s="148"/>
      <c r="CO285" s="148"/>
      <c r="CP285" s="148"/>
      <c r="CQ285" s="148"/>
      <c r="CR285" s="148"/>
      <c r="CS285" s="148"/>
      <c r="CT285" s="148"/>
      <c r="CU285" s="148"/>
      <c r="CV285" s="148"/>
      <c r="CW285" s="148"/>
      <c r="CX285" s="148"/>
      <c r="CY285" s="148"/>
      <c r="CZ285" s="148"/>
      <c r="DA285" s="148"/>
      <c r="DB285" s="148"/>
      <c r="DC285" s="148"/>
      <c r="DD285" s="148"/>
      <c r="DE285" s="148"/>
      <c r="DF285" s="148"/>
      <c r="DG285" s="148"/>
      <c r="DH285" s="148"/>
      <c r="DI285" s="148"/>
      <c r="DJ285" s="148"/>
      <c r="DK285" s="148"/>
      <c r="DL285" s="148"/>
      <c r="DM285" s="148"/>
      <c r="DN285" s="148"/>
      <c r="DO285" s="148"/>
      <c r="DP285" s="148"/>
      <c r="DQ285" s="148"/>
      <c r="DR285" s="148"/>
      <c r="DS285" s="148"/>
      <c r="DT285" s="148"/>
      <c r="DU285" s="148"/>
      <c r="DV285" s="148"/>
      <c r="DW285" s="148"/>
      <c r="DX285" s="148"/>
      <c r="DY285" s="148"/>
      <c r="DZ285" s="148"/>
      <c r="EA285" s="148"/>
      <c r="EB285" s="148"/>
      <c r="EC285" s="148"/>
      <c r="ED285" s="148"/>
      <c r="EE285" s="148"/>
      <c r="EF285" s="148"/>
      <c r="EG285" s="148"/>
      <c r="EH285" s="148"/>
      <c r="EI285" s="148"/>
      <c r="EJ285" s="148"/>
      <c r="EK285" s="148"/>
      <c r="EL285" s="148"/>
      <c r="EM285" s="148"/>
      <c r="EN285" s="148"/>
      <c r="EO285" s="148"/>
      <c r="EP285" s="148"/>
      <c r="EQ285" s="148"/>
      <c r="ER285" s="148"/>
      <c r="ES285" s="148"/>
      <c r="ET285" s="148"/>
      <c r="EU285" s="148"/>
      <c r="EV285" s="148"/>
      <c r="EW285" s="148"/>
      <c r="EX285" s="148"/>
      <c r="EY285" s="148"/>
      <c r="EZ285" s="148"/>
      <c r="FA285" s="148"/>
      <c r="FB285" s="148"/>
      <c r="FC285" s="148"/>
      <c r="FD285" s="148"/>
      <c r="FE285" s="148"/>
      <c r="FF285" s="148"/>
      <c r="FG285" s="148"/>
      <c r="FH285" s="148"/>
      <c r="FI285" s="148"/>
      <c r="FJ285" s="148"/>
      <c r="FK285" s="148"/>
      <c r="FL285" s="148"/>
      <c r="FM285" s="148"/>
      <c r="FN285" s="148"/>
      <c r="FO285" s="148"/>
      <c r="FP285" s="148"/>
      <c r="FQ285" s="148"/>
      <c r="FR285" s="148"/>
      <c r="FS285" s="148"/>
      <c r="FT285" s="148"/>
      <c r="FU285" s="148"/>
      <c r="FV285" s="148"/>
      <c r="FW285" s="148"/>
      <c r="FX285" s="148"/>
      <c r="FY285" s="148"/>
      <c r="FZ285" s="148"/>
      <c r="GA285" s="148"/>
      <c r="GB285" s="148"/>
      <c r="GC285" s="148"/>
      <c r="GD285" s="148"/>
      <c r="GE285" s="148"/>
      <c r="GF285" s="148"/>
      <c r="GG285" s="148"/>
      <c r="GH285" s="148"/>
      <c r="GI285" s="148"/>
      <c r="GJ285" s="148"/>
      <c r="GK285" s="148"/>
      <c r="GL285" s="148"/>
      <c r="GM285" s="148"/>
      <c r="GN285" s="148"/>
      <c r="GO285" s="148"/>
      <c r="GP285" s="148"/>
      <c r="GQ285" s="148"/>
      <c r="GR285" s="148"/>
      <c r="GS285" s="148"/>
      <c r="GT285" s="148"/>
      <c r="GU285" s="148"/>
      <c r="GV285" s="148"/>
      <c r="GW285" s="148"/>
      <c r="GX285" s="148"/>
      <c r="GY285" s="148"/>
      <c r="GZ285" s="148"/>
      <c r="HA285" s="148"/>
      <c r="HB285" s="148"/>
      <c r="HC285" s="148"/>
      <c r="HD285" s="148"/>
      <c r="HE285" s="148"/>
      <c r="HF285" s="148"/>
      <c r="HG285" s="148"/>
      <c r="HH285" s="148"/>
      <c r="HI285" s="148"/>
      <c r="HJ285" s="148"/>
      <c r="HK285" s="148"/>
      <c r="HL285" s="148"/>
      <c r="HM285" s="148"/>
      <c r="HN285" s="148"/>
      <c r="HO285" s="148"/>
      <c r="HP285" s="148"/>
    </row>
    <row r="286" s="147" customFormat="1" spans="1:224">
      <c r="A286" s="160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  <c r="BQ286" s="148"/>
      <c r="BR286" s="148"/>
      <c r="BS286" s="148"/>
      <c r="BT286" s="148"/>
      <c r="BU286" s="148"/>
      <c r="BV286" s="148"/>
      <c r="BW286" s="148"/>
      <c r="BX286" s="148"/>
      <c r="BY286" s="148"/>
      <c r="BZ286" s="148"/>
      <c r="CA286" s="148"/>
      <c r="CB286" s="148"/>
      <c r="CC286" s="148"/>
      <c r="CD286" s="148"/>
      <c r="CE286" s="148"/>
      <c r="CF286" s="148"/>
      <c r="CG286" s="148"/>
      <c r="CH286" s="148"/>
      <c r="CI286" s="148"/>
      <c r="CJ286" s="148"/>
      <c r="CK286" s="148"/>
      <c r="CL286" s="148"/>
      <c r="CM286" s="148"/>
      <c r="CN286" s="148"/>
      <c r="CO286" s="148"/>
      <c r="CP286" s="148"/>
      <c r="CQ286" s="148"/>
      <c r="CR286" s="148"/>
      <c r="CS286" s="148"/>
      <c r="CT286" s="148"/>
      <c r="CU286" s="148"/>
      <c r="CV286" s="148"/>
      <c r="CW286" s="148"/>
      <c r="CX286" s="148"/>
      <c r="CY286" s="148"/>
      <c r="CZ286" s="148"/>
      <c r="DA286" s="148"/>
      <c r="DB286" s="148"/>
      <c r="DC286" s="148"/>
      <c r="DD286" s="148"/>
      <c r="DE286" s="148"/>
      <c r="DF286" s="148"/>
      <c r="DG286" s="148"/>
      <c r="DH286" s="148"/>
      <c r="DI286" s="148"/>
      <c r="DJ286" s="148"/>
      <c r="DK286" s="148"/>
      <c r="DL286" s="148"/>
      <c r="DM286" s="148"/>
      <c r="DN286" s="148"/>
      <c r="DO286" s="148"/>
      <c r="DP286" s="148"/>
      <c r="DQ286" s="148"/>
      <c r="DR286" s="148"/>
      <c r="DS286" s="148"/>
      <c r="DT286" s="148"/>
      <c r="DU286" s="148"/>
      <c r="DV286" s="148"/>
      <c r="DW286" s="148"/>
      <c r="DX286" s="148"/>
      <c r="DY286" s="148"/>
      <c r="DZ286" s="148"/>
      <c r="EA286" s="148"/>
      <c r="EB286" s="148"/>
      <c r="EC286" s="148"/>
      <c r="ED286" s="148"/>
      <c r="EE286" s="148"/>
      <c r="EF286" s="148"/>
      <c r="EG286" s="148"/>
      <c r="EH286" s="148"/>
      <c r="EI286" s="148"/>
      <c r="EJ286" s="148"/>
      <c r="EK286" s="148"/>
      <c r="EL286" s="148"/>
      <c r="EM286" s="148"/>
      <c r="EN286" s="148"/>
      <c r="EO286" s="148"/>
      <c r="EP286" s="148"/>
      <c r="EQ286" s="148"/>
      <c r="ER286" s="148"/>
      <c r="ES286" s="148"/>
      <c r="ET286" s="148"/>
      <c r="EU286" s="148"/>
      <c r="EV286" s="148"/>
      <c r="EW286" s="148"/>
      <c r="EX286" s="148"/>
      <c r="EY286" s="148"/>
      <c r="EZ286" s="148"/>
      <c r="FA286" s="148"/>
      <c r="FB286" s="148"/>
      <c r="FC286" s="148"/>
      <c r="FD286" s="148"/>
      <c r="FE286" s="148"/>
      <c r="FF286" s="148"/>
      <c r="FG286" s="148"/>
      <c r="FH286" s="148"/>
      <c r="FI286" s="148"/>
      <c r="FJ286" s="148"/>
      <c r="FK286" s="148"/>
      <c r="FL286" s="148"/>
      <c r="FM286" s="148"/>
      <c r="FN286" s="148"/>
      <c r="FO286" s="148"/>
      <c r="FP286" s="148"/>
      <c r="FQ286" s="148"/>
      <c r="FR286" s="148"/>
      <c r="FS286" s="148"/>
      <c r="FT286" s="148"/>
      <c r="FU286" s="148"/>
      <c r="FV286" s="148"/>
      <c r="FW286" s="148"/>
      <c r="FX286" s="148"/>
      <c r="FY286" s="148"/>
      <c r="FZ286" s="148"/>
      <c r="GA286" s="148"/>
      <c r="GB286" s="148"/>
      <c r="GC286" s="148"/>
      <c r="GD286" s="148"/>
      <c r="GE286" s="148"/>
      <c r="GF286" s="148"/>
      <c r="GG286" s="148"/>
      <c r="GH286" s="148"/>
      <c r="GI286" s="148"/>
      <c r="GJ286" s="148"/>
      <c r="GK286" s="148"/>
      <c r="GL286" s="148"/>
      <c r="GM286" s="148"/>
      <c r="GN286" s="148"/>
      <c r="GO286" s="148"/>
      <c r="GP286" s="148"/>
      <c r="GQ286" s="148"/>
      <c r="GR286" s="148"/>
      <c r="GS286" s="148"/>
      <c r="GT286" s="148"/>
      <c r="GU286" s="148"/>
      <c r="GV286" s="148"/>
      <c r="GW286" s="148"/>
      <c r="GX286" s="148"/>
      <c r="GY286" s="148"/>
      <c r="GZ286" s="148"/>
      <c r="HA286" s="148"/>
      <c r="HB286" s="148"/>
      <c r="HC286" s="148"/>
      <c r="HD286" s="148"/>
      <c r="HE286" s="148"/>
      <c r="HF286" s="148"/>
      <c r="HG286" s="148"/>
      <c r="HH286" s="148"/>
      <c r="HI286" s="148"/>
      <c r="HJ286" s="148"/>
      <c r="HK286" s="148"/>
      <c r="HL286" s="148"/>
      <c r="HM286" s="148"/>
      <c r="HN286" s="148"/>
      <c r="HO286" s="148"/>
      <c r="HP286" s="148"/>
    </row>
    <row r="287" s="147" customFormat="1" spans="1:224">
      <c r="A287" s="160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  <c r="BQ287" s="148"/>
      <c r="BR287" s="148"/>
      <c r="BS287" s="148"/>
      <c r="BT287" s="148"/>
      <c r="BU287" s="148"/>
      <c r="BV287" s="148"/>
      <c r="BW287" s="148"/>
      <c r="BX287" s="148"/>
      <c r="BY287" s="148"/>
      <c r="BZ287" s="148"/>
      <c r="CA287" s="148"/>
      <c r="CB287" s="148"/>
      <c r="CC287" s="148"/>
      <c r="CD287" s="148"/>
      <c r="CE287" s="148"/>
      <c r="CF287" s="148"/>
      <c r="CG287" s="148"/>
      <c r="CH287" s="148"/>
      <c r="CI287" s="148"/>
      <c r="CJ287" s="148"/>
      <c r="CK287" s="148"/>
      <c r="CL287" s="148"/>
      <c r="CM287" s="148"/>
      <c r="CN287" s="148"/>
      <c r="CO287" s="148"/>
      <c r="CP287" s="148"/>
      <c r="CQ287" s="148"/>
      <c r="CR287" s="148"/>
      <c r="CS287" s="148"/>
      <c r="CT287" s="148"/>
      <c r="CU287" s="148"/>
      <c r="CV287" s="148"/>
      <c r="CW287" s="148"/>
      <c r="CX287" s="148"/>
      <c r="CY287" s="148"/>
      <c r="CZ287" s="148"/>
      <c r="DA287" s="148"/>
      <c r="DB287" s="148"/>
      <c r="DC287" s="148"/>
      <c r="DD287" s="148"/>
      <c r="DE287" s="148"/>
      <c r="DF287" s="148"/>
      <c r="DG287" s="148"/>
      <c r="DH287" s="148"/>
      <c r="DI287" s="148"/>
      <c r="DJ287" s="148"/>
      <c r="DK287" s="148"/>
      <c r="DL287" s="148"/>
      <c r="DM287" s="148"/>
      <c r="DN287" s="148"/>
      <c r="DO287" s="148"/>
      <c r="DP287" s="148"/>
      <c r="DQ287" s="148"/>
      <c r="DR287" s="148"/>
      <c r="DS287" s="148"/>
      <c r="DT287" s="148"/>
      <c r="DU287" s="148"/>
      <c r="DV287" s="148"/>
      <c r="DW287" s="148"/>
      <c r="DX287" s="148"/>
      <c r="DY287" s="148"/>
      <c r="DZ287" s="148"/>
      <c r="EA287" s="148"/>
      <c r="EB287" s="148"/>
      <c r="EC287" s="148"/>
      <c r="ED287" s="148"/>
      <c r="EE287" s="148"/>
      <c r="EF287" s="148"/>
      <c r="EG287" s="148"/>
      <c r="EH287" s="148"/>
      <c r="EI287" s="148"/>
      <c r="EJ287" s="148"/>
      <c r="EK287" s="148"/>
      <c r="EL287" s="148"/>
      <c r="EM287" s="148"/>
      <c r="EN287" s="148"/>
      <c r="EO287" s="148"/>
      <c r="EP287" s="148"/>
      <c r="EQ287" s="148"/>
      <c r="ER287" s="148"/>
      <c r="ES287" s="148"/>
      <c r="ET287" s="148"/>
      <c r="EU287" s="148"/>
      <c r="EV287" s="148"/>
      <c r="EW287" s="148"/>
      <c r="EX287" s="148"/>
      <c r="EY287" s="148"/>
      <c r="EZ287" s="148"/>
      <c r="FA287" s="148"/>
      <c r="FB287" s="148"/>
      <c r="FC287" s="148"/>
      <c r="FD287" s="148"/>
      <c r="FE287" s="148"/>
      <c r="FF287" s="148"/>
      <c r="FG287" s="148"/>
      <c r="FH287" s="148"/>
      <c r="FI287" s="148"/>
      <c r="FJ287" s="148"/>
      <c r="FK287" s="148"/>
      <c r="FL287" s="148"/>
      <c r="FM287" s="148"/>
      <c r="FN287" s="148"/>
      <c r="FO287" s="148"/>
      <c r="FP287" s="148"/>
      <c r="FQ287" s="148"/>
      <c r="FR287" s="148"/>
      <c r="FS287" s="148"/>
      <c r="FT287" s="148"/>
      <c r="FU287" s="148"/>
      <c r="FV287" s="148"/>
      <c r="FW287" s="148"/>
      <c r="FX287" s="148"/>
      <c r="FY287" s="148"/>
      <c r="FZ287" s="148"/>
      <c r="GA287" s="148"/>
      <c r="GB287" s="148"/>
      <c r="GC287" s="148"/>
      <c r="GD287" s="148"/>
      <c r="GE287" s="148"/>
      <c r="GF287" s="148"/>
      <c r="GG287" s="148"/>
      <c r="GH287" s="148"/>
      <c r="GI287" s="148"/>
      <c r="GJ287" s="148"/>
      <c r="GK287" s="148"/>
      <c r="GL287" s="148"/>
      <c r="GM287" s="148"/>
      <c r="GN287" s="148"/>
      <c r="GO287" s="148"/>
      <c r="GP287" s="148"/>
      <c r="GQ287" s="148"/>
      <c r="GR287" s="148"/>
      <c r="GS287" s="148"/>
      <c r="GT287" s="148"/>
      <c r="GU287" s="148"/>
      <c r="GV287" s="148"/>
      <c r="GW287" s="148"/>
      <c r="GX287" s="148"/>
      <c r="GY287" s="148"/>
      <c r="GZ287" s="148"/>
      <c r="HA287" s="148"/>
      <c r="HB287" s="148"/>
      <c r="HC287" s="148"/>
      <c r="HD287" s="148"/>
      <c r="HE287" s="148"/>
      <c r="HF287" s="148"/>
      <c r="HG287" s="148"/>
      <c r="HH287" s="148"/>
      <c r="HI287" s="148"/>
      <c r="HJ287" s="148"/>
      <c r="HK287" s="148"/>
      <c r="HL287" s="148"/>
      <c r="HM287" s="148"/>
      <c r="HN287" s="148"/>
      <c r="HO287" s="148"/>
      <c r="HP287" s="148"/>
    </row>
    <row r="288" s="147" customFormat="1" spans="1:224">
      <c r="A288" s="160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  <c r="BQ288" s="148"/>
      <c r="BR288" s="148"/>
      <c r="BS288" s="148"/>
      <c r="BT288" s="148"/>
      <c r="BU288" s="148"/>
      <c r="BV288" s="148"/>
      <c r="BW288" s="148"/>
      <c r="BX288" s="148"/>
      <c r="BY288" s="148"/>
      <c r="BZ288" s="148"/>
      <c r="CA288" s="148"/>
      <c r="CB288" s="148"/>
      <c r="CC288" s="148"/>
      <c r="CD288" s="148"/>
      <c r="CE288" s="148"/>
      <c r="CF288" s="148"/>
      <c r="CG288" s="148"/>
      <c r="CH288" s="148"/>
      <c r="CI288" s="148"/>
      <c r="CJ288" s="148"/>
      <c r="CK288" s="148"/>
      <c r="CL288" s="148"/>
      <c r="CM288" s="148"/>
      <c r="CN288" s="148"/>
      <c r="CO288" s="148"/>
      <c r="CP288" s="148"/>
      <c r="CQ288" s="148"/>
      <c r="CR288" s="148"/>
      <c r="CS288" s="148"/>
      <c r="CT288" s="148"/>
      <c r="CU288" s="148"/>
      <c r="CV288" s="148"/>
      <c r="CW288" s="148"/>
      <c r="CX288" s="148"/>
      <c r="CY288" s="148"/>
      <c r="CZ288" s="148"/>
      <c r="DA288" s="148"/>
      <c r="DB288" s="148"/>
      <c r="DC288" s="148"/>
      <c r="DD288" s="148"/>
      <c r="DE288" s="148"/>
      <c r="DF288" s="148"/>
      <c r="DG288" s="148"/>
      <c r="DH288" s="148"/>
      <c r="DI288" s="148"/>
      <c r="DJ288" s="148"/>
      <c r="DK288" s="148"/>
      <c r="DL288" s="148"/>
      <c r="DM288" s="148"/>
      <c r="DN288" s="148"/>
      <c r="DO288" s="148"/>
      <c r="DP288" s="148"/>
      <c r="DQ288" s="148"/>
      <c r="DR288" s="148"/>
      <c r="DS288" s="148"/>
      <c r="DT288" s="148"/>
      <c r="DU288" s="148"/>
      <c r="DV288" s="148"/>
      <c r="DW288" s="148"/>
      <c r="DX288" s="148"/>
      <c r="DY288" s="148"/>
      <c r="DZ288" s="148"/>
      <c r="EA288" s="148"/>
      <c r="EB288" s="148"/>
      <c r="EC288" s="148"/>
      <c r="ED288" s="148"/>
      <c r="EE288" s="148"/>
      <c r="EF288" s="148"/>
      <c r="EG288" s="148"/>
      <c r="EH288" s="148"/>
      <c r="EI288" s="148"/>
      <c r="EJ288" s="148"/>
      <c r="EK288" s="148"/>
      <c r="EL288" s="148"/>
      <c r="EM288" s="148"/>
      <c r="EN288" s="148"/>
      <c r="EO288" s="148"/>
      <c r="EP288" s="148"/>
      <c r="EQ288" s="148"/>
      <c r="ER288" s="148"/>
      <c r="ES288" s="148"/>
      <c r="ET288" s="148"/>
      <c r="EU288" s="148"/>
      <c r="EV288" s="148"/>
      <c r="EW288" s="148"/>
      <c r="EX288" s="148"/>
      <c r="EY288" s="148"/>
      <c r="EZ288" s="148"/>
      <c r="FA288" s="148"/>
      <c r="FB288" s="148"/>
      <c r="FC288" s="148"/>
      <c r="FD288" s="148"/>
      <c r="FE288" s="148"/>
      <c r="FF288" s="148"/>
      <c r="FG288" s="148"/>
      <c r="FH288" s="148"/>
      <c r="FI288" s="148"/>
      <c r="FJ288" s="148"/>
      <c r="FK288" s="148"/>
      <c r="FL288" s="148"/>
      <c r="FM288" s="148"/>
      <c r="FN288" s="148"/>
      <c r="FO288" s="148"/>
      <c r="FP288" s="148"/>
      <c r="FQ288" s="148"/>
      <c r="FR288" s="148"/>
      <c r="FS288" s="148"/>
      <c r="FT288" s="148"/>
      <c r="FU288" s="148"/>
      <c r="FV288" s="148"/>
      <c r="FW288" s="148"/>
      <c r="FX288" s="148"/>
      <c r="FY288" s="148"/>
      <c r="FZ288" s="148"/>
      <c r="GA288" s="148"/>
      <c r="GB288" s="148"/>
      <c r="GC288" s="148"/>
      <c r="GD288" s="148"/>
      <c r="GE288" s="148"/>
      <c r="GF288" s="148"/>
      <c r="GG288" s="148"/>
      <c r="GH288" s="148"/>
      <c r="GI288" s="148"/>
      <c r="GJ288" s="148"/>
      <c r="GK288" s="148"/>
      <c r="GL288" s="148"/>
      <c r="GM288" s="148"/>
      <c r="GN288" s="148"/>
      <c r="GO288" s="148"/>
      <c r="GP288" s="148"/>
      <c r="GQ288" s="148"/>
      <c r="GR288" s="148"/>
      <c r="GS288" s="148"/>
      <c r="GT288" s="148"/>
      <c r="GU288" s="148"/>
      <c r="GV288" s="148"/>
      <c r="GW288" s="148"/>
      <c r="GX288" s="148"/>
      <c r="GY288" s="148"/>
      <c r="GZ288" s="148"/>
      <c r="HA288" s="148"/>
      <c r="HB288" s="148"/>
      <c r="HC288" s="148"/>
      <c r="HD288" s="148"/>
      <c r="HE288" s="148"/>
      <c r="HF288" s="148"/>
      <c r="HG288" s="148"/>
      <c r="HH288" s="148"/>
      <c r="HI288" s="148"/>
      <c r="HJ288" s="148"/>
      <c r="HK288" s="148"/>
      <c r="HL288" s="148"/>
      <c r="HM288" s="148"/>
      <c r="HN288" s="148"/>
      <c r="HO288" s="148"/>
      <c r="HP288" s="148"/>
    </row>
    <row r="289" s="147" customFormat="1" spans="1:224">
      <c r="A289" s="160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  <c r="BQ289" s="148"/>
      <c r="BR289" s="148"/>
      <c r="BS289" s="148"/>
      <c r="BT289" s="148"/>
      <c r="BU289" s="148"/>
      <c r="BV289" s="148"/>
      <c r="BW289" s="148"/>
      <c r="BX289" s="148"/>
      <c r="BY289" s="148"/>
      <c r="BZ289" s="148"/>
      <c r="CA289" s="148"/>
      <c r="CB289" s="148"/>
      <c r="CC289" s="148"/>
      <c r="CD289" s="148"/>
      <c r="CE289" s="148"/>
      <c r="CF289" s="148"/>
      <c r="CG289" s="148"/>
      <c r="CH289" s="148"/>
      <c r="CI289" s="148"/>
      <c r="CJ289" s="148"/>
      <c r="CK289" s="148"/>
      <c r="CL289" s="148"/>
      <c r="CM289" s="148"/>
      <c r="CN289" s="148"/>
      <c r="CO289" s="148"/>
      <c r="CP289" s="148"/>
      <c r="CQ289" s="148"/>
      <c r="CR289" s="148"/>
      <c r="CS289" s="148"/>
      <c r="CT289" s="148"/>
      <c r="CU289" s="148"/>
      <c r="CV289" s="148"/>
      <c r="CW289" s="148"/>
      <c r="CX289" s="148"/>
      <c r="CY289" s="148"/>
      <c r="CZ289" s="148"/>
      <c r="DA289" s="148"/>
      <c r="DB289" s="148"/>
      <c r="DC289" s="148"/>
      <c r="DD289" s="148"/>
      <c r="DE289" s="148"/>
      <c r="DF289" s="148"/>
      <c r="DG289" s="148"/>
      <c r="DH289" s="148"/>
      <c r="DI289" s="148"/>
      <c r="DJ289" s="148"/>
      <c r="DK289" s="148"/>
      <c r="DL289" s="148"/>
      <c r="DM289" s="148"/>
      <c r="DN289" s="148"/>
      <c r="DO289" s="148"/>
      <c r="DP289" s="148"/>
      <c r="DQ289" s="148"/>
      <c r="DR289" s="148"/>
      <c r="DS289" s="148"/>
      <c r="DT289" s="148"/>
      <c r="DU289" s="148"/>
      <c r="DV289" s="148"/>
      <c r="DW289" s="148"/>
      <c r="DX289" s="148"/>
      <c r="DY289" s="148"/>
      <c r="DZ289" s="148"/>
      <c r="EA289" s="148"/>
      <c r="EB289" s="148"/>
      <c r="EC289" s="148"/>
      <c r="ED289" s="148"/>
      <c r="EE289" s="148"/>
      <c r="EF289" s="148"/>
      <c r="EG289" s="148"/>
      <c r="EH289" s="148"/>
      <c r="EI289" s="148"/>
      <c r="EJ289" s="148"/>
      <c r="EK289" s="148"/>
      <c r="EL289" s="148"/>
      <c r="EM289" s="148"/>
      <c r="EN289" s="148"/>
      <c r="EO289" s="148"/>
      <c r="EP289" s="148"/>
      <c r="EQ289" s="148"/>
      <c r="ER289" s="148"/>
      <c r="ES289" s="148"/>
      <c r="ET289" s="148"/>
      <c r="EU289" s="148"/>
      <c r="EV289" s="148"/>
      <c r="EW289" s="148"/>
      <c r="EX289" s="148"/>
      <c r="EY289" s="148"/>
      <c r="EZ289" s="148"/>
      <c r="FA289" s="148"/>
      <c r="FB289" s="148"/>
      <c r="FC289" s="148"/>
      <c r="FD289" s="148"/>
      <c r="FE289" s="148"/>
      <c r="FF289" s="148"/>
      <c r="FG289" s="148"/>
      <c r="FH289" s="148"/>
      <c r="FI289" s="148"/>
      <c r="FJ289" s="148"/>
      <c r="FK289" s="148"/>
      <c r="FL289" s="148"/>
      <c r="FM289" s="148"/>
      <c r="FN289" s="148"/>
      <c r="FO289" s="148"/>
      <c r="FP289" s="148"/>
      <c r="FQ289" s="148"/>
      <c r="FR289" s="148"/>
      <c r="FS289" s="148"/>
      <c r="FT289" s="148"/>
      <c r="FU289" s="148"/>
      <c r="FV289" s="148"/>
      <c r="FW289" s="148"/>
      <c r="FX289" s="148"/>
      <c r="FY289" s="148"/>
      <c r="FZ289" s="148"/>
      <c r="GA289" s="148"/>
      <c r="GB289" s="148"/>
      <c r="GC289" s="148"/>
      <c r="GD289" s="148"/>
      <c r="GE289" s="148"/>
      <c r="GF289" s="148"/>
      <c r="GG289" s="148"/>
      <c r="GH289" s="148"/>
      <c r="GI289" s="148"/>
      <c r="GJ289" s="148"/>
      <c r="GK289" s="148"/>
      <c r="GL289" s="148"/>
      <c r="GM289" s="148"/>
      <c r="GN289" s="148"/>
      <c r="GO289" s="148"/>
      <c r="GP289" s="148"/>
      <c r="GQ289" s="148"/>
      <c r="GR289" s="148"/>
      <c r="GS289" s="148"/>
      <c r="GT289" s="148"/>
      <c r="GU289" s="148"/>
      <c r="GV289" s="148"/>
      <c r="GW289" s="148"/>
      <c r="GX289" s="148"/>
      <c r="GY289" s="148"/>
      <c r="GZ289" s="148"/>
      <c r="HA289" s="148"/>
      <c r="HB289" s="148"/>
      <c r="HC289" s="148"/>
      <c r="HD289" s="148"/>
      <c r="HE289" s="148"/>
      <c r="HF289" s="148"/>
      <c r="HG289" s="148"/>
      <c r="HH289" s="148"/>
      <c r="HI289" s="148"/>
      <c r="HJ289" s="148"/>
      <c r="HK289" s="148"/>
      <c r="HL289" s="148"/>
      <c r="HM289" s="148"/>
      <c r="HN289" s="148"/>
      <c r="HO289" s="148"/>
      <c r="HP289" s="148"/>
    </row>
    <row r="290" s="147" customFormat="1" spans="1:224">
      <c r="A290" s="160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  <c r="BQ290" s="148"/>
      <c r="BR290" s="148"/>
      <c r="BS290" s="148"/>
      <c r="BT290" s="148"/>
      <c r="BU290" s="148"/>
      <c r="BV290" s="148"/>
      <c r="BW290" s="148"/>
      <c r="BX290" s="148"/>
      <c r="BY290" s="148"/>
      <c r="BZ290" s="148"/>
      <c r="CA290" s="148"/>
      <c r="CB290" s="148"/>
      <c r="CC290" s="148"/>
      <c r="CD290" s="148"/>
      <c r="CE290" s="148"/>
      <c r="CF290" s="148"/>
      <c r="CG290" s="148"/>
      <c r="CH290" s="148"/>
      <c r="CI290" s="148"/>
      <c r="CJ290" s="148"/>
      <c r="CK290" s="148"/>
      <c r="CL290" s="148"/>
      <c r="CM290" s="148"/>
      <c r="CN290" s="148"/>
      <c r="CO290" s="148"/>
      <c r="CP290" s="148"/>
      <c r="CQ290" s="148"/>
      <c r="CR290" s="148"/>
      <c r="CS290" s="148"/>
      <c r="CT290" s="148"/>
      <c r="CU290" s="148"/>
      <c r="CV290" s="148"/>
      <c r="CW290" s="148"/>
      <c r="CX290" s="148"/>
      <c r="CY290" s="148"/>
      <c r="CZ290" s="148"/>
      <c r="DA290" s="148"/>
      <c r="DB290" s="148"/>
      <c r="DC290" s="148"/>
      <c r="DD290" s="148"/>
      <c r="DE290" s="148"/>
      <c r="DF290" s="148"/>
      <c r="DG290" s="148"/>
      <c r="DH290" s="148"/>
      <c r="DI290" s="148"/>
      <c r="DJ290" s="148"/>
      <c r="DK290" s="148"/>
      <c r="DL290" s="148"/>
      <c r="DM290" s="148"/>
      <c r="DN290" s="148"/>
      <c r="DO290" s="148"/>
      <c r="DP290" s="148"/>
      <c r="DQ290" s="148"/>
      <c r="DR290" s="148"/>
      <c r="DS290" s="148"/>
      <c r="DT290" s="148"/>
      <c r="DU290" s="148"/>
      <c r="DV290" s="148"/>
      <c r="DW290" s="148"/>
      <c r="DX290" s="148"/>
      <c r="DY290" s="148"/>
      <c r="DZ290" s="148"/>
      <c r="EA290" s="148"/>
      <c r="EB290" s="148"/>
      <c r="EC290" s="148"/>
      <c r="ED290" s="148"/>
      <c r="EE290" s="148"/>
      <c r="EF290" s="148"/>
      <c r="EG290" s="148"/>
      <c r="EH290" s="148"/>
      <c r="EI290" s="148"/>
      <c r="EJ290" s="148"/>
      <c r="EK290" s="148"/>
      <c r="EL290" s="148"/>
      <c r="EM290" s="148"/>
      <c r="EN290" s="148"/>
      <c r="EO290" s="148"/>
      <c r="EP290" s="148"/>
      <c r="EQ290" s="148"/>
      <c r="ER290" s="148"/>
      <c r="ES290" s="148"/>
      <c r="ET290" s="148"/>
      <c r="EU290" s="148"/>
      <c r="EV290" s="148"/>
      <c r="EW290" s="148"/>
      <c r="EX290" s="148"/>
      <c r="EY290" s="148"/>
      <c r="EZ290" s="148"/>
      <c r="FA290" s="148"/>
      <c r="FB290" s="148"/>
      <c r="FC290" s="148"/>
      <c r="FD290" s="148"/>
      <c r="FE290" s="148"/>
      <c r="FF290" s="148"/>
      <c r="FG290" s="148"/>
      <c r="FH290" s="148"/>
      <c r="FI290" s="148"/>
      <c r="FJ290" s="148"/>
      <c r="FK290" s="148"/>
      <c r="FL290" s="148"/>
      <c r="FM290" s="148"/>
      <c r="FN290" s="148"/>
      <c r="FO290" s="148"/>
      <c r="FP290" s="148"/>
      <c r="FQ290" s="148"/>
      <c r="FR290" s="148"/>
      <c r="FS290" s="148"/>
      <c r="FT290" s="148"/>
      <c r="FU290" s="148"/>
      <c r="FV290" s="148"/>
      <c r="FW290" s="148"/>
      <c r="FX290" s="148"/>
      <c r="FY290" s="148"/>
      <c r="FZ290" s="148"/>
      <c r="GA290" s="148"/>
      <c r="GB290" s="148"/>
      <c r="GC290" s="148"/>
      <c r="GD290" s="148"/>
      <c r="GE290" s="148"/>
      <c r="GF290" s="148"/>
      <c r="GG290" s="148"/>
      <c r="GH290" s="148"/>
      <c r="GI290" s="148"/>
      <c r="GJ290" s="148"/>
      <c r="GK290" s="148"/>
      <c r="GL290" s="148"/>
      <c r="GM290" s="148"/>
      <c r="GN290" s="148"/>
      <c r="GO290" s="148"/>
      <c r="GP290" s="148"/>
      <c r="GQ290" s="148"/>
      <c r="GR290" s="148"/>
      <c r="GS290" s="148"/>
      <c r="GT290" s="148"/>
      <c r="GU290" s="148"/>
      <c r="GV290" s="148"/>
      <c r="GW290" s="148"/>
      <c r="GX290" s="148"/>
      <c r="GY290" s="148"/>
      <c r="GZ290" s="148"/>
      <c r="HA290" s="148"/>
      <c r="HB290" s="148"/>
      <c r="HC290" s="148"/>
      <c r="HD290" s="148"/>
      <c r="HE290" s="148"/>
      <c r="HF290" s="148"/>
      <c r="HG290" s="148"/>
      <c r="HH290" s="148"/>
      <c r="HI290" s="148"/>
      <c r="HJ290" s="148"/>
      <c r="HK290" s="148"/>
      <c r="HL290" s="148"/>
      <c r="HM290" s="148"/>
      <c r="HN290" s="148"/>
      <c r="HO290" s="148"/>
      <c r="HP290" s="148"/>
    </row>
    <row r="291" s="147" customFormat="1" spans="1:224">
      <c r="A291" s="160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  <c r="BQ291" s="148"/>
      <c r="BR291" s="148"/>
      <c r="BS291" s="148"/>
      <c r="BT291" s="148"/>
      <c r="BU291" s="148"/>
      <c r="BV291" s="148"/>
      <c r="BW291" s="148"/>
      <c r="BX291" s="148"/>
      <c r="BY291" s="148"/>
      <c r="BZ291" s="148"/>
      <c r="CA291" s="148"/>
      <c r="CB291" s="148"/>
      <c r="CC291" s="148"/>
      <c r="CD291" s="148"/>
      <c r="CE291" s="148"/>
      <c r="CF291" s="148"/>
      <c r="CG291" s="148"/>
      <c r="CH291" s="148"/>
      <c r="CI291" s="148"/>
      <c r="CJ291" s="148"/>
      <c r="CK291" s="148"/>
      <c r="CL291" s="148"/>
      <c r="CM291" s="148"/>
      <c r="CN291" s="148"/>
      <c r="CO291" s="148"/>
      <c r="CP291" s="148"/>
      <c r="CQ291" s="148"/>
      <c r="CR291" s="148"/>
      <c r="CS291" s="148"/>
      <c r="CT291" s="148"/>
      <c r="CU291" s="148"/>
      <c r="CV291" s="148"/>
      <c r="CW291" s="148"/>
      <c r="CX291" s="148"/>
      <c r="CY291" s="148"/>
      <c r="CZ291" s="148"/>
      <c r="DA291" s="148"/>
      <c r="DB291" s="148"/>
      <c r="DC291" s="148"/>
      <c r="DD291" s="148"/>
      <c r="DE291" s="148"/>
      <c r="DF291" s="148"/>
      <c r="DG291" s="148"/>
      <c r="DH291" s="148"/>
      <c r="DI291" s="148"/>
      <c r="DJ291" s="148"/>
      <c r="DK291" s="148"/>
      <c r="DL291" s="148"/>
      <c r="DM291" s="148"/>
      <c r="DN291" s="148"/>
      <c r="DO291" s="148"/>
      <c r="DP291" s="148"/>
      <c r="DQ291" s="148"/>
      <c r="DR291" s="148"/>
      <c r="DS291" s="148"/>
      <c r="DT291" s="148"/>
      <c r="DU291" s="148"/>
      <c r="DV291" s="148"/>
      <c r="DW291" s="148"/>
      <c r="DX291" s="148"/>
      <c r="DY291" s="148"/>
      <c r="DZ291" s="148"/>
      <c r="EA291" s="148"/>
      <c r="EB291" s="148"/>
      <c r="EC291" s="148"/>
      <c r="ED291" s="148"/>
      <c r="EE291" s="148"/>
      <c r="EF291" s="148"/>
      <c r="EG291" s="148"/>
      <c r="EH291" s="148"/>
      <c r="EI291" s="148"/>
      <c r="EJ291" s="148"/>
      <c r="EK291" s="148"/>
      <c r="EL291" s="148"/>
      <c r="EM291" s="148"/>
      <c r="EN291" s="148"/>
      <c r="EO291" s="148"/>
      <c r="EP291" s="148"/>
      <c r="EQ291" s="148"/>
      <c r="ER291" s="148"/>
      <c r="ES291" s="148"/>
      <c r="ET291" s="148"/>
      <c r="EU291" s="148"/>
      <c r="EV291" s="148"/>
      <c r="EW291" s="148"/>
      <c r="EX291" s="148"/>
      <c r="EY291" s="148"/>
      <c r="EZ291" s="148"/>
      <c r="FA291" s="148"/>
      <c r="FB291" s="148"/>
      <c r="FC291" s="148"/>
      <c r="FD291" s="148"/>
      <c r="FE291" s="148"/>
      <c r="FF291" s="148"/>
      <c r="FG291" s="148"/>
      <c r="FH291" s="148"/>
      <c r="FI291" s="148"/>
      <c r="FJ291" s="148"/>
      <c r="FK291" s="148"/>
      <c r="FL291" s="148"/>
      <c r="FM291" s="148"/>
      <c r="FN291" s="148"/>
      <c r="FO291" s="148"/>
      <c r="FP291" s="148"/>
      <c r="FQ291" s="148"/>
      <c r="FR291" s="148"/>
      <c r="FS291" s="148"/>
      <c r="FT291" s="148"/>
      <c r="FU291" s="148"/>
      <c r="FV291" s="148"/>
      <c r="FW291" s="148"/>
      <c r="FX291" s="148"/>
      <c r="FY291" s="148"/>
      <c r="FZ291" s="148"/>
      <c r="GA291" s="148"/>
      <c r="GB291" s="148"/>
      <c r="GC291" s="148"/>
      <c r="GD291" s="148"/>
      <c r="GE291" s="148"/>
      <c r="GF291" s="148"/>
      <c r="GG291" s="148"/>
      <c r="GH291" s="148"/>
      <c r="GI291" s="148"/>
      <c r="GJ291" s="148"/>
      <c r="GK291" s="148"/>
      <c r="GL291" s="148"/>
      <c r="GM291" s="148"/>
      <c r="GN291" s="148"/>
      <c r="GO291" s="148"/>
      <c r="GP291" s="148"/>
      <c r="GQ291" s="148"/>
      <c r="GR291" s="148"/>
      <c r="GS291" s="148"/>
      <c r="GT291" s="148"/>
      <c r="GU291" s="148"/>
      <c r="GV291" s="148"/>
      <c r="GW291" s="148"/>
      <c r="GX291" s="148"/>
      <c r="GY291" s="148"/>
      <c r="GZ291" s="148"/>
      <c r="HA291" s="148"/>
      <c r="HB291" s="148"/>
      <c r="HC291" s="148"/>
      <c r="HD291" s="148"/>
      <c r="HE291" s="148"/>
      <c r="HF291" s="148"/>
      <c r="HG291" s="148"/>
      <c r="HH291" s="148"/>
      <c r="HI291" s="148"/>
      <c r="HJ291" s="148"/>
      <c r="HK291" s="148"/>
      <c r="HL291" s="148"/>
      <c r="HM291" s="148"/>
      <c r="HN291" s="148"/>
      <c r="HO291" s="148"/>
      <c r="HP291" s="148"/>
    </row>
    <row r="292" s="147" customFormat="1" spans="1:224">
      <c r="A292" s="160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  <c r="BQ292" s="148"/>
      <c r="BR292" s="148"/>
      <c r="BS292" s="148"/>
      <c r="BT292" s="148"/>
      <c r="BU292" s="148"/>
      <c r="BV292" s="148"/>
      <c r="BW292" s="148"/>
      <c r="BX292" s="148"/>
      <c r="BY292" s="148"/>
      <c r="BZ292" s="148"/>
      <c r="CA292" s="148"/>
      <c r="CB292" s="148"/>
      <c r="CC292" s="148"/>
      <c r="CD292" s="148"/>
      <c r="CE292" s="148"/>
      <c r="CF292" s="148"/>
      <c r="CG292" s="148"/>
      <c r="CH292" s="148"/>
      <c r="CI292" s="148"/>
      <c r="CJ292" s="148"/>
      <c r="CK292" s="148"/>
      <c r="CL292" s="148"/>
      <c r="CM292" s="148"/>
      <c r="CN292" s="148"/>
      <c r="CO292" s="148"/>
      <c r="CP292" s="148"/>
      <c r="CQ292" s="148"/>
      <c r="CR292" s="148"/>
      <c r="CS292" s="148"/>
      <c r="CT292" s="148"/>
      <c r="CU292" s="148"/>
      <c r="CV292" s="148"/>
      <c r="CW292" s="148"/>
      <c r="CX292" s="148"/>
      <c r="CY292" s="148"/>
      <c r="CZ292" s="148"/>
      <c r="DA292" s="148"/>
      <c r="DB292" s="148"/>
      <c r="DC292" s="148"/>
      <c r="DD292" s="148"/>
      <c r="DE292" s="148"/>
      <c r="DF292" s="148"/>
      <c r="DG292" s="148"/>
      <c r="DH292" s="148"/>
      <c r="DI292" s="148"/>
      <c r="DJ292" s="148"/>
      <c r="DK292" s="148"/>
      <c r="DL292" s="148"/>
      <c r="DM292" s="148"/>
      <c r="DN292" s="148"/>
      <c r="DO292" s="148"/>
      <c r="DP292" s="148"/>
      <c r="DQ292" s="148"/>
      <c r="DR292" s="148"/>
      <c r="DS292" s="148"/>
      <c r="DT292" s="148"/>
      <c r="DU292" s="148"/>
      <c r="DV292" s="148"/>
      <c r="DW292" s="148"/>
      <c r="DX292" s="148"/>
      <c r="DY292" s="148"/>
      <c r="DZ292" s="148"/>
      <c r="EA292" s="148"/>
      <c r="EB292" s="148"/>
      <c r="EC292" s="148"/>
      <c r="ED292" s="148"/>
      <c r="EE292" s="148"/>
      <c r="EF292" s="148"/>
      <c r="EG292" s="148"/>
      <c r="EH292" s="148"/>
      <c r="EI292" s="148"/>
      <c r="EJ292" s="148"/>
      <c r="EK292" s="148"/>
      <c r="EL292" s="148"/>
      <c r="EM292" s="148"/>
      <c r="EN292" s="148"/>
      <c r="EO292" s="148"/>
      <c r="EP292" s="148"/>
      <c r="EQ292" s="148"/>
      <c r="ER292" s="148"/>
      <c r="ES292" s="148"/>
      <c r="ET292" s="148"/>
      <c r="EU292" s="148"/>
      <c r="EV292" s="148"/>
      <c r="EW292" s="148"/>
      <c r="EX292" s="148"/>
      <c r="EY292" s="148"/>
      <c r="EZ292" s="148"/>
      <c r="FA292" s="148"/>
      <c r="FB292" s="148"/>
      <c r="FC292" s="148"/>
      <c r="FD292" s="148"/>
      <c r="FE292" s="148"/>
      <c r="FF292" s="148"/>
      <c r="FG292" s="148"/>
      <c r="FH292" s="148"/>
      <c r="FI292" s="148"/>
      <c r="FJ292" s="148"/>
      <c r="FK292" s="148"/>
      <c r="FL292" s="148"/>
      <c r="FM292" s="148"/>
      <c r="FN292" s="148"/>
      <c r="FO292" s="148"/>
      <c r="FP292" s="148"/>
      <c r="FQ292" s="148"/>
      <c r="FR292" s="148"/>
      <c r="FS292" s="148"/>
      <c r="FT292" s="148"/>
      <c r="FU292" s="148"/>
      <c r="FV292" s="148"/>
      <c r="FW292" s="148"/>
      <c r="FX292" s="148"/>
      <c r="FY292" s="148"/>
      <c r="FZ292" s="148"/>
      <c r="GA292" s="148"/>
      <c r="GB292" s="148"/>
      <c r="GC292" s="148"/>
      <c r="GD292" s="148"/>
      <c r="GE292" s="148"/>
      <c r="GF292" s="148"/>
      <c r="GG292" s="148"/>
      <c r="GH292" s="148"/>
      <c r="GI292" s="148"/>
      <c r="GJ292" s="148"/>
      <c r="GK292" s="148"/>
      <c r="GL292" s="148"/>
      <c r="GM292" s="148"/>
      <c r="GN292" s="148"/>
      <c r="GO292" s="148"/>
      <c r="GP292" s="148"/>
      <c r="GQ292" s="148"/>
      <c r="GR292" s="148"/>
      <c r="GS292" s="148"/>
      <c r="GT292" s="148"/>
      <c r="GU292" s="148"/>
      <c r="GV292" s="148"/>
      <c r="GW292" s="148"/>
      <c r="GX292" s="148"/>
      <c r="GY292" s="148"/>
      <c r="GZ292" s="148"/>
      <c r="HA292" s="148"/>
      <c r="HB292" s="148"/>
      <c r="HC292" s="148"/>
      <c r="HD292" s="148"/>
      <c r="HE292" s="148"/>
      <c r="HF292" s="148"/>
      <c r="HG292" s="148"/>
      <c r="HH292" s="148"/>
      <c r="HI292" s="148"/>
      <c r="HJ292" s="148"/>
      <c r="HK292" s="148"/>
      <c r="HL292" s="148"/>
      <c r="HM292" s="148"/>
      <c r="HN292" s="148"/>
      <c r="HO292" s="148"/>
      <c r="HP292" s="148"/>
    </row>
    <row r="293" s="147" customFormat="1" spans="1:224">
      <c r="A293" s="160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  <c r="BQ293" s="148"/>
      <c r="BR293" s="148"/>
      <c r="BS293" s="148"/>
      <c r="BT293" s="148"/>
      <c r="BU293" s="148"/>
      <c r="BV293" s="148"/>
      <c r="BW293" s="148"/>
      <c r="BX293" s="148"/>
      <c r="BY293" s="148"/>
      <c r="BZ293" s="148"/>
      <c r="CA293" s="148"/>
      <c r="CB293" s="148"/>
      <c r="CC293" s="148"/>
      <c r="CD293" s="148"/>
      <c r="CE293" s="148"/>
      <c r="CF293" s="148"/>
      <c r="CG293" s="148"/>
      <c r="CH293" s="148"/>
      <c r="CI293" s="148"/>
      <c r="CJ293" s="148"/>
      <c r="CK293" s="148"/>
      <c r="CL293" s="148"/>
      <c r="CM293" s="148"/>
      <c r="CN293" s="148"/>
      <c r="CO293" s="148"/>
      <c r="CP293" s="148"/>
      <c r="CQ293" s="148"/>
      <c r="CR293" s="148"/>
      <c r="CS293" s="148"/>
      <c r="CT293" s="148"/>
      <c r="CU293" s="148"/>
      <c r="CV293" s="148"/>
      <c r="CW293" s="148"/>
      <c r="CX293" s="148"/>
      <c r="CY293" s="148"/>
      <c r="CZ293" s="148"/>
      <c r="DA293" s="148"/>
      <c r="DB293" s="148"/>
      <c r="DC293" s="148"/>
      <c r="DD293" s="148"/>
      <c r="DE293" s="148"/>
      <c r="DF293" s="148"/>
      <c r="DG293" s="148"/>
      <c r="DH293" s="148"/>
      <c r="DI293" s="148"/>
      <c r="DJ293" s="148"/>
      <c r="DK293" s="148"/>
      <c r="DL293" s="148"/>
      <c r="DM293" s="148"/>
      <c r="DN293" s="148"/>
      <c r="DO293" s="148"/>
      <c r="DP293" s="148"/>
      <c r="DQ293" s="148"/>
      <c r="DR293" s="148"/>
      <c r="DS293" s="148"/>
      <c r="DT293" s="148"/>
      <c r="DU293" s="148"/>
      <c r="DV293" s="148"/>
      <c r="DW293" s="148"/>
      <c r="DX293" s="148"/>
      <c r="DY293" s="148"/>
      <c r="DZ293" s="148"/>
      <c r="EA293" s="148"/>
      <c r="EB293" s="148"/>
      <c r="EC293" s="148"/>
      <c r="ED293" s="148"/>
      <c r="EE293" s="148"/>
      <c r="EF293" s="148"/>
      <c r="EG293" s="148"/>
      <c r="EH293" s="148"/>
      <c r="EI293" s="148"/>
      <c r="EJ293" s="148"/>
      <c r="EK293" s="148"/>
      <c r="EL293" s="148"/>
      <c r="EM293" s="148"/>
      <c r="EN293" s="148"/>
      <c r="EO293" s="148"/>
      <c r="EP293" s="148"/>
      <c r="EQ293" s="148"/>
      <c r="ER293" s="148"/>
      <c r="ES293" s="148"/>
      <c r="ET293" s="148"/>
      <c r="EU293" s="148"/>
      <c r="EV293" s="148"/>
      <c r="EW293" s="148"/>
      <c r="EX293" s="148"/>
      <c r="EY293" s="148"/>
      <c r="EZ293" s="148"/>
      <c r="FA293" s="148"/>
      <c r="FB293" s="148"/>
      <c r="FC293" s="148"/>
      <c r="FD293" s="148"/>
      <c r="FE293" s="148"/>
      <c r="FF293" s="148"/>
      <c r="FG293" s="148"/>
      <c r="FH293" s="148"/>
      <c r="FI293" s="148"/>
      <c r="FJ293" s="148"/>
      <c r="FK293" s="148"/>
      <c r="FL293" s="148"/>
      <c r="FM293" s="148"/>
      <c r="FN293" s="148"/>
      <c r="FO293" s="148"/>
      <c r="FP293" s="148"/>
      <c r="FQ293" s="148"/>
      <c r="FR293" s="148"/>
      <c r="FS293" s="148"/>
      <c r="FT293" s="148"/>
      <c r="FU293" s="148"/>
      <c r="FV293" s="148"/>
      <c r="FW293" s="148"/>
      <c r="FX293" s="148"/>
      <c r="FY293" s="148"/>
      <c r="FZ293" s="148"/>
      <c r="GA293" s="148"/>
      <c r="GB293" s="148"/>
      <c r="GC293" s="148"/>
      <c r="GD293" s="148"/>
      <c r="GE293" s="148"/>
      <c r="GF293" s="148"/>
      <c r="GG293" s="148"/>
      <c r="GH293" s="148"/>
      <c r="GI293" s="148"/>
      <c r="GJ293" s="148"/>
      <c r="GK293" s="148"/>
      <c r="GL293" s="148"/>
      <c r="GM293" s="148"/>
      <c r="GN293" s="148"/>
      <c r="GO293" s="148"/>
      <c r="GP293" s="148"/>
      <c r="GQ293" s="148"/>
      <c r="GR293" s="148"/>
      <c r="GS293" s="148"/>
      <c r="GT293" s="148"/>
      <c r="GU293" s="148"/>
      <c r="GV293" s="148"/>
      <c r="GW293" s="148"/>
      <c r="GX293" s="148"/>
      <c r="GY293" s="148"/>
      <c r="GZ293" s="148"/>
      <c r="HA293" s="148"/>
      <c r="HB293" s="148"/>
      <c r="HC293" s="148"/>
      <c r="HD293" s="148"/>
      <c r="HE293" s="148"/>
      <c r="HF293" s="148"/>
      <c r="HG293" s="148"/>
      <c r="HH293" s="148"/>
      <c r="HI293" s="148"/>
      <c r="HJ293" s="148"/>
      <c r="HK293" s="148"/>
      <c r="HL293" s="148"/>
      <c r="HM293" s="148"/>
      <c r="HN293" s="148"/>
      <c r="HO293" s="148"/>
      <c r="HP293" s="148"/>
    </row>
    <row r="294" s="147" customFormat="1" spans="1:224">
      <c r="A294" s="160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  <c r="BQ294" s="148"/>
      <c r="BR294" s="148"/>
      <c r="BS294" s="148"/>
      <c r="BT294" s="148"/>
      <c r="BU294" s="148"/>
      <c r="BV294" s="148"/>
      <c r="BW294" s="148"/>
      <c r="BX294" s="148"/>
      <c r="BY294" s="148"/>
      <c r="BZ294" s="148"/>
      <c r="CA294" s="148"/>
      <c r="CB294" s="148"/>
      <c r="CC294" s="148"/>
      <c r="CD294" s="148"/>
      <c r="CE294" s="148"/>
      <c r="CF294" s="148"/>
      <c r="CG294" s="148"/>
      <c r="CH294" s="148"/>
      <c r="CI294" s="148"/>
      <c r="CJ294" s="148"/>
      <c r="CK294" s="148"/>
      <c r="CL294" s="148"/>
      <c r="CM294" s="148"/>
      <c r="CN294" s="148"/>
      <c r="CO294" s="148"/>
      <c r="CP294" s="148"/>
      <c r="CQ294" s="148"/>
      <c r="CR294" s="148"/>
      <c r="CS294" s="148"/>
      <c r="CT294" s="148"/>
      <c r="CU294" s="148"/>
      <c r="CV294" s="148"/>
      <c r="CW294" s="148"/>
      <c r="CX294" s="148"/>
      <c r="CY294" s="148"/>
      <c r="CZ294" s="148"/>
      <c r="DA294" s="148"/>
      <c r="DB294" s="148"/>
      <c r="DC294" s="148"/>
      <c r="DD294" s="148"/>
      <c r="DE294" s="148"/>
      <c r="DF294" s="148"/>
      <c r="DG294" s="148"/>
      <c r="DH294" s="148"/>
      <c r="DI294" s="148"/>
      <c r="DJ294" s="148"/>
      <c r="DK294" s="148"/>
      <c r="DL294" s="148"/>
      <c r="DM294" s="148"/>
      <c r="DN294" s="148"/>
      <c r="DO294" s="148"/>
      <c r="DP294" s="148"/>
      <c r="DQ294" s="148"/>
      <c r="DR294" s="148"/>
      <c r="DS294" s="148"/>
      <c r="DT294" s="148"/>
      <c r="DU294" s="148"/>
      <c r="DV294" s="148"/>
      <c r="DW294" s="148"/>
      <c r="DX294" s="148"/>
      <c r="DY294" s="148"/>
      <c r="DZ294" s="148"/>
      <c r="EA294" s="148"/>
      <c r="EB294" s="148"/>
      <c r="EC294" s="148"/>
      <c r="ED294" s="148"/>
      <c r="EE294" s="148"/>
      <c r="EF294" s="148"/>
      <c r="EG294" s="148"/>
      <c r="EH294" s="148"/>
      <c r="EI294" s="148"/>
      <c r="EJ294" s="148"/>
      <c r="EK294" s="148"/>
      <c r="EL294" s="148"/>
      <c r="EM294" s="148"/>
      <c r="EN294" s="148"/>
      <c r="EO294" s="148"/>
      <c r="EP294" s="148"/>
      <c r="EQ294" s="148"/>
      <c r="ER294" s="148"/>
      <c r="ES294" s="148"/>
      <c r="ET294" s="148"/>
      <c r="EU294" s="148"/>
      <c r="EV294" s="148"/>
      <c r="EW294" s="148"/>
      <c r="EX294" s="148"/>
      <c r="EY294" s="148"/>
      <c r="EZ294" s="148"/>
      <c r="FA294" s="148"/>
      <c r="FB294" s="148"/>
      <c r="FC294" s="148"/>
      <c r="FD294" s="148"/>
      <c r="FE294" s="148"/>
      <c r="FF294" s="148"/>
      <c r="FG294" s="148"/>
      <c r="FH294" s="148"/>
      <c r="FI294" s="148"/>
      <c r="FJ294" s="148"/>
      <c r="FK294" s="148"/>
      <c r="FL294" s="148"/>
      <c r="FM294" s="148"/>
      <c r="FN294" s="148"/>
      <c r="FO294" s="148"/>
      <c r="FP294" s="148"/>
      <c r="FQ294" s="148"/>
      <c r="FR294" s="148"/>
      <c r="FS294" s="148"/>
      <c r="FT294" s="148"/>
      <c r="FU294" s="148"/>
      <c r="FV294" s="148"/>
      <c r="FW294" s="148"/>
      <c r="FX294" s="148"/>
      <c r="FY294" s="148"/>
      <c r="FZ294" s="148"/>
      <c r="GA294" s="148"/>
      <c r="GB294" s="148"/>
      <c r="GC294" s="148"/>
      <c r="GD294" s="148"/>
      <c r="GE294" s="148"/>
      <c r="GF294" s="148"/>
      <c r="GG294" s="148"/>
      <c r="GH294" s="148"/>
      <c r="GI294" s="148"/>
      <c r="GJ294" s="148"/>
      <c r="GK294" s="148"/>
      <c r="GL294" s="148"/>
      <c r="GM294" s="148"/>
      <c r="GN294" s="148"/>
      <c r="GO294" s="148"/>
      <c r="GP294" s="148"/>
      <c r="GQ294" s="148"/>
      <c r="GR294" s="148"/>
      <c r="GS294" s="148"/>
      <c r="GT294" s="148"/>
      <c r="GU294" s="148"/>
      <c r="GV294" s="148"/>
      <c r="GW294" s="148"/>
      <c r="GX294" s="148"/>
      <c r="GY294" s="148"/>
      <c r="GZ294" s="148"/>
      <c r="HA294" s="148"/>
      <c r="HB294" s="148"/>
      <c r="HC294" s="148"/>
      <c r="HD294" s="148"/>
      <c r="HE294" s="148"/>
      <c r="HF294" s="148"/>
      <c r="HG294" s="148"/>
      <c r="HH294" s="148"/>
      <c r="HI294" s="148"/>
      <c r="HJ294" s="148"/>
      <c r="HK294" s="148"/>
      <c r="HL294" s="148"/>
      <c r="HM294" s="148"/>
      <c r="HN294" s="148"/>
      <c r="HO294" s="148"/>
      <c r="HP294" s="148"/>
    </row>
    <row r="295" s="147" customFormat="1" spans="1:224">
      <c r="A295" s="160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  <c r="BQ295" s="148"/>
      <c r="BR295" s="148"/>
      <c r="BS295" s="148"/>
      <c r="BT295" s="148"/>
      <c r="BU295" s="148"/>
      <c r="BV295" s="148"/>
      <c r="BW295" s="148"/>
      <c r="BX295" s="148"/>
      <c r="BY295" s="148"/>
      <c r="BZ295" s="148"/>
      <c r="CA295" s="148"/>
      <c r="CB295" s="148"/>
      <c r="CC295" s="148"/>
      <c r="CD295" s="148"/>
      <c r="CE295" s="148"/>
      <c r="CF295" s="148"/>
      <c r="CG295" s="148"/>
      <c r="CH295" s="148"/>
      <c r="CI295" s="148"/>
      <c r="CJ295" s="148"/>
      <c r="CK295" s="148"/>
      <c r="CL295" s="148"/>
      <c r="CM295" s="148"/>
      <c r="CN295" s="148"/>
      <c r="CO295" s="148"/>
      <c r="CP295" s="148"/>
      <c r="CQ295" s="148"/>
      <c r="CR295" s="148"/>
      <c r="CS295" s="148"/>
      <c r="CT295" s="148"/>
      <c r="CU295" s="148"/>
      <c r="CV295" s="148"/>
      <c r="CW295" s="148"/>
      <c r="CX295" s="148"/>
      <c r="CY295" s="148"/>
      <c r="CZ295" s="148"/>
      <c r="DA295" s="148"/>
      <c r="DB295" s="148"/>
      <c r="DC295" s="148"/>
      <c r="DD295" s="148"/>
      <c r="DE295" s="148"/>
      <c r="DF295" s="148"/>
      <c r="DG295" s="148"/>
      <c r="DH295" s="148"/>
      <c r="DI295" s="148"/>
      <c r="DJ295" s="148"/>
      <c r="DK295" s="148"/>
      <c r="DL295" s="148"/>
      <c r="DM295" s="148"/>
      <c r="DN295" s="148"/>
      <c r="DO295" s="148"/>
      <c r="DP295" s="148"/>
      <c r="DQ295" s="148"/>
      <c r="DR295" s="148"/>
      <c r="DS295" s="148"/>
      <c r="DT295" s="148"/>
      <c r="DU295" s="148"/>
      <c r="DV295" s="148"/>
      <c r="DW295" s="148"/>
      <c r="DX295" s="148"/>
      <c r="DY295" s="148"/>
      <c r="DZ295" s="148"/>
      <c r="EA295" s="148"/>
      <c r="EB295" s="148"/>
      <c r="EC295" s="148"/>
      <c r="ED295" s="148"/>
      <c r="EE295" s="148"/>
      <c r="EF295" s="148"/>
      <c r="EG295" s="148"/>
      <c r="EH295" s="148"/>
      <c r="EI295" s="148"/>
      <c r="EJ295" s="148"/>
      <c r="EK295" s="148"/>
      <c r="EL295" s="148"/>
      <c r="EM295" s="148"/>
      <c r="EN295" s="148"/>
      <c r="EO295" s="148"/>
      <c r="EP295" s="148"/>
      <c r="EQ295" s="148"/>
      <c r="ER295" s="148"/>
      <c r="ES295" s="148"/>
      <c r="ET295" s="148"/>
      <c r="EU295" s="148"/>
      <c r="EV295" s="148"/>
      <c r="EW295" s="148"/>
      <c r="EX295" s="148"/>
      <c r="EY295" s="148"/>
      <c r="EZ295" s="148"/>
      <c r="FA295" s="148"/>
      <c r="FB295" s="148"/>
      <c r="FC295" s="148"/>
      <c r="FD295" s="148"/>
      <c r="FE295" s="148"/>
      <c r="FF295" s="148"/>
      <c r="FG295" s="148"/>
      <c r="FH295" s="148"/>
      <c r="FI295" s="148"/>
      <c r="FJ295" s="148"/>
      <c r="FK295" s="148"/>
      <c r="FL295" s="148"/>
      <c r="FM295" s="148"/>
      <c r="FN295" s="148"/>
      <c r="FO295" s="148"/>
      <c r="FP295" s="148"/>
      <c r="FQ295" s="148"/>
      <c r="FR295" s="148"/>
      <c r="FS295" s="148"/>
      <c r="FT295" s="148"/>
      <c r="FU295" s="148"/>
      <c r="FV295" s="148"/>
      <c r="FW295" s="148"/>
      <c r="FX295" s="148"/>
      <c r="FY295" s="148"/>
      <c r="FZ295" s="148"/>
      <c r="GA295" s="148"/>
      <c r="GB295" s="148"/>
      <c r="GC295" s="148"/>
      <c r="GD295" s="148"/>
      <c r="GE295" s="148"/>
      <c r="GF295" s="148"/>
      <c r="GG295" s="148"/>
      <c r="GH295" s="148"/>
      <c r="GI295" s="148"/>
      <c r="GJ295" s="148"/>
      <c r="GK295" s="148"/>
      <c r="GL295" s="148"/>
      <c r="GM295" s="148"/>
      <c r="GN295" s="148"/>
      <c r="GO295" s="148"/>
      <c r="GP295" s="148"/>
      <c r="GQ295" s="148"/>
      <c r="GR295" s="148"/>
      <c r="GS295" s="148"/>
      <c r="GT295" s="148"/>
      <c r="GU295" s="148"/>
      <c r="GV295" s="148"/>
      <c r="GW295" s="148"/>
      <c r="GX295" s="148"/>
      <c r="GY295" s="148"/>
      <c r="GZ295" s="148"/>
      <c r="HA295" s="148"/>
      <c r="HB295" s="148"/>
      <c r="HC295" s="148"/>
      <c r="HD295" s="148"/>
      <c r="HE295" s="148"/>
      <c r="HF295" s="148"/>
      <c r="HG295" s="148"/>
      <c r="HH295" s="148"/>
      <c r="HI295" s="148"/>
      <c r="HJ295" s="148"/>
      <c r="HK295" s="148"/>
      <c r="HL295" s="148"/>
      <c r="HM295" s="148"/>
      <c r="HN295" s="148"/>
      <c r="HO295" s="148"/>
      <c r="HP295" s="148"/>
    </row>
    <row r="296" s="147" customFormat="1" spans="1:224">
      <c r="A296" s="160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  <c r="BQ296" s="148"/>
      <c r="BR296" s="148"/>
      <c r="BS296" s="148"/>
      <c r="BT296" s="148"/>
      <c r="BU296" s="148"/>
      <c r="BV296" s="148"/>
      <c r="BW296" s="148"/>
      <c r="BX296" s="148"/>
      <c r="BY296" s="148"/>
      <c r="BZ296" s="148"/>
      <c r="CA296" s="148"/>
      <c r="CB296" s="148"/>
      <c r="CC296" s="148"/>
      <c r="CD296" s="148"/>
      <c r="CE296" s="148"/>
      <c r="CF296" s="148"/>
      <c r="CG296" s="148"/>
      <c r="CH296" s="148"/>
      <c r="CI296" s="148"/>
      <c r="CJ296" s="148"/>
      <c r="CK296" s="148"/>
      <c r="CL296" s="148"/>
      <c r="CM296" s="148"/>
      <c r="CN296" s="148"/>
      <c r="CO296" s="148"/>
      <c r="CP296" s="148"/>
      <c r="CQ296" s="148"/>
      <c r="CR296" s="148"/>
      <c r="CS296" s="148"/>
      <c r="CT296" s="148"/>
      <c r="CU296" s="148"/>
      <c r="CV296" s="148"/>
      <c r="CW296" s="148"/>
      <c r="CX296" s="148"/>
      <c r="CY296" s="148"/>
      <c r="CZ296" s="148"/>
      <c r="DA296" s="148"/>
      <c r="DB296" s="148"/>
      <c r="DC296" s="148"/>
      <c r="DD296" s="148"/>
      <c r="DE296" s="148"/>
      <c r="DF296" s="148"/>
      <c r="DG296" s="148"/>
      <c r="DH296" s="148"/>
      <c r="DI296" s="148"/>
      <c r="DJ296" s="148"/>
      <c r="DK296" s="148"/>
      <c r="DL296" s="148"/>
      <c r="DM296" s="148"/>
      <c r="DN296" s="148"/>
      <c r="DO296" s="148"/>
      <c r="DP296" s="148"/>
      <c r="DQ296" s="148"/>
      <c r="DR296" s="148"/>
      <c r="DS296" s="148"/>
      <c r="DT296" s="148"/>
      <c r="DU296" s="148"/>
      <c r="DV296" s="148"/>
      <c r="DW296" s="148"/>
      <c r="DX296" s="148"/>
      <c r="DY296" s="148"/>
      <c r="DZ296" s="148"/>
      <c r="EA296" s="148"/>
      <c r="EB296" s="148"/>
      <c r="EC296" s="148"/>
      <c r="ED296" s="148"/>
      <c r="EE296" s="148"/>
      <c r="EF296" s="148"/>
      <c r="EG296" s="148"/>
      <c r="EH296" s="148"/>
      <c r="EI296" s="148"/>
      <c r="EJ296" s="148"/>
      <c r="EK296" s="148"/>
      <c r="EL296" s="148"/>
      <c r="EM296" s="148"/>
      <c r="EN296" s="148"/>
      <c r="EO296" s="148"/>
      <c r="EP296" s="148"/>
      <c r="EQ296" s="148"/>
      <c r="ER296" s="148"/>
      <c r="ES296" s="148"/>
      <c r="ET296" s="148"/>
      <c r="EU296" s="148"/>
      <c r="EV296" s="148"/>
      <c r="EW296" s="148"/>
      <c r="EX296" s="148"/>
      <c r="EY296" s="148"/>
      <c r="EZ296" s="148"/>
      <c r="FA296" s="148"/>
      <c r="FB296" s="148"/>
      <c r="FC296" s="148"/>
      <c r="FD296" s="148"/>
      <c r="FE296" s="148"/>
      <c r="FF296" s="148"/>
      <c r="FG296" s="148"/>
      <c r="FH296" s="148"/>
      <c r="FI296" s="148"/>
      <c r="FJ296" s="148"/>
      <c r="FK296" s="148"/>
      <c r="FL296" s="148"/>
      <c r="FM296" s="148"/>
      <c r="FN296" s="148"/>
      <c r="FO296" s="148"/>
      <c r="FP296" s="148"/>
      <c r="FQ296" s="148"/>
      <c r="FR296" s="148"/>
      <c r="FS296" s="148"/>
      <c r="FT296" s="148"/>
      <c r="FU296" s="148"/>
      <c r="FV296" s="148"/>
      <c r="FW296" s="148"/>
      <c r="FX296" s="148"/>
      <c r="FY296" s="148"/>
      <c r="FZ296" s="148"/>
      <c r="GA296" s="148"/>
      <c r="GB296" s="148"/>
      <c r="GC296" s="148"/>
      <c r="GD296" s="148"/>
      <c r="GE296" s="148"/>
      <c r="GF296" s="148"/>
      <c r="GG296" s="148"/>
      <c r="GH296" s="148"/>
      <c r="GI296" s="148"/>
      <c r="GJ296" s="148"/>
      <c r="GK296" s="148"/>
      <c r="GL296" s="148"/>
      <c r="GM296" s="148"/>
      <c r="GN296" s="148"/>
      <c r="GO296" s="148"/>
      <c r="GP296" s="148"/>
      <c r="GQ296" s="148"/>
      <c r="GR296" s="148"/>
      <c r="GS296" s="148"/>
      <c r="GT296" s="148"/>
      <c r="GU296" s="148"/>
      <c r="GV296" s="148"/>
      <c r="GW296" s="148"/>
      <c r="GX296" s="148"/>
      <c r="GY296" s="148"/>
      <c r="GZ296" s="148"/>
      <c r="HA296" s="148"/>
      <c r="HB296" s="148"/>
      <c r="HC296" s="148"/>
      <c r="HD296" s="148"/>
      <c r="HE296" s="148"/>
      <c r="HF296" s="148"/>
      <c r="HG296" s="148"/>
      <c r="HH296" s="148"/>
      <c r="HI296" s="148"/>
      <c r="HJ296" s="148"/>
      <c r="HK296" s="148"/>
      <c r="HL296" s="148"/>
      <c r="HM296" s="148"/>
      <c r="HN296" s="148"/>
      <c r="HO296" s="148"/>
      <c r="HP296" s="148"/>
    </row>
    <row r="297" s="147" customFormat="1" spans="1:224">
      <c r="A297" s="160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  <c r="BQ297" s="148"/>
      <c r="BR297" s="148"/>
      <c r="BS297" s="148"/>
      <c r="BT297" s="148"/>
      <c r="BU297" s="148"/>
      <c r="BV297" s="148"/>
      <c r="BW297" s="148"/>
      <c r="BX297" s="148"/>
      <c r="BY297" s="148"/>
      <c r="BZ297" s="148"/>
      <c r="CA297" s="148"/>
      <c r="CB297" s="148"/>
      <c r="CC297" s="148"/>
      <c r="CD297" s="148"/>
      <c r="CE297" s="148"/>
      <c r="CF297" s="148"/>
      <c r="CG297" s="148"/>
      <c r="CH297" s="148"/>
      <c r="CI297" s="148"/>
      <c r="CJ297" s="148"/>
      <c r="CK297" s="148"/>
      <c r="CL297" s="148"/>
      <c r="CM297" s="148"/>
      <c r="CN297" s="148"/>
      <c r="CO297" s="148"/>
      <c r="CP297" s="148"/>
      <c r="CQ297" s="148"/>
      <c r="CR297" s="148"/>
      <c r="CS297" s="148"/>
      <c r="CT297" s="148"/>
      <c r="CU297" s="148"/>
      <c r="CV297" s="148"/>
      <c r="CW297" s="148"/>
      <c r="CX297" s="148"/>
      <c r="CY297" s="148"/>
      <c r="CZ297" s="148"/>
      <c r="DA297" s="148"/>
      <c r="DB297" s="148"/>
      <c r="DC297" s="148"/>
      <c r="DD297" s="148"/>
      <c r="DE297" s="148"/>
      <c r="DF297" s="148"/>
      <c r="DG297" s="148"/>
      <c r="DH297" s="148"/>
      <c r="DI297" s="148"/>
      <c r="DJ297" s="148"/>
      <c r="DK297" s="148"/>
      <c r="DL297" s="148"/>
      <c r="DM297" s="148"/>
      <c r="DN297" s="148"/>
      <c r="DO297" s="148"/>
      <c r="DP297" s="148"/>
      <c r="DQ297" s="148"/>
      <c r="DR297" s="148"/>
      <c r="DS297" s="148"/>
      <c r="DT297" s="148"/>
      <c r="DU297" s="148"/>
      <c r="DV297" s="148"/>
      <c r="DW297" s="148"/>
      <c r="DX297" s="148"/>
      <c r="DY297" s="148"/>
      <c r="DZ297" s="148"/>
      <c r="EA297" s="148"/>
      <c r="EB297" s="148"/>
      <c r="EC297" s="148"/>
      <c r="ED297" s="148"/>
      <c r="EE297" s="148"/>
      <c r="EF297" s="148"/>
      <c r="EG297" s="148"/>
      <c r="EH297" s="148"/>
      <c r="EI297" s="148"/>
      <c r="EJ297" s="148"/>
      <c r="EK297" s="148"/>
      <c r="EL297" s="148"/>
      <c r="EM297" s="148"/>
      <c r="EN297" s="148"/>
      <c r="EO297" s="148"/>
      <c r="EP297" s="148"/>
      <c r="EQ297" s="148"/>
      <c r="ER297" s="148"/>
      <c r="ES297" s="148"/>
      <c r="ET297" s="148"/>
      <c r="EU297" s="148"/>
      <c r="EV297" s="148"/>
      <c r="EW297" s="148"/>
      <c r="EX297" s="148"/>
      <c r="EY297" s="148"/>
      <c r="EZ297" s="148"/>
      <c r="FA297" s="148"/>
      <c r="FB297" s="148"/>
      <c r="FC297" s="148"/>
      <c r="FD297" s="148"/>
      <c r="FE297" s="148"/>
      <c r="FF297" s="148"/>
      <c r="FG297" s="148"/>
      <c r="FH297" s="148"/>
      <c r="FI297" s="148"/>
      <c r="FJ297" s="148"/>
      <c r="FK297" s="148"/>
      <c r="FL297" s="148"/>
      <c r="FM297" s="148"/>
      <c r="FN297" s="148"/>
      <c r="FO297" s="148"/>
      <c r="FP297" s="148"/>
      <c r="FQ297" s="148"/>
      <c r="FR297" s="148"/>
      <c r="FS297" s="148"/>
      <c r="FT297" s="148"/>
      <c r="FU297" s="148"/>
      <c r="FV297" s="148"/>
      <c r="FW297" s="148"/>
      <c r="FX297" s="148"/>
      <c r="FY297" s="148"/>
      <c r="FZ297" s="148"/>
      <c r="GA297" s="148"/>
      <c r="GB297" s="148"/>
      <c r="GC297" s="148"/>
      <c r="GD297" s="148"/>
      <c r="GE297" s="148"/>
      <c r="GF297" s="148"/>
      <c r="GG297" s="148"/>
      <c r="GH297" s="148"/>
      <c r="GI297" s="148"/>
      <c r="GJ297" s="148"/>
      <c r="GK297" s="148"/>
      <c r="GL297" s="148"/>
      <c r="GM297" s="148"/>
      <c r="GN297" s="148"/>
      <c r="GO297" s="148"/>
      <c r="GP297" s="148"/>
      <c r="GQ297" s="148"/>
      <c r="GR297" s="148"/>
      <c r="GS297" s="148"/>
      <c r="GT297" s="148"/>
      <c r="GU297" s="148"/>
      <c r="GV297" s="148"/>
      <c r="GW297" s="148"/>
      <c r="GX297" s="148"/>
      <c r="GY297" s="148"/>
      <c r="GZ297" s="148"/>
      <c r="HA297" s="148"/>
      <c r="HB297" s="148"/>
      <c r="HC297" s="148"/>
      <c r="HD297" s="148"/>
      <c r="HE297" s="148"/>
      <c r="HF297" s="148"/>
      <c r="HG297" s="148"/>
      <c r="HH297" s="148"/>
      <c r="HI297" s="148"/>
      <c r="HJ297" s="148"/>
      <c r="HK297" s="148"/>
      <c r="HL297" s="148"/>
      <c r="HM297" s="148"/>
      <c r="HN297" s="148"/>
      <c r="HO297" s="148"/>
      <c r="HP297" s="148"/>
    </row>
    <row r="298" s="147" customFormat="1" spans="1:224">
      <c r="A298" s="160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  <c r="BQ298" s="148"/>
      <c r="BR298" s="148"/>
      <c r="BS298" s="148"/>
      <c r="BT298" s="148"/>
      <c r="BU298" s="148"/>
      <c r="BV298" s="148"/>
      <c r="BW298" s="148"/>
      <c r="BX298" s="148"/>
      <c r="BY298" s="148"/>
      <c r="BZ298" s="148"/>
      <c r="CA298" s="148"/>
      <c r="CB298" s="148"/>
      <c r="CC298" s="148"/>
      <c r="CD298" s="148"/>
      <c r="CE298" s="148"/>
      <c r="CF298" s="148"/>
      <c r="CG298" s="148"/>
      <c r="CH298" s="148"/>
      <c r="CI298" s="148"/>
      <c r="CJ298" s="148"/>
      <c r="CK298" s="148"/>
      <c r="CL298" s="148"/>
      <c r="CM298" s="148"/>
      <c r="CN298" s="148"/>
      <c r="CO298" s="148"/>
      <c r="CP298" s="148"/>
      <c r="CQ298" s="148"/>
      <c r="CR298" s="148"/>
      <c r="CS298" s="148"/>
      <c r="CT298" s="148"/>
      <c r="CU298" s="148"/>
      <c r="CV298" s="148"/>
      <c r="CW298" s="148"/>
      <c r="CX298" s="148"/>
      <c r="CY298" s="148"/>
      <c r="CZ298" s="148"/>
      <c r="DA298" s="148"/>
      <c r="DB298" s="148"/>
      <c r="DC298" s="148"/>
      <c r="DD298" s="148"/>
      <c r="DE298" s="148"/>
      <c r="DF298" s="148"/>
      <c r="DG298" s="148"/>
      <c r="DH298" s="148"/>
      <c r="DI298" s="148"/>
      <c r="DJ298" s="148"/>
      <c r="DK298" s="148"/>
      <c r="DL298" s="148"/>
      <c r="DM298" s="148"/>
      <c r="DN298" s="148"/>
      <c r="DO298" s="148"/>
      <c r="DP298" s="148"/>
      <c r="DQ298" s="148"/>
      <c r="DR298" s="148"/>
      <c r="DS298" s="148"/>
      <c r="DT298" s="148"/>
      <c r="DU298" s="148"/>
      <c r="DV298" s="148"/>
      <c r="DW298" s="148"/>
      <c r="DX298" s="148"/>
      <c r="DY298" s="148"/>
      <c r="DZ298" s="148"/>
      <c r="EA298" s="148"/>
      <c r="EB298" s="148"/>
      <c r="EC298" s="148"/>
      <c r="ED298" s="148"/>
      <c r="EE298" s="148"/>
      <c r="EF298" s="148"/>
      <c r="EG298" s="148"/>
      <c r="EH298" s="148"/>
      <c r="EI298" s="148"/>
      <c r="EJ298" s="148"/>
      <c r="EK298" s="148"/>
      <c r="EL298" s="148"/>
      <c r="EM298" s="148"/>
      <c r="EN298" s="148"/>
      <c r="EO298" s="148"/>
      <c r="EP298" s="148"/>
      <c r="EQ298" s="148"/>
      <c r="ER298" s="148"/>
      <c r="ES298" s="148"/>
      <c r="ET298" s="148"/>
      <c r="EU298" s="148"/>
      <c r="EV298" s="148"/>
      <c r="EW298" s="148"/>
      <c r="EX298" s="148"/>
      <c r="EY298" s="148"/>
      <c r="EZ298" s="148"/>
      <c r="FA298" s="148"/>
      <c r="FB298" s="148"/>
      <c r="FC298" s="148"/>
      <c r="FD298" s="148"/>
      <c r="FE298" s="148"/>
      <c r="FF298" s="148"/>
      <c r="FG298" s="148"/>
      <c r="FH298" s="148"/>
      <c r="FI298" s="148"/>
      <c r="FJ298" s="148"/>
      <c r="FK298" s="148"/>
      <c r="FL298" s="148"/>
      <c r="FM298" s="148"/>
      <c r="FN298" s="148"/>
      <c r="FO298" s="148"/>
      <c r="FP298" s="148"/>
      <c r="FQ298" s="148"/>
      <c r="FR298" s="148"/>
      <c r="FS298" s="148"/>
      <c r="FT298" s="148"/>
      <c r="FU298" s="148"/>
      <c r="FV298" s="148"/>
      <c r="FW298" s="148"/>
      <c r="FX298" s="148"/>
      <c r="FY298" s="148"/>
      <c r="FZ298" s="148"/>
      <c r="GA298" s="148"/>
      <c r="GB298" s="148"/>
      <c r="GC298" s="148"/>
      <c r="GD298" s="148"/>
      <c r="GE298" s="148"/>
      <c r="GF298" s="148"/>
      <c r="GG298" s="148"/>
      <c r="GH298" s="148"/>
      <c r="GI298" s="148"/>
      <c r="GJ298" s="148"/>
      <c r="GK298" s="148"/>
      <c r="GL298" s="148"/>
      <c r="GM298" s="148"/>
      <c r="GN298" s="148"/>
      <c r="GO298" s="148"/>
      <c r="GP298" s="148"/>
      <c r="GQ298" s="148"/>
      <c r="GR298" s="148"/>
      <c r="GS298" s="148"/>
      <c r="GT298" s="148"/>
      <c r="GU298" s="148"/>
      <c r="GV298" s="148"/>
      <c r="GW298" s="148"/>
      <c r="GX298" s="148"/>
      <c r="GY298" s="148"/>
      <c r="GZ298" s="148"/>
      <c r="HA298" s="148"/>
      <c r="HB298" s="148"/>
      <c r="HC298" s="148"/>
      <c r="HD298" s="148"/>
      <c r="HE298" s="148"/>
      <c r="HF298" s="148"/>
      <c r="HG298" s="148"/>
      <c r="HH298" s="148"/>
      <c r="HI298" s="148"/>
      <c r="HJ298" s="148"/>
      <c r="HK298" s="148"/>
      <c r="HL298" s="148"/>
      <c r="HM298" s="148"/>
      <c r="HN298" s="148"/>
      <c r="HO298" s="148"/>
      <c r="HP298" s="148"/>
    </row>
    <row r="299" s="147" customFormat="1" spans="1:224">
      <c r="A299" s="160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  <c r="BQ299" s="148"/>
      <c r="BR299" s="148"/>
      <c r="BS299" s="148"/>
      <c r="BT299" s="148"/>
      <c r="BU299" s="148"/>
      <c r="BV299" s="148"/>
      <c r="BW299" s="148"/>
      <c r="BX299" s="148"/>
      <c r="BY299" s="148"/>
      <c r="BZ299" s="148"/>
      <c r="CA299" s="148"/>
      <c r="CB299" s="148"/>
      <c r="CC299" s="148"/>
      <c r="CD299" s="148"/>
      <c r="CE299" s="148"/>
      <c r="CF299" s="148"/>
      <c r="CG299" s="148"/>
      <c r="CH299" s="148"/>
      <c r="CI299" s="148"/>
      <c r="CJ299" s="148"/>
      <c r="CK299" s="148"/>
      <c r="CL299" s="148"/>
      <c r="CM299" s="148"/>
      <c r="CN299" s="148"/>
      <c r="CO299" s="148"/>
      <c r="CP299" s="148"/>
      <c r="CQ299" s="148"/>
      <c r="CR299" s="148"/>
      <c r="CS299" s="148"/>
      <c r="CT299" s="148"/>
      <c r="CU299" s="148"/>
      <c r="CV299" s="148"/>
      <c r="CW299" s="148"/>
      <c r="CX299" s="148"/>
      <c r="CY299" s="148"/>
      <c r="CZ299" s="148"/>
      <c r="DA299" s="148"/>
      <c r="DB299" s="148"/>
      <c r="DC299" s="148"/>
      <c r="DD299" s="148"/>
      <c r="DE299" s="148"/>
      <c r="DF299" s="148"/>
      <c r="DG299" s="148"/>
      <c r="DH299" s="148"/>
      <c r="DI299" s="148"/>
      <c r="DJ299" s="148"/>
      <c r="DK299" s="148"/>
      <c r="DL299" s="148"/>
      <c r="DM299" s="148"/>
      <c r="DN299" s="148"/>
      <c r="DO299" s="148"/>
      <c r="DP299" s="148"/>
      <c r="DQ299" s="148"/>
      <c r="DR299" s="148"/>
      <c r="DS299" s="148"/>
      <c r="DT299" s="148"/>
      <c r="DU299" s="148"/>
      <c r="DV299" s="148"/>
      <c r="DW299" s="148"/>
      <c r="DX299" s="148"/>
      <c r="DY299" s="148"/>
      <c r="DZ299" s="148"/>
      <c r="EA299" s="148"/>
      <c r="EB299" s="148"/>
      <c r="EC299" s="148"/>
      <c r="ED299" s="148"/>
      <c r="EE299" s="148"/>
      <c r="EF299" s="148"/>
      <c r="EG299" s="148"/>
      <c r="EH299" s="148"/>
      <c r="EI299" s="148"/>
      <c r="EJ299" s="148"/>
      <c r="EK299" s="148"/>
      <c r="EL299" s="148"/>
      <c r="EM299" s="148"/>
      <c r="EN299" s="148"/>
      <c r="EO299" s="148"/>
      <c r="EP299" s="148"/>
      <c r="EQ299" s="148"/>
      <c r="ER299" s="148"/>
      <c r="ES299" s="148"/>
      <c r="ET299" s="148"/>
      <c r="EU299" s="148"/>
      <c r="EV299" s="148"/>
      <c r="EW299" s="148"/>
      <c r="EX299" s="148"/>
      <c r="EY299" s="148"/>
      <c r="EZ299" s="148"/>
      <c r="FA299" s="148"/>
      <c r="FB299" s="148"/>
      <c r="FC299" s="148"/>
      <c r="FD299" s="148"/>
      <c r="FE299" s="148"/>
      <c r="FF299" s="148"/>
      <c r="FG299" s="148"/>
      <c r="FH299" s="148"/>
      <c r="FI299" s="148"/>
      <c r="FJ299" s="148"/>
      <c r="FK299" s="148"/>
      <c r="FL299" s="148"/>
      <c r="FM299" s="148"/>
      <c r="FN299" s="148"/>
      <c r="FO299" s="148"/>
      <c r="FP299" s="148"/>
      <c r="FQ299" s="148"/>
      <c r="FR299" s="148"/>
      <c r="FS299" s="148"/>
      <c r="FT299" s="148"/>
      <c r="FU299" s="148"/>
      <c r="FV299" s="148"/>
      <c r="FW299" s="148"/>
      <c r="FX299" s="148"/>
      <c r="FY299" s="148"/>
      <c r="FZ299" s="148"/>
      <c r="GA299" s="148"/>
      <c r="GB299" s="148"/>
      <c r="GC299" s="148"/>
      <c r="GD299" s="148"/>
      <c r="GE299" s="148"/>
      <c r="GF299" s="148"/>
      <c r="GG299" s="148"/>
      <c r="GH299" s="148"/>
      <c r="GI299" s="148"/>
      <c r="GJ299" s="148"/>
      <c r="GK299" s="148"/>
      <c r="GL299" s="148"/>
      <c r="GM299" s="148"/>
      <c r="GN299" s="148"/>
      <c r="GO299" s="148"/>
      <c r="GP299" s="148"/>
      <c r="GQ299" s="148"/>
      <c r="GR299" s="148"/>
      <c r="GS299" s="148"/>
      <c r="GT299" s="148"/>
      <c r="GU299" s="148"/>
      <c r="GV299" s="148"/>
      <c r="GW299" s="148"/>
      <c r="GX299" s="148"/>
      <c r="GY299" s="148"/>
      <c r="GZ299" s="148"/>
      <c r="HA299" s="148"/>
      <c r="HB299" s="148"/>
      <c r="HC299" s="148"/>
      <c r="HD299" s="148"/>
      <c r="HE299" s="148"/>
      <c r="HF299" s="148"/>
      <c r="HG299" s="148"/>
      <c r="HH299" s="148"/>
      <c r="HI299" s="148"/>
      <c r="HJ299" s="148"/>
      <c r="HK299" s="148"/>
      <c r="HL299" s="148"/>
      <c r="HM299" s="148"/>
      <c r="HN299" s="148"/>
      <c r="HO299" s="148"/>
      <c r="HP299" s="148"/>
    </row>
    <row r="300" s="147" customFormat="1" spans="1:224">
      <c r="A300" s="160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  <c r="BQ300" s="148"/>
      <c r="BR300" s="148"/>
      <c r="BS300" s="148"/>
      <c r="BT300" s="148"/>
      <c r="BU300" s="148"/>
      <c r="BV300" s="148"/>
      <c r="BW300" s="148"/>
      <c r="BX300" s="148"/>
      <c r="BY300" s="148"/>
      <c r="BZ300" s="148"/>
      <c r="CA300" s="148"/>
      <c r="CB300" s="148"/>
      <c r="CC300" s="148"/>
      <c r="CD300" s="148"/>
      <c r="CE300" s="148"/>
      <c r="CF300" s="148"/>
      <c r="CG300" s="148"/>
      <c r="CH300" s="148"/>
      <c r="CI300" s="148"/>
      <c r="CJ300" s="148"/>
      <c r="CK300" s="148"/>
      <c r="CL300" s="148"/>
      <c r="CM300" s="148"/>
      <c r="CN300" s="148"/>
      <c r="CO300" s="148"/>
      <c r="CP300" s="148"/>
      <c r="CQ300" s="148"/>
      <c r="CR300" s="148"/>
      <c r="CS300" s="148"/>
      <c r="CT300" s="148"/>
      <c r="CU300" s="148"/>
      <c r="CV300" s="148"/>
      <c r="CW300" s="148"/>
      <c r="CX300" s="148"/>
      <c r="CY300" s="148"/>
      <c r="CZ300" s="148"/>
      <c r="DA300" s="148"/>
      <c r="DB300" s="148"/>
      <c r="DC300" s="148"/>
      <c r="DD300" s="148"/>
      <c r="DE300" s="148"/>
      <c r="DF300" s="148"/>
      <c r="DG300" s="148"/>
      <c r="DH300" s="148"/>
      <c r="DI300" s="148"/>
      <c r="DJ300" s="148"/>
      <c r="DK300" s="148"/>
      <c r="DL300" s="148"/>
      <c r="DM300" s="148"/>
      <c r="DN300" s="148"/>
      <c r="DO300" s="148"/>
      <c r="DP300" s="148"/>
      <c r="DQ300" s="148"/>
      <c r="DR300" s="148"/>
      <c r="DS300" s="148"/>
      <c r="DT300" s="148"/>
      <c r="DU300" s="148"/>
      <c r="DV300" s="148"/>
      <c r="DW300" s="148"/>
      <c r="DX300" s="148"/>
      <c r="DY300" s="148"/>
      <c r="DZ300" s="148"/>
      <c r="EA300" s="148"/>
      <c r="EB300" s="148"/>
      <c r="EC300" s="148"/>
      <c r="ED300" s="148"/>
      <c r="EE300" s="148"/>
      <c r="EF300" s="148"/>
      <c r="EG300" s="148"/>
      <c r="EH300" s="148"/>
      <c r="EI300" s="148"/>
      <c r="EJ300" s="148"/>
      <c r="EK300" s="148"/>
      <c r="EL300" s="148"/>
      <c r="EM300" s="148"/>
      <c r="EN300" s="148"/>
      <c r="EO300" s="148"/>
      <c r="EP300" s="148"/>
      <c r="EQ300" s="148"/>
      <c r="ER300" s="148"/>
      <c r="ES300" s="148"/>
      <c r="ET300" s="148"/>
      <c r="EU300" s="148"/>
      <c r="EV300" s="148"/>
      <c r="EW300" s="148"/>
      <c r="EX300" s="148"/>
      <c r="EY300" s="148"/>
      <c r="EZ300" s="148"/>
      <c r="FA300" s="148"/>
      <c r="FB300" s="148"/>
      <c r="FC300" s="148"/>
      <c r="FD300" s="148"/>
      <c r="FE300" s="148"/>
      <c r="FF300" s="148"/>
      <c r="FG300" s="148"/>
      <c r="FH300" s="148"/>
      <c r="FI300" s="148"/>
      <c r="FJ300" s="148"/>
      <c r="FK300" s="148"/>
      <c r="FL300" s="148"/>
      <c r="FM300" s="148"/>
      <c r="FN300" s="148"/>
      <c r="FO300" s="148"/>
      <c r="FP300" s="148"/>
      <c r="FQ300" s="148"/>
      <c r="FR300" s="148"/>
      <c r="FS300" s="148"/>
      <c r="FT300" s="148"/>
      <c r="FU300" s="148"/>
      <c r="FV300" s="148"/>
      <c r="FW300" s="148"/>
      <c r="FX300" s="148"/>
      <c r="FY300" s="148"/>
      <c r="FZ300" s="148"/>
      <c r="GA300" s="148"/>
      <c r="GB300" s="148"/>
      <c r="GC300" s="148"/>
      <c r="GD300" s="148"/>
      <c r="GE300" s="148"/>
      <c r="GF300" s="148"/>
      <c r="GG300" s="148"/>
      <c r="GH300" s="148"/>
      <c r="GI300" s="148"/>
      <c r="GJ300" s="148"/>
      <c r="GK300" s="148"/>
      <c r="GL300" s="148"/>
      <c r="GM300" s="148"/>
      <c r="GN300" s="148"/>
      <c r="GO300" s="148"/>
      <c r="GP300" s="148"/>
      <c r="GQ300" s="148"/>
      <c r="GR300" s="148"/>
      <c r="GS300" s="148"/>
      <c r="GT300" s="148"/>
      <c r="GU300" s="148"/>
      <c r="GV300" s="148"/>
      <c r="GW300" s="148"/>
      <c r="GX300" s="148"/>
      <c r="GY300" s="148"/>
      <c r="GZ300" s="148"/>
      <c r="HA300" s="148"/>
      <c r="HB300" s="148"/>
      <c r="HC300" s="148"/>
      <c r="HD300" s="148"/>
      <c r="HE300" s="148"/>
      <c r="HF300" s="148"/>
      <c r="HG300" s="148"/>
      <c r="HH300" s="148"/>
      <c r="HI300" s="148"/>
      <c r="HJ300" s="148"/>
      <c r="HK300" s="148"/>
      <c r="HL300" s="148"/>
      <c r="HM300" s="148"/>
      <c r="HN300" s="148"/>
      <c r="HO300" s="148"/>
      <c r="HP300" s="148"/>
    </row>
    <row r="301" s="147" customFormat="1" spans="1:224">
      <c r="A301" s="160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  <c r="BQ301" s="148"/>
      <c r="BR301" s="148"/>
      <c r="BS301" s="148"/>
      <c r="BT301" s="148"/>
      <c r="BU301" s="148"/>
      <c r="BV301" s="148"/>
      <c r="BW301" s="148"/>
      <c r="BX301" s="148"/>
      <c r="BY301" s="148"/>
      <c r="BZ301" s="148"/>
      <c r="CA301" s="148"/>
      <c r="CB301" s="148"/>
      <c r="CC301" s="148"/>
      <c r="CD301" s="148"/>
      <c r="CE301" s="148"/>
      <c r="CF301" s="148"/>
      <c r="CG301" s="148"/>
      <c r="CH301" s="148"/>
      <c r="CI301" s="148"/>
      <c r="CJ301" s="148"/>
      <c r="CK301" s="148"/>
      <c r="CL301" s="148"/>
      <c r="CM301" s="148"/>
      <c r="CN301" s="148"/>
      <c r="CO301" s="148"/>
      <c r="CP301" s="148"/>
      <c r="CQ301" s="148"/>
      <c r="CR301" s="148"/>
      <c r="CS301" s="148"/>
      <c r="CT301" s="148"/>
      <c r="CU301" s="148"/>
      <c r="CV301" s="148"/>
      <c r="CW301" s="148"/>
      <c r="CX301" s="148"/>
      <c r="CY301" s="148"/>
      <c r="CZ301" s="148"/>
      <c r="DA301" s="148"/>
      <c r="DB301" s="148"/>
      <c r="DC301" s="148"/>
      <c r="DD301" s="148"/>
      <c r="DE301" s="148"/>
      <c r="DF301" s="148"/>
      <c r="DG301" s="148"/>
      <c r="DH301" s="148"/>
      <c r="DI301" s="148"/>
      <c r="DJ301" s="148"/>
      <c r="DK301" s="148"/>
      <c r="DL301" s="148"/>
      <c r="DM301" s="148"/>
      <c r="DN301" s="148"/>
      <c r="DO301" s="148"/>
      <c r="DP301" s="148"/>
      <c r="DQ301" s="148"/>
      <c r="DR301" s="148"/>
      <c r="DS301" s="148"/>
      <c r="DT301" s="148"/>
      <c r="DU301" s="148"/>
      <c r="DV301" s="148"/>
      <c r="DW301" s="148"/>
      <c r="DX301" s="148"/>
      <c r="DY301" s="148"/>
      <c r="DZ301" s="148"/>
      <c r="EA301" s="148"/>
      <c r="EB301" s="148"/>
      <c r="EC301" s="148"/>
      <c r="ED301" s="148"/>
      <c r="EE301" s="148"/>
      <c r="EF301" s="148"/>
      <c r="EG301" s="148"/>
      <c r="EH301" s="148"/>
      <c r="EI301" s="148"/>
      <c r="EJ301" s="148"/>
      <c r="EK301" s="148"/>
      <c r="EL301" s="148"/>
      <c r="EM301" s="148"/>
      <c r="EN301" s="148"/>
      <c r="EO301" s="148"/>
      <c r="EP301" s="148"/>
      <c r="EQ301" s="148"/>
      <c r="ER301" s="148"/>
      <c r="ES301" s="148"/>
      <c r="ET301" s="148"/>
      <c r="EU301" s="148"/>
      <c r="EV301" s="148"/>
      <c r="EW301" s="148"/>
      <c r="EX301" s="148"/>
      <c r="EY301" s="148"/>
      <c r="EZ301" s="148"/>
      <c r="FA301" s="148"/>
      <c r="FB301" s="148"/>
      <c r="FC301" s="148"/>
      <c r="FD301" s="148"/>
      <c r="FE301" s="148"/>
      <c r="FF301" s="148"/>
      <c r="FG301" s="148"/>
      <c r="FH301" s="148"/>
      <c r="FI301" s="148"/>
      <c r="FJ301" s="148"/>
      <c r="FK301" s="148"/>
      <c r="FL301" s="148"/>
      <c r="FM301" s="148"/>
      <c r="FN301" s="148"/>
      <c r="FO301" s="148"/>
      <c r="FP301" s="148"/>
      <c r="FQ301" s="148"/>
      <c r="FR301" s="148"/>
      <c r="FS301" s="148"/>
      <c r="FT301" s="148"/>
      <c r="FU301" s="148"/>
      <c r="FV301" s="148"/>
      <c r="FW301" s="148"/>
      <c r="FX301" s="148"/>
      <c r="FY301" s="148"/>
      <c r="FZ301" s="148"/>
      <c r="GA301" s="148"/>
      <c r="GB301" s="148"/>
      <c r="GC301" s="148"/>
      <c r="GD301" s="148"/>
      <c r="GE301" s="148"/>
      <c r="GF301" s="148"/>
      <c r="GG301" s="148"/>
      <c r="GH301" s="148"/>
      <c r="GI301" s="148"/>
      <c r="GJ301" s="148"/>
      <c r="GK301" s="148"/>
      <c r="GL301" s="148"/>
      <c r="GM301" s="148"/>
      <c r="GN301" s="148"/>
      <c r="GO301" s="148"/>
      <c r="GP301" s="148"/>
      <c r="GQ301" s="148"/>
      <c r="GR301" s="148"/>
      <c r="GS301" s="148"/>
      <c r="GT301" s="148"/>
      <c r="GU301" s="148"/>
      <c r="GV301" s="148"/>
      <c r="GW301" s="148"/>
      <c r="GX301" s="148"/>
      <c r="GY301" s="148"/>
      <c r="GZ301" s="148"/>
      <c r="HA301" s="148"/>
      <c r="HB301" s="148"/>
      <c r="HC301" s="148"/>
      <c r="HD301" s="148"/>
      <c r="HE301" s="148"/>
      <c r="HF301" s="148"/>
      <c r="HG301" s="148"/>
      <c r="HH301" s="148"/>
      <c r="HI301" s="148"/>
      <c r="HJ301" s="148"/>
      <c r="HK301" s="148"/>
      <c r="HL301" s="148"/>
      <c r="HM301" s="148"/>
      <c r="HN301" s="148"/>
      <c r="HO301" s="148"/>
      <c r="HP301" s="148"/>
    </row>
    <row r="302" s="147" customFormat="1" spans="1:224">
      <c r="A302" s="160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  <c r="BQ302" s="148"/>
      <c r="BR302" s="148"/>
      <c r="BS302" s="148"/>
      <c r="BT302" s="148"/>
      <c r="BU302" s="148"/>
      <c r="BV302" s="148"/>
      <c r="BW302" s="148"/>
      <c r="BX302" s="148"/>
      <c r="BY302" s="148"/>
      <c r="BZ302" s="148"/>
      <c r="CA302" s="148"/>
      <c r="CB302" s="148"/>
      <c r="CC302" s="148"/>
      <c r="CD302" s="148"/>
      <c r="CE302" s="148"/>
      <c r="CF302" s="148"/>
      <c r="CG302" s="148"/>
      <c r="CH302" s="148"/>
      <c r="CI302" s="148"/>
      <c r="CJ302" s="148"/>
      <c r="CK302" s="148"/>
      <c r="CL302" s="148"/>
      <c r="CM302" s="148"/>
      <c r="CN302" s="148"/>
      <c r="CO302" s="148"/>
      <c r="CP302" s="148"/>
      <c r="CQ302" s="148"/>
      <c r="CR302" s="148"/>
      <c r="CS302" s="148"/>
      <c r="CT302" s="148"/>
      <c r="CU302" s="148"/>
      <c r="CV302" s="148"/>
      <c r="CW302" s="148"/>
      <c r="CX302" s="148"/>
      <c r="CY302" s="148"/>
      <c r="CZ302" s="148"/>
      <c r="DA302" s="148"/>
      <c r="DB302" s="148"/>
      <c r="DC302" s="148"/>
      <c r="DD302" s="148"/>
      <c r="DE302" s="148"/>
      <c r="DF302" s="148"/>
      <c r="DG302" s="148"/>
      <c r="DH302" s="148"/>
      <c r="DI302" s="148"/>
      <c r="DJ302" s="148"/>
      <c r="DK302" s="148"/>
      <c r="DL302" s="148"/>
      <c r="DM302" s="148"/>
      <c r="DN302" s="148"/>
      <c r="DO302" s="148"/>
      <c r="DP302" s="148"/>
      <c r="DQ302" s="148"/>
      <c r="DR302" s="148"/>
      <c r="DS302" s="148"/>
      <c r="DT302" s="148"/>
      <c r="DU302" s="148"/>
      <c r="DV302" s="148"/>
      <c r="DW302" s="148"/>
      <c r="DX302" s="148"/>
      <c r="DY302" s="148"/>
      <c r="DZ302" s="148"/>
      <c r="EA302" s="148"/>
      <c r="EB302" s="148"/>
      <c r="EC302" s="148"/>
      <c r="ED302" s="148"/>
      <c r="EE302" s="148"/>
      <c r="EF302" s="148"/>
      <c r="EG302" s="148"/>
      <c r="EH302" s="148"/>
      <c r="EI302" s="148"/>
      <c r="EJ302" s="148"/>
      <c r="EK302" s="148"/>
      <c r="EL302" s="148"/>
      <c r="EM302" s="148"/>
      <c r="EN302" s="148"/>
      <c r="EO302" s="148"/>
      <c r="EP302" s="148"/>
      <c r="EQ302" s="148"/>
      <c r="ER302" s="148"/>
      <c r="ES302" s="148"/>
      <c r="ET302" s="148"/>
      <c r="EU302" s="148"/>
      <c r="EV302" s="148"/>
      <c r="EW302" s="148"/>
      <c r="EX302" s="148"/>
      <c r="EY302" s="148"/>
      <c r="EZ302" s="148"/>
      <c r="FA302" s="148"/>
      <c r="FB302" s="148"/>
      <c r="FC302" s="148"/>
      <c r="FD302" s="148"/>
      <c r="FE302" s="148"/>
      <c r="FF302" s="148"/>
      <c r="FG302" s="148"/>
      <c r="FH302" s="148"/>
      <c r="FI302" s="148"/>
      <c r="FJ302" s="148"/>
      <c r="FK302" s="148"/>
      <c r="FL302" s="148"/>
      <c r="FM302" s="148"/>
      <c r="FN302" s="148"/>
      <c r="FO302" s="148"/>
      <c r="FP302" s="148"/>
      <c r="FQ302" s="148"/>
      <c r="FR302" s="148"/>
      <c r="FS302" s="148"/>
      <c r="FT302" s="148"/>
      <c r="FU302" s="148"/>
      <c r="FV302" s="148"/>
      <c r="FW302" s="148"/>
      <c r="FX302" s="148"/>
      <c r="FY302" s="148"/>
      <c r="FZ302" s="148"/>
      <c r="GA302" s="148"/>
      <c r="GB302" s="148"/>
      <c r="GC302" s="148"/>
      <c r="GD302" s="148"/>
      <c r="GE302" s="148"/>
      <c r="GF302" s="148"/>
      <c r="GG302" s="148"/>
      <c r="GH302" s="148"/>
      <c r="GI302" s="148"/>
      <c r="GJ302" s="148"/>
      <c r="GK302" s="148"/>
      <c r="GL302" s="148"/>
      <c r="GM302" s="148"/>
      <c r="GN302" s="148"/>
      <c r="GO302" s="148"/>
      <c r="GP302" s="148"/>
      <c r="GQ302" s="148"/>
      <c r="GR302" s="148"/>
      <c r="GS302" s="148"/>
      <c r="GT302" s="148"/>
      <c r="GU302" s="148"/>
      <c r="GV302" s="148"/>
      <c r="GW302" s="148"/>
      <c r="GX302" s="148"/>
      <c r="GY302" s="148"/>
      <c r="GZ302" s="148"/>
      <c r="HA302" s="148"/>
      <c r="HB302" s="148"/>
      <c r="HC302" s="148"/>
      <c r="HD302" s="148"/>
      <c r="HE302" s="148"/>
      <c r="HF302" s="148"/>
      <c r="HG302" s="148"/>
      <c r="HH302" s="148"/>
      <c r="HI302" s="148"/>
      <c r="HJ302" s="148"/>
      <c r="HK302" s="148"/>
      <c r="HL302" s="148"/>
      <c r="HM302" s="148"/>
      <c r="HN302" s="148"/>
      <c r="HO302" s="148"/>
      <c r="HP302" s="148"/>
    </row>
    <row r="303" s="147" customFormat="1" spans="1:224">
      <c r="A303" s="160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  <c r="BQ303" s="148"/>
      <c r="BR303" s="148"/>
      <c r="BS303" s="148"/>
      <c r="BT303" s="148"/>
      <c r="BU303" s="148"/>
      <c r="BV303" s="148"/>
      <c r="BW303" s="148"/>
      <c r="BX303" s="148"/>
      <c r="BY303" s="148"/>
      <c r="BZ303" s="148"/>
      <c r="CA303" s="148"/>
      <c r="CB303" s="148"/>
      <c r="CC303" s="148"/>
      <c r="CD303" s="148"/>
      <c r="CE303" s="148"/>
      <c r="CF303" s="148"/>
      <c r="CG303" s="148"/>
      <c r="CH303" s="148"/>
      <c r="CI303" s="148"/>
      <c r="CJ303" s="148"/>
      <c r="CK303" s="148"/>
      <c r="CL303" s="148"/>
      <c r="CM303" s="148"/>
      <c r="CN303" s="148"/>
      <c r="CO303" s="148"/>
      <c r="CP303" s="148"/>
      <c r="CQ303" s="148"/>
      <c r="CR303" s="148"/>
      <c r="CS303" s="148"/>
      <c r="CT303" s="148"/>
      <c r="CU303" s="148"/>
      <c r="CV303" s="148"/>
      <c r="CW303" s="148"/>
      <c r="CX303" s="148"/>
      <c r="CY303" s="148"/>
      <c r="CZ303" s="148"/>
      <c r="DA303" s="148"/>
      <c r="DB303" s="148"/>
      <c r="DC303" s="148"/>
      <c r="DD303" s="148"/>
      <c r="DE303" s="148"/>
      <c r="DF303" s="148"/>
      <c r="DG303" s="148"/>
      <c r="DH303" s="148"/>
      <c r="DI303" s="148"/>
      <c r="DJ303" s="148"/>
      <c r="DK303" s="148"/>
      <c r="DL303" s="148"/>
      <c r="DM303" s="148"/>
      <c r="DN303" s="148"/>
      <c r="DO303" s="148"/>
      <c r="DP303" s="148"/>
      <c r="DQ303" s="148"/>
      <c r="DR303" s="148"/>
      <c r="DS303" s="148"/>
      <c r="DT303" s="148"/>
      <c r="DU303" s="148"/>
      <c r="DV303" s="148"/>
      <c r="DW303" s="148"/>
      <c r="DX303" s="148"/>
      <c r="DY303" s="148"/>
      <c r="DZ303" s="148"/>
      <c r="EA303" s="148"/>
      <c r="EB303" s="148"/>
      <c r="EC303" s="148"/>
      <c r="ED303" s="148"/>
      <c r="EE303" s="148"/>
      <c r="EF303" s="148"/>
      <c r="EG303" s="148"/>
      <c r="EH303" s="148"/>
      <c r="EI303" s="148"/>
      <c r="EJ303" s="148"/>
      <c r="EK303" s="148"/>
      <c r="EL303" s="148"/>
      <c r="EM303" s="148"/>
      <c r="EN303" s="148"/>
      <c r="EO303" s="148"/>
      <c r="EP303" s="148"/>
      <c r="EQ303" s="148"/>
      <c r="ER303" s="148"/>
      <c r="ES303" s="148"/>
      <c r="ET303" s="148"/>
      <c r="EU303" s="148"/>
      <c r="EV303" s="148"/>
      <c r="EW303" s="148"/>
      <c r="EX303" s="148"/>
      <c r="EY303" s="148"/>
      <c r="EZ303" s="148"/>
      <c r="FA303" s="148"/>
      <c r="FB303" s="148"/>
      <c r="FC303" s="148"/>
      <c r="FD303" s="148"/>
      <c r="FE303" s="148"/>
      <c r="FF303" s="148"/>
      <c r="FG303" s="148"/>
      <c r="FH303" s="148"/>
      <c r="FI303" s="148"/>
      <c r="FJ303" s="148"/>
      <c r="FK303" s="148"/>
      <c r="FL303" s="148"/>
      <c r="FM303" s="148"/>
      <c r="FN303" s="148"/>
      <c r="FO303" s="148"/>
      <c r="FP303" s="148"/>
      <c r="FQ303" s="148"/>
      <c r="FR303" s="148"/>
      <c r="FS303" s="148"/>
      <c r="FT303" s="148"/>
      <c r="FU303" s="148"/>
      <c r="FV303" s="148"/>
      <c r="FW303" s="148"/>
      <c r="FX303" s="148"/>
      <c r="FY303" s="148"/>
      <c r="FZ303" s="148"/>
      <c r="GA303" s="148"/>
      <c r="GB303" s="148"/>
      <c r="GC303" s="148"/>
      <c r="GD303" s="148"/>
      <c r="GE303" s="148"/>
      <c r="GF303" s="148"/>
      <c r="GG303" s="148"/>
      <c r="GH303" s="148"/>
      <c r="GI303" s="148"/>
      <c r="GJ303" s="148"/>
      <c r="GK303" s="148"/>
      <c r="GL303" s="148"/>
      <c r="GM303" s="148"/>
      <c r="GN303" s="148"/>
      <c r="GO303" s="148"/>
      <c r="GP303" s="148"/>
      <c r="GQ303" s="148"/>
      <c r="GR303" s="148"/>
      <c r="GS303" s="148"/>
      <c r="GT303" s="148"/>
      <c r="GU303" s="148"/>
      <c r="GV303" s="148"/>
      <c r="GW303" s="148"/>
      <c r="GX303" s="148"/>
      <c r="GY303" s="148"/>
      <c r="GZ303" s="148"/>
      <c r="HA303" s="148"/>
      <c r="HB303" s="148"/>
      <c r="HC303" s="148"/>
      <c r="HD303" s="148"/>
      <c r="HE303" s="148"/>
      <c r="HF303" s="148"/>
      <c r="HG303" s="148"/>
      <c r="HH303" s="148"/>
      <c r="HI303" s="148"/>
      <c r="HJ303" s="148"/>
      <c r="HK303" s="148"/>
      <c r="HL303" s="148"/>
      <c r="HM303" s="148"/>
      <c r="HN303" s="148"/>
      <c r="HO303" s="148"/>
      <c r="HP303" s="148"/>
    </row>
    <row r="304" s="147" customFormat="1" spans="1:224">
      <c r="A304" s="160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  <c r="BQ304" s="148"/>
      <c r="BR304" s="148"/>
      <c r="BS304" s="148"/>
      <c r="BT304" s="148"/>
      <c r="BU304" s="148"/>
      <c r="BV304" s="148"/>
      <c r="BW304" s="148"/>
      <c r="BX304" s="148"/>
      <c r="BY304" s="148"/>
      <c r="BZ304" s="148"/>
      <c r="CA304" s="148"/>
      <c r="CB304" s="148"/>
      <c r="CC304" s="148"/>
      <c r="CD304" s="148"/>
      <c r="CE304" s="148"/>
      <c r="CF304" s="148"/>
      <c r="CG304" s="148"/>
      <c r="CH304" s="148"/>
      <c r="CI304" s="148"/>
      <c r="CJ304" s="148"/>
      <c r="CK304" s="148"/>
      <c r="CL304" s="148"/>
      <c r="CM304" s="148"/>
      <c r="CN304" s="148"/>
      <c r="CO304" s="148"/>
      <c r="CP304" s="148"/>
      <c r="CQ304" s="148"/>
      <c r="CR304" s="148"/>
      <c r="CS304" s="148"/>
      <c r="CT304" s="148"/>
      <c r="CU304" s="148"/>
      <c r="CV304" s="148"/>
      <c r="CW304" s="148"/>
      <c r="CX304" s="148"/>
      <c r="CY304" s="148"/>
      <c r="CZ304" s="148"/>
      <c r="DA304" s="148"/>
      <c r="DB304" s="148"/>
      <c r="DC304" s="148"/>
      <c r="DD304" s="148"/>
      <c r="DE304" s="148"/>
      <c r="DF304" s="148"/>
      <c r="DG304" s="148"/>
      <c r="DH304" s="148"/>
      <c r="DI304" s="148"/>
      <c r="DJ304" s="148"/>
      <c r="DK304" s="148"/>
      <c r="DL304" s="148"/>
      <c r="DM304" s="148"/>
      <c r="DN304" s="148"/>
      <c r="DO304" s="148"/>
      <c r="DP304" s="148"/>
      <c r="DQ304" s="148"/>
      <c r="DR304" s="148"/>
      <c r="DS304" s="148"/>
      <c r="DT304" s="148"/>
      <c r="DU304" s="148"/>
      <c r="DV304" s="148"/>
      <c r="DW304" s="148"/>
      <c r="DX304" s="148"/>
      <c r="DY304" s="148"/>
      <c r="DZ304" s="148"/>
      <c r="EA304" s="148"/>
      <c r="EB304" s="148"/>
      <c r="EC304" s="148"/>
      <c r="ED304" s="148"/>
      <c r="EE304" s="148"/>
      <c r="EF304" s="148"/>
      <c r="EG304" s="148"/>
      <c r="EH304" s="148"/>
      <c r="EI304" s="148"/>
      <c r="EJ304" s="148"/>
      <c r="EK304" s="148"/>
      <c r="EL304" s="148"/>
      <c r="EM304" s="148"/>
      <c r="EN304" s="148"/>
      <c r="EO304" s="148"/>
      <c r="EP304" s="148"/>
      <c r="EQ304" s="148"/>
      <c r="ER304" s="148"/>
      <c r="ES304" s="148"/>
      <c r="ET304" s="148"/>
      <c r="EU304" s="148"/>
      <c r="EV304" s="148"/>
      <c r="EW304" s="148"/>
      <c r="EX304" s="148"/>
      <c r="EY304" s="148"/>
      <c r="EZ304" s="148"/>
      <c r="FA304" s="148"/>
      <c r="FB304" s="148"/>
      <c r="FC304" s="148"/>
      <c r="FD304" s="148"/>
      <c r="FE304" s="148"/>
      <c r="FF304" s="148"/>
      <c r="FG304" s="148"/>
      <c r="FH304" s="148"/>
      <c r="FI304" s="148"/>
      <c r="FJ304" s="148"/>
      <c r="FK304" s="148"/>
      <c r="FL304" s="148"/>
      <c r="FM304" s="148"/>
      <c r="FN304" s="148"/>
      <c r="FO304" s="148"/>
      <c r="FP304" s="148"/>
      <c r="FQ304" s="148"/>
      <c r="FR304" s="148"/>
      <c r="FS304" s="148"/>
      <c r="FT304" s="148"/>
      <c r="FU304" s="148"/>
      <c r="FV304" s="148"/>
      <c r="FW304" s="148"/>
      <c r="FX304" s="148"/>
      <c r="FY304" s="148"/>
      <c r="FZ304" s="148"/>
      <c r="GA304" s="148"/>
      <c r="GB304" s="148"/>
      <c r="GC304" s="148"/>
      <c r="GD304" s="148"/>
      <c r="GE304" s="148"/>
      <c r="GF304" s="148"/>
      <c r="GG304" s="148"/>
      <c r="GH304" s="148"/>
      <c r="GI304" s="148"/>
      <c r="GJ304" s="148"/>
      <c r="GK304" s="148"/>
      <c r="GL304" s="148"/>
      <c r="GM304" s="148"/>
      <c r="GN304" s="148"/>
      <c r="GO304" s="148"/>
      <c r="GP304" s="148"/>
      <c r="GQ304" s="148"/>
      <c r="GR304" s="148"/>
      <c r="GS304" s="148"/>
      <c r="GT304" s="148"/>
      <c r="GU304" s="148"/>
      <c r="GV304" s="148"/>
      <c r="GW304" s="148"/>
      <c r="GX304" s="148"/>
      <c r="GY304" s="148"/>
      <c r="GZ304" s="148"/>
      <c r="HA304" s="148"/>
      <c r="HB304" s="148"/>
      <c r="HC304" s="148"/>
      <c r="HD304" s="148"/>
      <c r="HE304" s="148"/>
      <c r="HF304" s="148"/>
      <c r="HG304" s="148"/>
      <c r="HH304" s="148"/>
      <c r="HI304" s="148"/>
      <c r="HJ304" s="148"/>
      <c r="HK304" s="148"/>
      <c r="HL304" s="148"/>
      <c r="HM304" s="148"/>
      <c r="HN304" s="148"/>
      <c r="HO304" s="148"/>
      <c r="HP304" s="148"/>
    </row>
    <row r="305" s="147" customFormat="1" spans="1:224">
      <c r="A305" s="160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  <c r="BQ305" s="148"/>
      <c r="BR305" s="148"/>
      <c r="BS305" s="148"/>
      <c r="BT305" s="148"/>
      <c r="BU305" s="148"/>
      <c r="BV305" s="148"/>
      <c r="BW305" s="148"/>
      <c r="BX305" s="148"/>
      <c r="BY305" s="148"/>
      <c r="BZ305" s="148"/>
      <c r="CA305" s="148"/>
      <c r="CB305" s="148"/>
      <c r="CC305" s="148"/>
      <c r="CD305" s="148"/>
      <c r="CE305" s="148"/>
      <c r="CF305" s="148"/>
      <c r="CG305" s="148"/>
      <c r="CH305" s="148"/>
      <c r="CI305" s="148"/>
      <c r="CJ305" s="148"/>
      <c r="CK305" s="148"/>
      <c r="CL305" s="148"/>
      <c r="CM305" s="148"/>
      <c r="CN305" s="148"/>
      <c r="CO305" s="148"/>
      <c r="CP305" s="148"/>
      <c r="CQ305" s="148"/>
      <c r="CR305" s="148"/>
      <c r="CS305" s="148"/>
      <c r="CT305" s="148"/>
      <c r="CU305" s="148"/>
      <c r="CV305" s="148"/>
      <c r="CW305" s="148"/>
      <c r="CX305" s="148"/>
      <c r="CY305" s="148"/>
      <c r="CZ305" s="148"/>
      <c r="DA305" s="148"/>
      <c r="DB305" s="148"/>
      <c r="DC305" s="148"/>
      <c r="DD305" s="148"/>
      <c r="DE305" s="148"/>
      <c r="DF305" s="148"/>
      <c r="DG305" s="148"/>
      <c r="DH305" s="148"/>
      <c r="DI305" s="148"/>
      <c r="DJ305" s="148"/>
      <c r="DK305" s="148"/>
      <c r="DL305" s="148"/>
      <c r="DM305" s="148"/>
      <c r="DN305" s="148"/>
      <c r="DO305" s="148"/>
      <c r="DP305" s="148"/>
      <c r="DQ305" s="148"/>
      <c r="DR305" s="148"/>
      <c r="DS305" s="148"/>
      <c r="DT305" s="148"/>
      <c r="DU305" s="148"/>
      <c r="DV305" s="148"/>
      <c r="DW305" s="148"/>
      <c r="DX305" s="148"/>
      <c r="DY305" s="148"/>
      <c r="DZ305" s="148"/>
      <c r="EA305" s="148"/>
      <c r="EB305" s="148"/>
      <c r="EC305" s="148"/>
      <c r="ED305" s="148"/>
      <c r="EE305" s="148"/>
      <c r="EF305" s="148"/>
      <c r="EG305" s="148"/>
      <c r="EH305" s="148"/>
      <c r="EI305" s="148"/>
      <c r="EJ305" s="148"/>
      <c r="EK305" s="148"/>
      <c r="EL305" s="148"/>
      <c r="EM305" s="148"/>
      <c r="EN305" s="148"/>
      <c r="EO305" s="148"/>
      <c r="EP305" s="148"/>
      <c r="EQ305" s="148"/>
      <c r="ER305" s="148"/>
      <c r="ES305" s="148"/>
      <c r="ET305" s="148"/>
      <c r="EU305" s="148"/>
      <c r="EV305" s="148"/>
      <c r="EW305" s="148"/>
      <c r="EX305" s="148"/>
      <c r="EY305" s="148"/>
      <c r="EZ305" s="148"/>
      <c r="FA305" s="148"/>
      <c r="FB305" s="148"/>
      <c r="FC305" s="148"/>
      <c r="FD305" s="148"/>
      <c r="FE305" s="148"/>
      <c r="FF305" s="148"/>
      <c r="FG305" s="148"/>
      <c r="FH305" s="148"/>
      <c r="FI305" s="148"/>
      <c r="FJ305" s="148"/>
      <c r="FK305" s="148"/>
      <c r="FL305" s="148"/>
      <c r="FM305" s="148"/>
      <c r="FN305" s="148"/>
      <c r="FO305" s="148"/>
      <c r="FP305" s="148"/>
      <c r="FQ305" s="148"/>
      <c r="FR305" s="148"/>
      <c r="FS305" s="148"/>
      <c r="FT305" s="148"/>
      <c r="FU305" s="148"/>
      <c r="FV305" s="148"/>
      <c r="FW305" s="148"/>
      <c r="FX305" s="148"/>
      <c r="FY305" s="148"/>
      <c r="FZ305" s="148"/>
      <c r="GA305" s="148"/>
      <c r="GB305" s="148"/>
      <c r="GC305" s="148"/>
      <c r="GD305" s="148"/>
      <c r="GE305" s="148"/>
      <c r="GF305" s="148"/>
      <c r="GG305" s="148"/>
      <c r="GH305" s="148"/>
      <c r="GI305" s="148"/>
      <c r="GJ305" s="148"/>
      <c r="GK305" s="148"/>
      <c r="GL305" s="148"/>
      <c r="GM305" s="148"/>
      <c r="GN305" s="148"/>
      <c r="GO305" s="148"/>
      <c r="GP305" s="148"/>
      <c r="GQ305" s="148"/>
      <c r="GR305" s="148"/>
      <c r="GS305" s="148"/>
      <c r="GT305" s="148"/>
      <c r="GU305" s="148"/>
      <c r="GV305" s="148"/>
      <c r="GW305" s="148"/>
      <c r="GX305" s="148"/>
      <c r="GY305" s="148"/>
      <c r="GZ305" s="148"/>
      <c r="HA305" s="148"/>
      <c r="HB305" s="148"/>
      <c r="HC305" s="148"/>
      <c r="HD305" s="148"/>
      <c r="HE305" s="148"/>
      <c r="HF305" s="148"/>
      <c r="HG305" s="148"/>
      <c r="HH305" s="148"/>
      <c r="HI305" s="148"/>
      <c r="HJ305" s="148"/>
      <c r="HK305" s="148"/>
      <c r="HL305" s="148"/>
      <c r="HM305" s="148"/>
      <c r="HN305" s="148"/>
      <c r="HO305" s="148"/>
      <c r="HP305" s="148"/>
    </row>
    <row r="306" s="147" customFormat="1" spans="1:224">
      <c r="A306" s="160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  <c r="BQ306" s="148"/>
      <c r="BR306" s="148"/>
      <c r="BS306" s="148"/>
      <c r="BT306" s="148"/>
      <c r="BU306" s="148"/>
      <c r="BV306" s="148"/>
      <c r="BW306" s="148"/>
      <c r="BX306" s="148"/>
      <c r="BY306" s="148"/>
      <c r="BZ306" s="148"/>
      <c r="CA306" s="148"/>
      <c r="CB306" s="148"/>
      <c r="CC306" s="148"/>
      <c r="CD306" s="148"/>
      <c r="CE306" s="148"/>
      <c r="CF306" s="148"/>
      <c r="CG306" s="148"/>
      <c r="CH306" s="148"/>
      <c r="CI306" s="148"/>
      <c r="CJ306" s="148"/>
      <c r="CK306" s="148"/>
      <c r="CL306" s="148"/>
      <c r="CM306" s="148"/>
      <c r="CN306" s="148"/>
      <c r="CO306" s="148"/>
      <c r="CP306" s="148"/>
      <c r="CQ306" s="148"/>
      <c r="CR306" s="148"/>
      <c r="CS306" s="148"/>
      <c r="CT306" s="148"/>
      <c r="CU306" s="148"/>
      <c r="CV306" s="148"/>
      <c r="CW306" s="148"/>
      <c r="CX306" s="148"/>
      <c r="CY306" s="148"/>
      <c r="CZ306" s="148"/>
      <c r="DA306" s="148"/>
      <c r="DB306" s="148"/>
      <c r="DC306" s="148"/>
      <c r="DD306" s="148"/>
      <c r="DE306" s="148"/>
      <c r="DF306" s="148"/>
      <c r="DG306" s="148"/>
      <c r="DH306" s="148"/>
      <c r="DI306" s="148"/>
      <c r="DJ306" s="148"/>
      <c r="DK306" s="148"/>
      <c r="DL306" s="148"/>
      <c r="DM306" s="148"/>
      <c r="DN306" s="148"/>
      <c r="DO306" s="148"/>
      <c r="DP306" s="148"/>
      <c r="DQ306" s="148"/>
      <c r="DR306" s="148"/>
      <c r="DS306" s="148"/>
      <c r="DT306" s="148"/>
      <c r="DU306" s="148"/>
      <c r="DV306" s="148"/>
      <c r="DW306" s="148"/>
      <c r="DX306" s="148"/>
      <c r="DY306" s="148"/>
      <c r="DZ306" s="148"/>
      <c r="EA306" s="148"/>
      <c r="EB306" s="148"/>
      <c r="EC306" s="148"/>
      <c r="ED306" s="148"/>
      <c r="EE306" s="148"/>
      <c r="EF306" s="148"/>
      <c r="EG306" s="148"/>
      <c r="EH306" s="148"/>
      <c r="EI306" s="148"/>
      <c r="EJ306" s="148"/>
      <c r="EK306" s="148"/>
      <c r="EL306" s="148"/>
      <c r="EM306" s="148"/>
      <c r="EN306" s="148"/>
      <c r="EO306" s="148"/>
      <c r="EP306" s="148"/>
      <c r="EQ306" s="148"/>
      <c r="ER306" s="148"/>
      <c r="ES306" s="148"/>
      <c r="ET306" s="148"/>
      <c r="EU306" s="148"/>
      <c r="EV306" s="148"/>
      <c r="EW306" s="148"/>
      <c r="EX306" s="148"/>
      <c r="EY306" s="148"/>
      <c r="EZ306" s="148"/>
      <c r="FA306" s="148"/>
      <c r="FB306" s="148"/>
      <c r="FC306" s="148"/>
      <c r="FD306" s="148"/>
      <c r="FE306" s="148"/>
      <c r="FF306" s="148"/>
      <c r="FG306" s="148"/>
      <c r="FH306" s="148"/>
      <c r="FI306" s="148"/>
      <c r="FJ306" s="148"/>
      <c r="FK306" s="148"/>
      <c r="FL306" s="148"/>
      <c r="FM306" s="148"/>
      <c r="FN306" s="148"/>
      <c r="FO306" s="148"/>
      <c r="FP306" s="148"/>
      <c r="FQ306" s="148"/>
      <c r="FR306" s="148"/>
      <c r="FS306" s="148"/>
      <c r="FT306" s="148"/>
      <c r="FU306" s="148"/>
      <c r="FV306" s="148"/>
      <c r="FW306" s="148"/>
      <c r="FX306" s="148"/>
      <c r="FY306" s="148"/>
      <c r="FZ306" s="148"/>
      <c r="GA306" s="148"/>
      <c r="GB306" s="148"/>
      <c r="GC306" s="148"/>
      <c r="GD306" s="148"/>
      <c r="GE306" s="148"/>
      <c r="GF306" s="148"/>
      <c r="GG306" s="148"/>
      <c r="GH306" s="148"/>
      <c r="GI306" s="148"/>
      <c r="GJ306" s="148"/>
      <c r="GK306" s="148"/>
      <c r="GL306" s="148"/>
      <c r="GM306" s="148"/>
      <c r="GN306" s="148"/>
      <c r="GO306" s="148"/>
      <c r="GP306" s="148"/>
      <c r="GQ306" s="148"/>
      <c r="GR306" s="148"/>
      <c r="GS306" s="148"/>
      <c r="GT306" s="148"/>
      <c r="GU306" s="148"/>
      <c r="GV306" s="148"/>
      <c r="GW306" s="148"/>
      <c r="GX306" s="148"/>
      <c r="GY306" s="148"/>
      <c r="GZ306" s="148"/>
      <c r="HA306" s="148"/>
      <c r="HB306" s="148"/>
      <c r="HC306" s="148"/>
      <c r="HD306" s="148"/>
      <c r="HE306" s="148"/>
      <c r="HF306" s="148"/>
      <c r="HG306" s="148"/>
      <c r="HH306" s="148"/>
      <c r="HI306" s="148"/>
      <c r="HJ306" s="148"/>
      <c r="HK306" s="148"/>
      <c r="HL306" s="148"/>
      <c r="HM306" s="148"/>
      <c r="HN306" s="148"/>
      <c r="HO306" s="148"/>
      <c r="HP306" s="148"/>
    </row>
    <row r="307" s="147" customFormat="1" spans="1:224">
      <c r="A307" s="160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  <c r="BQ307" s="148"/>
      <c r="BR307" s="148"/>
      <c r="BS307" s="148"/>
      <c r="BT307" s="148"/>
      <c r="BU307" s="148"/>
      <c r="BV307" s="148"/>
      <c r="BW307" s="148"/>
      <c r="BX307" s="148"/>
      <c r="BY307" s="148"/>
      <c r="BZ307" s="148"/>
      <c r="CA307" s="148"/>
      <c r="CB307" s="148"/>
      <c r="CC307" s="148"/>
      <c r="CD307" s="148"/>
      <c r="CE307" s="148"/>
      <c r="CF307" s="148"/>
      <c r="CG307" s="148"/>
      <c r="CH307" s="148"/>
      <c r="CI307" s="148"/>
      <c r="CJ307" s="148"/>
      <c r="CK307" s="148"/>
      <c r="CL307" s="148"/>
      <c r="CM307" s="148"/>
      <c r="CN307" s="148"/>
      <c r="CO307" s="148"/>
      <c r="CP307" s="148"/>
      <c r="CQ307" s="148"/>
      <c r="CR307" s="148"/>
      <c r="CS307" s="148"/>
      <c r="CT307" s="148"/>
      <c r="CU307" s="148"/>
      <c r="CV307" s="148"/>
      <c r="CW307" s="148"/>
      <c r="CX307" s="148"/>
      <c r="CY307" s="148"/>
      <c r="CZ307" s="148"/>
      <c r="DA307" s="148"/>
      <c r="DB307" s="148"/>
      <c r="DC307" s="148"/>
      <c r="DD307" s="148"/>
      <c r="DE307" s="148"/>
      <c r="DF307" s="148"/>
      <c r="DG307" s="148"/>
      <c r="DH307" s="148"/>
      <c r="DI307" s="148"/>
      <c r="DJ307" s="148"/>
      <c r="DK307" s="148"/>
      <c r="DL307" s="148"/>
      <c r="DM307" s="148"/>
      <c r="DN307" s="148"/>
      <c r="DO307" s="148"/>
      <c r="DP307" s="148"/>
      <c r="DQ307" s="148"/>
      <c r="DR307" s="148"/>
      <c r="DS307" s="148"/>
      <c r="DT307" s="148"/>
      <c r="DU307" s="148"/>
      <c r="DV307" s="148"/>
      <c r="DW307" s="148"/>
      <c r="DX307" s="148"/>
      <c r="DY307" s="148"/>
      <c r="DZ307" s="148"/>
      <c r="EA307" s="148"/>
      <c r="EB307" s="148"/>
      <c r="EC307" s="148"/>
      <c r="ED307" s="148"/>
      <c r="EE307" s="148"/>
      <c r="EF307" s="148"/>
      <c r="EG307" s="148"/>
      <c r="EH307" s="148"/>
      <c r="EI307" s="148"/>
      <c r="EJ307" s="148"/>
      <c r="EK307" s="148"/>
      <c r="EL307" s="148"/>
      <c r="EM307" s="148"/>
      <c r="EN307" s="148"/>
      <c r="EO307" s="148"/>
      <c r="EP307" s="148"/>
      <c r="EQ307" s="148"/>
      <c r="ER307" s="148"/>
      <c r="ES307" s="148"/>
      <c r="ET307" s="148"/>
      <c r="EU307" s="148"/>
      <c r="EV307" s="148"/>
      <c r="EW307" s="148"/>
      <c r="EX307" s="148"/>
      <c r="EY307" s="148"/>
      <c r="EZ307" s="148"/>
      <c r="FA307" s="148"/>
      <c r="FB307" s="148"/>
      <c r="FC307" s="148"/>
      <c r="FD307" s="148"/>
      <c r="FE307" s="148"/>
      <c r="FF307" s="148"/>
      <c r="FG307" s="148"/>
      <c r="FH307" s="148"/>
      <c r="FI307" s="148"/>
      <c r="FJ307" s="148"/>
      <c r="FK307" s="148"/>
      <c r="FL307" s="148"/>
      <c r="FM307" s="148"/>
      <c r="FN307" s="148"/>
      <c r="FO307" s="148"/>
      <c r="FP307" s="148"/>
      <c r="FQ307" s="148"/>
      <c r="FR307" s="148"/>
      <c r="FS307" s="148"/>
      <c r="FT307" s="148"/>
      <c r="FU307" s="148"/>
      <c r="FV307" s="148"/>
      <c r="FW307" s="148"/>
      <c r="FX307" s="148"/>
      <c r="FY307" s="148"/>
      <c r="FZ307" s="148"/>
      <c r="GA307" s="148"/>
      <c r="GB307" s="148"/>
      <c r="GC307" s="148"/>
      <c r="GD307" s="148"/>
      <c r="GE307" s="148"/>
      <c r="GF307" s="148"/>
      <c r="GG307" s="148"/>
      <c r="GH307" s="148"/>
      <c r="GI307" s="148"/>
      <c r="GJ307" s="148"/>
      <c r="GK307" s="148"/>
      <c r="GL307" s="148"/>
      <c r="GM307" s="148"/>
      <c r="GN307" s="148"/>
      <c r="GO307" s="148"/>
      <c r="GP307" s="148"/>
      <c r="GQ307" s="148"/>
      <c r="GR307" s="148"/>
      <c r="GS307" s="148"/>
      <c r="GT307" s="148"/>
      <c r="GU307" s="148"/>
      <c r="GV307" s="148"/>
      <c r="GW307" s="148"/>
      <c r="GX307" s="148"/>
      <c r="GY307" s="148"/>
      <c r="GZ307" s="148"/>
      <c r="HA307" s="148"/>
      <c r="HB307" s="148"/>
      <c r="HC307" s="148"/>
      <c r="HD307" s="148"/>
      <c r="HE307" s="148"/>
      <c r="HF307" s="148"/>
      <c r="HG307" s="148"/>
      <c r="HH307" s="148"/>
      <c r="HI307" s="148"/>
      <c r="HJ307" s="148"/>
      <c r="HK307" s="148"/>
      <c r="HL307" s="148"/>
      <c r="HM307" s="148"/>
      <c r="HN307" s="148"/>
      <c r="HO307" s="148"/>
      <c r="HP307" s="148"/>
    </row>
    <row r="308" s="147" customFormat="1" spans="1:224">
      <c r="A308" s="160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  <c r="BQ308" s="148"/>
      <c r="BR308" s="148"/>
      <c r="BS308" s="148"/>
      <c r="BT308" s="148"/>
      <c r="BU308" s="148"/>
      <c r="BV308" s="148"/>
      <c r="BW308" s="148"/>
      <c r="BX308" s="148"/>
      <c r="BY308" s="148"/>
      <c r="BZ308" s="148"/>
      <c r="CA308" s="148"/>
      <c r="CB308" s="148"/>
      <c r="CC308" s="148"/>
      <c r="CD308" s="148"/>
      <c r="CE308" s="148"/>
      <c r="CF308" s="148"/>
      <c r="CG308" s="148"/>
      <c r="CH308" s="148"/>
      <c r="CI308" s="148"/>
      <c r="CJ308" s="148"/>
      <c r="CK308" s="148"/>
      <c r="CL308" s="148"/>
      <c r="CM308" s="148"/>
      <c r="CN308" s="148"/>
      <c r="CO308" s="148"/>
      <c r="CP308" s="148"/>
      <c r="CQ308" s="148"/>
      <c r="CR308" s="148"/>
      <c r="CS308" s="148"/>
      <c r="CT308" s="148"/>
      <c r="CU308" s="148"/>
      <c r="CV308" s="148"/>
      <c r="CW308" s="148"/>
      <c r="CX308" s="148"/>
      <c r="CY308" s="148"/>
      <c r="CZ308" s="148"/>
      <c r="DA308" s="148"/>
      <c r="DB308" s="148"/>
      <c r="DC308" s="148"/>
      <c r="DD308" s="148"/>
      <c r="DE308" s="148"/>
      <c r="DF308" s="148"/>
      <c r="DG308" s="148"/>
      <c r="DH308" s="148"/>
      <c r="DI308" s="148"/>
      <c r="DJ308" s="148"/>
      <c r="DK308" s="148"/>
      <c r="DL308" s="148"/>
      <c r="DM308" s="148"/>
      <c r="DN308" s="148"/>
      <c r="DO308" s="148"/>
      <c r="DP308" s="148"/>
      <c r="DQ308" s="148"/>
      <c r="DR308" s="148"/>
      <c r="DS308" s="148"/>
      <c r="DT308" s="148"/>
      <c r="DU308" s="148"/>
      <c r="DV308" s="148"/>
      <c r="DW308" s="148"/>
      <c r="DX308" s="148"/>
      <c r="DY308" s="148"/>
      <c r="DZ308" s="148"/>
      <c r="EA308" s="148"/>
      <c r="EB308" s="148"/>
      <c r="EC308" s="148"/>
      <c r="ED308" s="148"/>
      <c r="EE308" s="148"/>
      <c r="EF308" s="148"/>
      <c r="EG308" s="148"/>
      <c r="EH308" s="148"/>
      <c r="EI308" s="148"/>
      <c r="EJ308" s="148"/>
      <c r="EK308" s="148"/>
      <c r="EL308" s="148"/>
      <c r="EM308" s="148"/>
      <c r="EN308" s="148"/>
      <c r="EO308" s="148"/>
      <c r="EP308" s="148"/>
      <c r="EQ308" s="148"/>
      <c r="ER308" s="148"/>
      <c r="ES308" s="148"/>
      <c r="ET308" s="148"/>
      <c r="EU308" s="148"/>
      <c r="EV308" s="148"/>
      <c r="EW308" s="148"/>
      <c r="EX308" s="148"/>
      <c r="EY308" s="148"/>
      <c r="EZ308" s="148"/>
      <c r="FA308" s="148"/>
      <c r="FB308" s="148"/>
      <c r="FC308" s="148"/>
      <c r="FD308" s="148"/>
      <c r="FE308" s="148"/>
      <c r="FF308" s="148"/>
      <c r="FG308" s="148"/>
      <c r="FH308" s="148"/>
      <c r="FI308" s="148"/>
      <c r="FJ308" s="148"/>
      <c r="FK308" s="148"/>
      <c r="FL308" s="148"/>
      <c r="FM308" s="148"/>
      <c r="FN308" s="148"/>
      <c r="FO308" s="148"/>
      <c r="FP308" s="148"/>
      <c r="FQ308" s="148"/>
      <c r="FR308" s="148"/>
      <c r="FS308" s="148"/>
      <c r="FT308" s="148"/>
      <c r="FU308" s="148"/>
      <c r="FV308" s="148"/>
      <c r="FW308" s="148"/>
      <c r="FX308" s="148"/>
      <c r="FY308" s="148"/>
      <c r="FZ308" s="148"/>
      <c r="GA308" s="148"/>
      <c r="GB308" s="148"/>
      <c r="GC308" s="148"/>
      <c r="GD308" s="148"/>
      <c r="GE308" s="148"/>
      <c r="GF308" s="148"/>
      <c r="GG308" s="148"/>
      <c r="GH308" s="148"/>
      <c r="GI308" s="148"/>
      <c r="GJ308" s="148"/>
      <c r="GK308" s="148"/>
      <c r="GL308" s="148"/>
      <c r="GM308" s="148"/>
      <c r="GN308" s="148"/>
      <c r="GO308" s="148"/>
      <c r="GP308" s="148"/>
      <c r="GQ308" s="148"/>
      <c r="GR308" s="148"/>
      <c r="GS308" s="148"/>
      <c r="GT308" s="148"/>
      <c r="GU308" s="148"/>
      <c r="GV308" s="148"/>
      <c r="GW308" s="148"/>
      <c r="GX308" s="148"/>
      <c r="GY308" s="148"/>
      <c r="GZ308" s="148"/>
      <c r="HA308" s="148"/>
      <c r="HB308" s="148"/>
      <c r="HC308" s="148"/>
      <c r="HD308" s="148"/>
      <c r="HE308" s="148"/>
      <c r="HF308" s="148"/>
      <c r="HG308" s="148"/>
      <c r="HH308" s="148"/>
      <c r="HI308" s="148"/>
      <c r="HJ308" s="148"/>
      <c r="HK308" s="148"/>
      <c r="HL308" s="148"/>
      <c r="HM308" s="148"/>
      <c r="HN308" s="148"/>
      <c r="HO308" s="148"/>
      <c r="HP308" s="148"/>
    </row>
    <row r="309" s="147" customFormat="1" spans="1:224">
      <c r="A309" s="160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  <c r="BQ309" s="148"/>
      <c r="BR309" s="148"/>
      <c r="BS309" s="148"/>
      <c r="BT309" s="148"/>
      <c r="BU309" s="148"/>
      <c r="BV309" s="148"/>
      <c r="BW309" s="148"/>
      <c r="BX309" s="148"/>
      <c r="BY309" s="148"/>
      <c r="BZ309" s="148"/>
      <c r="CA309" s="148"/>
      <c r="CB309" s="148"/>
      <c r="CC309" s="148"/>
      <c r="CD309" s="148"/>
      <c r="CE309" s="148"/>
      <c r="CF309" s="148"/>
      <c r="CG309" s="148"/>
      <c r="CH309" s="148"/>
      <c r="CI309" s="148"/>
      <c r="CJ309" s="148"/>
      <c r="CK309" s="148"/>
      <c r="CL309" s="148"/>
      <c r="CM309" s="148"/>
      <c r="CN309" s="148"/>
      <c r="CO309" s="148"/>
      <c r="CP309" s="148"/>
      <c r="CQ309" s="148"/>
      <c r="CR309" s="148"/>
      <c r="CS309" s="148"/>
      <c r="CT309" s="148"/>
      <c r="CU309" s="148"/>
      <c r="CV309" s="148"/>
      <c r="CW309" s="148"/>
      <c r="CX309" s="148"/>
      <c r="CY309" s="148"/>
      <c r="CZ309" s="148"/>
      <c r="DA309" s="148"/>
      <c r="DB309" s="148"/>
      <c r="DC309" s="148"/>
      <c r="DD309" s="148"/>
      <c r="DE309" s="148"/>
      <c r="DF309" s="148"/>
      <c r="DG309" s="148"/>
      <c r="DH309" s="148"/>
      <c r="DI309" s="148"/>
      <c r="DJ309" s="148"/>
      <c r="DK309" s="148"/>
      <c r="DL309" s="148"/>
      <c r="DM309" s="148"/>
      <c r="DN309" s="148"/>
      <c r="DO309" s="148"/>
      <c r="DP309" s="148"/>
      <c r="DQ309" s="148"/>
      <c r="DR309" s="148"/>
      <c r="DS309" s="148"/>
      <c r="DT309" s="148"/>
      <c r="DU309" s="148"/>
      <c r="DV309" s="148"/>
      <c r="DW309" s="148"/>
      <c r="DX309" s="148"/>
      <c r="DY309" s="148"/>
      <c r="DZ309" s="148"/>
      <c r="EA309" s="148"/>
      <c r="EB309" s="148"/>
      <c r="EC309" s="148"/>
      <c r="ED309" s="148"/>
      <c r="EE309" s="148"/>
      <c r="EF309" s="148"/>
      <c r="EG309" s="148"/>
      <c r="EH309" s="148"/>
      <c r="EI309" s="148"/>
      <c r="EJ309" s="148"/>
      <c r="EK309" s="148"/>
      <c r="EL309" s="148"/>
      <c r="EM309" s="148"/>
      <c r="EN309" s="148"/>
      <c r="EO309" s="148"/>
      <c r="EP309" s="148"/>
      <c r="EQ309" s="148"/>
      <c r="ER309" s="148"/>
      <c r="ES309" s="148"/>
      <c r="ET309" s="148"/>
      <c r="EU309" s="148"/>
      <c r="EV309" s="148"/>
      <c r="EW309" s="148"/>
      <c r="EX309" s="148"/>
      <c r="EY309" s="148"/>
      <c r="EZ309" s="148"/>
      <c r="FA309" s="148"/>
      <c r="FB309" s="148"/>
      <c r="FC309" s="148"/>
      <c r="FD309" s="148"/>
      <c r="FE309" s="148"/>
      <c r="FF309" s="148"/>
      <c r="FG309" s="148"/>
      <c r="FH309" s="148"/>
      <c r="FI309" s="148"/>
      <c r="FJ309" s="148"/>
      <c r="FK309" s="148"/>
      <c r="FL309" s="148"/>
      <c r="FM309" s="148"/>
      <c r="FN309" s="148"/>
      <c r="FO309" s="148"/>
      <c r="FP309" s="148"/>
      <c r="FQ309" s="148"/>
      <c r="FR309" s="148"/>
      <c r="FS309" s="148"/>
      <c r="FT309" s="148"/>
      <c r="FU309" s="148"/>
      <c r="FV309" s="148"/>
      <c r="FW309" s="148"/>
      <c r="FX309" s="148"/>
      <c r="FY309" s="148"/>
      <c r="FZ309" s="148"/>
      <c r="GA309" s="148"/>
      <c r="GB309" s="148"/>
      <c r="GC309" s="148"/>
      <c r="GD309" s="148"/>
      <c r="GE309" s="148"/>
      <c r="GF309" s="148"/>
      <c r="GG309" s="148"/>
      <c r="GH309" s="148"/>
      <c r="GI309" s="148"/>
      <c r="GJ309" s="148"/>
      <c r="GK309" s="148"/>
      <c r="GL309" s="148"/>
      <c r="GM309" s="148"/>
      <c r="GN309" s="148"/>
      <c r="GO309" s="148"/>
      <c r="GP309" s="148"/>
      <c r="GQ309" s="148"/>
      <c r="GR309" s="148"/>
      <c r="GS309" s="148"/>
      <c r="GT309" s="148"/>
      <c r="GU309" s="148"/>
      <c r="GV309" s="148"/>
      <c r="GW309" s="148"/>
      <c r="GX309" s="148"/>
      <c r="GY309" s="148"/>
      <c r="GZ309" s="148"/>
      <c r="HA309" s="148"/>
      <c r="HB309" s="148"/>
      <c r="HC309" s="148"/>
      <c r="HD309" s="148"/>
      <c r="HE309" s="148"/>
      <c r="HF309" s="148"/>
      <c r="HG309" s="148"/>
      <c r="HH309" s="148"/>
      <c r="HI309" s="148"/>
      <c r="HJ309" s="148"/>
      <c r="HK309" s="148"/>
      <c r="HL309" s="148"/>
      <c r="HM309" s="148"/>
      <c r="HN309" s="148"/>
      <c r="HO309" s="148"/>
      <c r="HP309" s="148"/>
    </row>
    <row r="310" s="147" customFormat="1" spans="1:224">
      <c r="A310" s="160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  <c r="BQ310" s="148"/>
      <c r="BR310" s="148"/>
      <c r="BS310" s="148"/>
      <c r="BT310" s="148"/>
      <c r="BU310" s="148"/>
      <c r="BV310" s="148"/>
      <c r="BW310" s="148"/>
      <c r="BX310" s="148"/>
      <c r="BY310" s="148"/>
      <c r="BZ310" s="148"/>
      <c r="CA310" s="148"/>
      <c r="CB310" s="148"/>
      <c r="CC310" s="148"/>
      <c r="CD310" s="148"/>
      <c r="CE310" s="148"/>
      <c r="CF310" s="148"/>
      <c r="CG310" s="148"/>
      <c r="CH310" s="148"/>
      <c r="CI310" s="148"/>
      <c r="CJ310" s="148"/>
      <c r="CK310" s="148"/>
      <c r="CL310" s="148"/>
      <c r="CM310" s="148"/>
      <c r="CN310" s="148"/>
      <c r="CO310" s="148"/>
      <c r="CP310" s="148"/>
      <c r="CQ310" s="148"/>
      <c r="CR310" s="148"/>
      <c r="CS310" s="148"/>
      <c r="CT310" s="148"/>
      <c r="CU310" s="148"/>
      <c r="CV310" s="148"/>
      <c r="CW310" s="148"/>
      <c r="CX310" s="148"/>
      <c r="CY310" s="148"/>
      <c r="CZ310" s="148"/>
      <c r="DA310" s="148"/>
      <c r="DB310" s="148"/>
      <c r="DC310" s="148"/>
      <c r="DD310" s="148"/>
      <c r="DE310" s="148"/>
      <c r="DF310" s="148"/>
      <c r="DG310" s="148"/>
      <c r="DH310" s="148"/>
      <c r="DI310" s="148"/>
      <c r="DJ310" s="148"/>
      <c r="DK310" s="148"/>
      <c r="DL310" s="148"/>
      <c r="DM310" s="148"/>
      <c r="DN310" s="148"/>
      <c r="DO310" s="148"/>
      <c r="DP310" s="148"/>
      <c r="DQ310" s="148"/>
      <c r="DR310" s="148"/>
      <c r="DS310" s="148"/>
      <c r="DT310" s="148"/>
      <c r="DU310" s="148"/>
      <c r="DV310" s="148"/>
      <c r="DW310" s="148"/>
      <c r="DX310" s="148"/>
      <c r="DY310" s="148"/>
      <c r="DZ310" s="148"/>
      <c r="EA310" s="148"/>
      <c r="EB310" s="148"/>
      <c r="EC310" s="148"/>
      <c r="ED310" s="148"/>
      <c r="EE310" s="148"/>
      <c r="EF310" s="148"/>
      <c r="EG310" s="148"/>
      <c r="EH310" s="148"/>
      <c r="EI310" s="148"/>
      <c r="EJ310" s="148"/>
      <c r="EK310" s="148"/>
      <c r="EL310" s="148"/>
      <c r="EM310" s="148"/>
      <c r="EN310" s="148"/>
      <c r="EO310" s="148"/>
      <c r="EP310" s="148"/>
      <c r="EQ310" s="148"/>
      <c r="ER310" s="148"/>
      <c r="ES310" s="148"/>
      <c r="ET310" s="148"/>
      <c r="EU310" s="148"/>
      <c r="EV310" s="148"/>
      <c r="EW310" s="148"/>
      <c r="EX310" s="148"/>
      <c r="EY310" s="148"/>
      <c r="EZ310" s="148"/>
      <c r="FA310" s="148"/>
      <c r="FB310" s="148"/>
      <c r="FC310" s="148"/>
      <c r="FD310" s="148"/>
      <c r="FE310" s="148"/>
      <c r="FF310" s="148"/>
      <c r="FG310" s="148"/>
      <c r="FH310" s="148"/>
      <c r="FI310" s="148"/>
      <c r="FJ310" s="148"/>
      <c r="FK310" s="148"/>
      <c r="FL310" s="148"/>
      <c r="FM310" s="148"/>
      <c r="FN310" s="148"/>
      <c r="FO310" s="148"/>
      <c r="FP310" s="148"/>
      <c r="FQ310" s="148"/>
      <c r="FR310" s="148"/>
      <c r="FS310" s="148"/>
      <c r="FT310" s="148"/>
      <c r="FU310" s="148"/>
      <c r="FV310" s="148"/>
      <c r="FW310" s="148"/>
      <c r="FX310" s="148"/>
      <c r="FY310" s="148"/>
      <c r="FZ310" s="148"/>
      <c r="GA310" s="148"/>
      <c r="GB310" s="148"/>
      <c r="GC310" s="148"/>
      <c r="GD310" s="148"/>
      <c r="GE310" s="148"/>
      <c r="GF310" s="148"/>
      <c r="GG310" s="148"/>
      <c r="GH310" s="148"/>
      <c r="GI310" s="148"/>
      <c r="GJ310" s="148"/>
      <c r="GK310" s="148"/>
      <c r="GL310" s="148"/>
      <c r="GM310" s="148"/>
      <c r="GN310" s="148"/>
      <c r="GO310" s="148"/>
      <c r="GP310" s="148"/>
      <c r="GQ310" s="148"/>
      <c r="GR310" s="148"/>
      <c r="GS310" s="148"/>
      <c r="GT310" s="148"/>
      <c r="GU310" s="148"/>
      <c r="GV310" s="148"/>
      <c r="GW310" s="148"/>
      <c r="GX310" s="148"/>
      <c r="GY310" s="148"/>
      <c r="GZ310" s="148"/>
      <c r="HA310" s="148"/>
      <c r="HB310" s="148"/>
      <c r="HC310" s="148"/>
      <c r="HD310" s="148"/>
      <c r="HE310" s="148"/>
      <c r="HF310" s="148"/>
      <c r="HG310" s="148"/>
      <c r="HH310" s="148"/>
      <c r="HI310" s="148"/>
      <c r="HJ310" s="148"/>
      <c r="HK310" s="148"/>
      <c r="HL310" s="148"/>
      <c r="HM310" s="148"/>
      <c r="HN310" s="148"/>
      <c r="HO310" s="148"/>
      <c r="HP310" s="148"/>
    </row>
    <row r="311" s="147" customFormat="1" spans="1:224">
      <c r="A311" s="160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  <c r="BQ311" s="148"/>
      <c r="BR311" s="148"/>
      <c r="BS311" s="148"/>
      <c r="BT311" s="148"/>
      <c r="BU311" s="148"/>
      <c r="BV311" s="148"/>
      <c r="BW311" s="148"/>
      <c r="BX311" s="148"/>
      <c r="BY311" s="148"/>
      <c r="BZ311" s="148"/>
      <c r="CA311" s="148"/>
      <c r="CB311" s="148"/>
      <c r="CC311" s="148"/>
      <c r="CD311" s="148"/>
      <c r="CE311" s="148"/>
      <c r="CF311" s="148"/>
      <c r="CG311" s="148"/>
      <c r="CH311" s="148"/>
      <c r="CI311" s="148"/>
      <c r="CJ311" s="148"/>
      <c r="CK311" s="148"/>
      <c r="CL311" s="148"/>
      <c r="CM311" s="148"/>
      <c r="CN311" s="148"/>
      <c r="CO311" s="148"/>
      <c r="CP311" s="148"/>
      <c r="CQ311" s="148"/>
      <c r="CR311" s="148"/>
      <c r="CS311" s="148"/>
      <c r="CT311" s="148"/>
      <c r="CU311" s="148"/>
      <c r="CV311" s="148"/>
      <c r="CW311" s="148"/>
      <c r="CX311" s="148"/>
      <c r="CY311" s="148"/>
      <c r="CZ311" s="148"/>
      <c r="DA311" s="148"/>
      <c r="DB311" s="148"/>
      <c r="DC311" s="148"/>
      <c r="DD311" s="148"/>
      <c r="DE311" s="148"/>
      <c r="DF311" s="148"/>
      <c r="DG311" s="148"/>
      <c r="DH311" s="148"/>
      <c r="DI311" s="148"/>
      <c r="DJ311" s="148"/>
      <c r="DK311" s="148"/>
      <c r="DL311" s="148"/>
      <c r="DM311" s="148"/>
      <c r="DN311" s="148"/>
      <c r="DO311" s="148"/>
      <c r="DP311" s="148"/>
      <c r="DQ311" s="148"/>
      <c r="DR311" s="148"/>
      <c r="DS311" s="148"/>
      <c r="DT311" s="148"/>
      <c r="DU311" s="148"/>
      <c r="DV311" s="148"/>
      <c r="DW311" s="148"/>
      <c r="DX311" s="148"/>
      <c r="DY311" s="148"/>
      <c r="DZ311" s="148"/>
      <c r="EA311" s="148"/>
      <c r="EB311" s="148"/>
      <c r="EC311" s="148"/>
      <c r="ED311" s="148"/>
      <c r="EE311" s="148"/>
      <c r="EF311" s="148"/>
      <c r="EG311" s="148"/>
      <c r="EH311" s="148"/>
      <c r="EI311" s="148"/>
      <c r="EJ311" s="148"/>
      <c r="EK311" s="148"/>
      <c r="EL311" s="148"/>
      <c r="EM311" s="148"/>
      <c r="EN311" s="148"/>
      <c r="EO311" s="148"/>
      <c r="EP311" s="148"/>
      <c r="EQ311" s="148"/>
      <c r="ER311" s="148"/>
      <c r="ES311" s="148"/>
      <c r="ET311" s="148"/>
      <c r="EU311" s="148"/>
      <c r="EV311" s="148"/>
      <c r="EW311" s="148"/>
      <c r="EX311" s="148"/>
      <c r="EY311" s="148"/>
      <c r="EZ311" s="148"/>
      <c r="FA311" s="148"/>
      <c r="FB311" s="148"/>
      <c r="FC311" s="148"/>
      <c r="FD311" s="148"/>
      <c r="FE311" s="148"/>
      <c r="FF311" s="148"/>
      <c r="FG311" s="148"/>
      <c r="FH311" s="148"/>
      <c r="FI311" s="148"/>
      <c r="FJ311" s="148"/>
      <c r="FK311" s="148"/>
      <c r="FL311" s="148"/>
      <c r="FM311" s="148"/>
      <c r="FN311" s="148"/>
      <c r="FO311" s="148"/>
      <c r="FP311" s="148"/>
      <c r="FQ311" s="148"/>
      <c r="FR311" s="148"/>
      <c r="FS311" s="148"/>
      <c r="FT311" s="148"/>
      <c r="FU311" s="148"/>
      <c r="FV311" s="148"/>
      <c r="FW311" s="148"/>
      <c r="FX311" s="148"/>
      <c r="FY311" s="148"/>
      <c r="FZ311" s="148"/>
      <c r="GA311" s="148"/>
      <c r="GB311" s="148"/>
      <c r="GC311" s="148"/>
      <c r="GD311" s="148"/>
      <c r="GE311" s="148"/>
      <c r="GF311" s="148"/>
      <c r="GG311" s="148"/>
      <c r="GH311" s="148"/>
      <c r="GI311" s="148"/>
      <c r="GJ311" s="148"/>
      <c r="GK311" s="148"/>
      <c r="GL311" s="148"/>
      <c r="GM311" s="148"/>
      <c r="GN311" s="148"/>
      <c r="GO311" s="148"/>
      <c r="GP311" s="148"/>
      <c r="GQ311" s="148"/>
      <c r="GR311" s="148"/>
      <c r="GS311" s="148"/>
      <c r="GT311" s="148"/>
      <c r="GU311" s="148"/>
      <c r="GV311" s="148"/>
      <c r="GW311" s="148"/>
      <c r="GX311" s="148"/>
      <c r="GY311" s="148"/>
      <c r="GZ311" s="148"/>
      <c r="HA311" s="148"/>
      <c r="HB311" s="148"/>
      <c r="HC311" s="148"/>
      <c r="HD311" s="148"/>
      <c r="HE311" s="148"/>
      <c r="HF311" s="148"/>
      <c r="HG311" s="148"/>
      <c r="HH311" s="148"/>
      <c r="HI311" s="148"/>
      <c r="HJ311" s="148"/>
      <c r="HK311" s="148"/>
      <c r="HL311" s="148"/>
      <c r="HM311" s="148"/>
      <c r="HN311" s="148"/>
      <c r="HO311" s="148"/>
      <c r="HP311" s="148"/>
    </row>
    <row r="312" s="147" customFormat="1" spans="1:224">
      <c r="A312" s="160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  <c r="BQ312" s="148"/>
      <c r="BR312" s="148"/>
      <c r="BS312" s="148"/>
      <c r="BT312" s="148"/>
      <c r="BU312" s="148"/>
      <c r="BV312" s="148"/>
      <c r="BW312" s="148"/>
      <c r="BX312" s="148"/>
      <c r="BY312" s="148"/>
      <c r="BZ312" s="148"/>
      <c r="CA312" s="148"/>
      <c r="CB312" s="148"/>
      <c r="CC312" s="148"/>
      <c r="CD312" s="148"/>
      <c r="CE312" s="148"/>
      <c r="CF312" s="148"/>
      <c r="CG312" s="148"/>
      <c r="CH312" s="148"/>
      <c r="CI312" s="148"/>
      <c r="CJ312" s="148"/>
      <c r="CK312" s="148"/>
      <c r="CL312" s="148"/>
      <c r="CM312" s="148"/>
      <c r="CN312" s="148"/>
      <c r="CO312" s="148"/>
      <c r="CP312" s="148"/>
      <c r="CQ312" s="148"/>
      <c r="CR312" s="148"/>
      <c r="CS312" s="148"/>
      <c r="CT312" s="148"/>
      <c r="CU312" s="148"/>
      <c r="CV312" s="148"/>
      <c r="CW312" s="148"/>
      <c r="CX312" s="148"/>
      <c r="CY312" s="148"/>
      <c r="CZ312" s="148"/>
      <c r="DA312" s="148"/>
      <c r="DB312" s="148"/>
      <c r="DC312" s="148"/>
      <c r="DD312" s="148"/>
      <c r="DE312" s="148"/>
      <c r="DF312" s="148"/>
      <c r="DG312" s="148"/>
      <c r="DH312" s="148"/>
      <c r="DI312" s="148"/>
      <c r="DJ312" s="148"/>
      <c r="DK312" s="148"/>
      <c r="DL312" s="148"/>
      <c r="DM312" s="148"/>
      <c r="DN312" s="148"/>
      <c r="DO312" s="148"/>
      <c r="DP312" s="148"/>
      <c r="DQ312" s="148"/>
      <c r="DR312" s="148"/>
      <c r="DS312" s="148"/>
      <c r="DT312" s="148"/>
      <c r="DU312" s="148"/>
      <c r="DV312" s="148"/>
      <c r="DW312" s="148"/>
      <c r="DX312" s="148"/>
      <c r="DY312" s="148"/>
      <c r="DZ312" s="148"/>
      <c r="EA312" s="148"/>
      <c r="EB312" s="148"/>
      <c r="EC312" s="148"/>
      <c r="ED312" s="148"/>
      <c r="EE312" s="148"/>
      <c r="EF312" s="148"/>
      <c r="EG312" s="148"/>
      <c r="EH312" s="148"/>
      <c r="EI312" s="148"/>
      <c r="EJ312" s="148"/>
      <c r="EK312" s="148"/>
      <c r="EL312" s="148"/>
      <c r="EM312" s="148"/>
      <c r="EN312" s="148"/>
      <c r="EO312" s="148"/>
      <c r="EP312" s="148"/>
      <c r="EQ312" s="148"/>
      <c r="ER312" s="148"/>
      <c r="ES312" s="148"/>
      <c r="ET312" s="148"/>
      <c r="EU312" s="148"/>
      <c r="EV312" s="148"/>
      <c r="EW312" s="148"/>
      <c r="EX312" s="148"/>
      <c r="EY312" s="148"/>
      <c r="EZ312" s="148"/>
      <c r="FA312" s="148"/>
      <c r="FB312" s="148"/>
      <c r="FC312" s="148"/>
      <c r="FD312" s="148"/>
      <c r="FE312" s="148"/>
      <c r="FF312" s="148"/>
      <c r="FG312" s="148"/>
      <c r="FH312" s="148"/>
      <c r="FI312" s="148"/>
      <c r="FJ312" s="148"/>
      <c r="FK312" s="148"/>
      <c r="FL312" s="148"/>
      <c r="FM312" s="148"/>
      <c r="FN312" s="148"/>
      <c r="FO312" s="148"/>
      <c r="FP312" s="148"/>
      <c r="FQ312" s="148"/>
      <c r="FR312" s="148"/>
      <c r="FS312" s="148"/>
      <c r="FT312" s="148"/>
      <c r="FU312" s="148"/>
      <c r="FV312" s="148"/>
      <c r="FW312" s="148"/>
      <c r="FX312" s="148"/>
      <c r="FY312" s="148"/>
      <c r="FZ312" s="148"/>
      <c r="GA312" s="148"/>
      <c r="GB312" s="148"/>
      <c r="GC312" s="148"/>
      <c r="GD312" s="148"/>
      <c r="GE312" s="148"/>
      <c r="GF312" s="148"/>
      <c r="GG312" s="148"/>
      <c r="GH312" s="148"/>
      <c r="GI312" s="148"/>
      <c r="GJ312" s="148"/>
      <c r="GK312" s="148"/>
      <c r="GL312" s="148"/>
      <c r="GM312" s="148"/>
      <c r="GN312" s="148"/>
      <c r="GO312" s="148"/>
      <c r="GP312" s="148"/>
      <c r="GQ312" s="148"/>
      <c r="GR312" s="148"/>
      <c r="GS312" s="148"/>
      <c r="GT312" s="148"/>
      <c r="GU312" s="148"/>
      <c r="GV312" s="148"/>
      <c r="GW312" s="148"/>
      <c r="GX312" s="148"/>
      <c r="GY312" s="148"/>
      <c r="GZ312" s="148"/>
      <c r="HA312" s="148"/>
      <c r="HB312" s="148"/>
      <c r="HC312" s="148"/>
      <c r="HD312" s="148"/>
      <c r="HE312" s="148"/>
      <c r="HF312" s="148"/>
      <c r="HG312" s="148"/>
      <c r="HH312" s="148"/>
      <c r="HI312" s="148"/>
      <c r="HJ312" s="148"/>
      <c r="HK312" s="148"/>
      <c r="HL312" s="148"/>
      <c r="HM312" s="148"/>
      <c r="HN312" s="148"/>
      <c r="HO312" s="148"/>
      <c r="HP312" s="148"/>
    </row>
    <row r="313" s="147" customFormat="1" spans="1:224">
      <c r="A313" s="160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  <c r="BI313" s="148"/>
      <c r="BJ313" s="148"/>
      <c r="BK313" s="148"/>
      <c r="BL313" s="148"/>
      <c r="BM313" s="148"/>
      <c r="BN313" s="148"/>
      <c r="BO313" s="148"/>
      <c r="BP313" s="148"/>
      <c r="BQ313" s="148"/>
      <c r="BR313" s="148"/>
      <c r="BS313" s="148"/>
      <c r="BT313" s="148"/>
      <c r="BU313" s="148"/>
      <c r="BV313" s="148"/>
      <c r="BW313" s="148"/>
      <c r="BX313" s="148"/>
      <c r="BY313" s="148"/>
      <c r="BZ313" s="148"/>
      <c r="CA313" s="148"/>
      <c r="CB313" s="148"/>
      <c r="CC313" s="148"/>
      <c r="CD313" s="148"/>
      <c r="CE313" s="148"/>
      <c r="CF313" s="148"/>
      <c r="CG313" s="148"/>
      <c r="CH313" s="148"/>
      <c r="CI313" s="148"/>
      <c r="CJ313" s="148"/>
      <c r="CK313" s="148"/>
      <c r="CL313" s="148"/>
      <c r="CM313" s="148"/>
      <c r="CN313" s="148"/>
      <c r="CO313" s="148"/>
      <c r="CP313" s="148"/>
      <c r="CQ313" s="148"/>
      <c r="CR313" s="148"/>
      <c r="CS313" s="148"/>
      <c r="CT313" s="148"/>
      <c r="CU313" s="148"/>
      <c r="CV313" s="148"/>
      <c r="CW313" s="148"/>
      <c r="CX313" s="148"/>
      <c r="CY313" s="148"/>
      <c r="CZ313" s="148"/>
      <c r="DA313" s="148"/>
      <c r="DB313" s="148"/>
      <c r="DC313" s="148"/>
      <c r="DD313" s="148"/>
      <c r="DE313" s="148"/>
      <c r="DF313" s="148"/>
      <c r="DG313" s="148"/>
      <c r="DH313" s="148"/>
      <c r="DI313" s="148"/>
      <c r="DJ313" s="148"/>
      <c r="DK313" s="148"/>
      <c r="DL313" s="148"/>
      <c r="DM313" s="148"/>
      <c r="DN313" s="148"/>
      <c r="DO313" s="148"/>
      <c r="DP313" s="148"/>
      <c r="DQ313" s="148"/>
      <c r="DR313" s="148"/>
      <c r="DS313" s="148"/>
      <c r="DT313" s="148"/>
      <c r="DU313" s="148"/>
      <c r="DV313" s="148"/>
      <c r="DW313" s="148"/>
      <c r="DX313" s="148"/>
      <c r="DY313" s="148"/>
      <c r="DZ313" s="148"/>
      <c r="EA313" s="148"/>
      <c r="EB313" s="148"/>
      <c r="EC313" s="148"/>
      <c r="ED313" s="148"/>
      <c r="EE313" s="148"/>
      <c r="EF313" s="148"/>
      <c r="EG313" s="148"/>
      <c r="EH313" s="148"/>
      <c r="EI313" s="148"/>
      <c r="EJ313" s="148"/>
      <c r="EK313" s="148"/>
      <c r="EL313" s="148"/>
      <c r="EM313" s="148"/>
      <c r="EN313" s="148"/>
      <c r="EO313" s="148"/>
      <c r="EP313" s="148"/>
      <c r="EQ313" s="148"/>
      <c r="ER313" s="148"/>
      <c r="ES313" s="148"/>
      <c r="ET313" s="148"/>
      <c r="EU313" s="148"/>
      <c r="EV313" s="148"/>
      <c r="EW313" s="148"/>
      <c r="EX313" s="148"/>
      <c r="EY313" s="148"/>
      <c r="EZ313" s="148"/>
      <c r="FA313" s="148"/>
      <c r="FB313" s="148"/>
      <c r="FC313" s="148"/>
      <c r="FD313" s="148"/>
      <c r="FE313" s="148"/>
      <c r="FF313" s="148"/>
      <c r="FG313" s="148"/>
      <c r="FH313" s="148"/>
      <c r="FI313" s="148"/>
      <c r="FJ313" s="148"/>
      <c r="FK313" s="148"/>
      <c r="FL313" s="148"/>
      <c r="FM313" s="148"/>
      <c r="FN313" s="148"/>
      <c r="FO313" s="148"/>
      <c r="FP313" s="148"/>
      <c r="FQ313" s="148"/>
      <c r="FR313" s="148"/>
      <c r="FS313" s="148"/>
      <c r="FT313" s="148"/>
      <c r="FU313" s="148"/>
      <c r="FV313" s="148"/>
      <c r="FW313" s="148"/>
      <c r="FX313" s="148"/>
      <c r="FY313" s="148"/>
      <c r="FZ313" s="148"/>
      <c r="GA313" s="148"/>
      <c r="GB313" s="148"/>
      <c r="GC313" s="148"/>
      <c r="GD313" s="148"/>
      <c r="GE313" s="148"/>
      <c r="GF313" s="148"/>
      <c r="GG313" s="148"/>
      <c r="GH313" s="148"/>
      <c r="GI313" s="148"/>
      <c r="GJ313" s="148"/>
      <c r="GK313" s="148"/>
      <c r="GL313" s="148"/>
      <c r="GM313" s="148"/>
      <c r="GN313" s="148"/>
      <c r="GO313" s="148"/>
      <c r="GP313" s="148"/>
      <c r="GQ313" s="148"/>
      <c r="GR313" s="148"/>
      <c r="GS313" s="148"/>
      <c r="GT313" s="148"/>
      <c r="GU313" s="148"/>
      <c r="GV313" s="148"/>
      <c r="GW313" s="148"/>
      <c r="GX313" s="148"/>
      <c r="GY313" s="148"/>
      <c r="GZ313" s="148"/>
      <c r="HA313" s="148"/>
      <c r="HB313" s="148"/>
      <c r="HC313" s="148"/>
      <c r="HD313" s="148"/>
      <c r="HE313" s="148"/>
      <c r="HF313" s="148"/>
      <c r="HG313" s="148"/>
      <c r="HH313" s="148"/>
      <c r="HI313" s="148"/>
      <c r="HJ313" s="148"/>
      <c r="HK313" s="148"/>
      <c r="HL313" s="148"/>
      <c r="HM313" s="148"/>
      <c r="HN313" s="148"/>
      <c r="HO313" s="148"/>
      <c r="HP313" s="148"/>
    </row>
    <row r="314" s="147" customFormat="1" spans="1:224">
      <c r="A314" s="160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  <c r="BQ314" s="148"/>
      <c r="BR314" s="148"/>
      <c r="BS314" s="148"/>
      <c r="BT314" s="148"/>
      <c r="BU314" s="148"/>
      <c r="BV314" s="148"/>
      <c r="BW314" s="148"/>
      <c r="BX314" s="148"/>
      <c r="BY314" s="148"/>
      <c r="BZ314" s="148"/>
      <c r="CA314" s="148"/>
      <c r="CB314" s="148"/>
      <c r="CC314" s="148"/>
      <c r="CD314" s="148"/>
      <c r="CE314" s="148"/>
      <c r="CF314" s="148"/>
      <c r="CG314" s="148"/>
      <c r="CH314" s="148"/>
      <c r="CI314" s="148"/>
      <c r="CJ314" s="148"/>
      <c r="CK314" s="148"/>
      <c r="CL314" s="148"/>
      <c r="CM314" s="148"/>
      <c r="CN314" s="148"/>
      <c r="CO314" s="148"/>
      <c r="CP314" s="148"/>
      <c r="CQ314" s="148"/>
      <c r="CR314" s="148"/>
      <c r="CS314" s="148"/>
      <c r="CT314" s="148"/>
      <c r="CU314" s="148"/>
      <c r="CV314" s="148"/>
      <c r="CW314" s="148"/>
      <c r="CX314" s="148"/>
      <c r="CY314" s="148"/>
      <c r="CZ314" s="148"/>
      <c r="DA314" s="148"/>
      <c r="DB314" s="148"/>
      <c r="DC314" s="148"/>
      <c r="DD314" s="148"/>
      <c r="DE314" s="148"/>
      <c r="DF314" s="148"/>
      <c r="DG314" s="148"/>
      <c r="DH314" s="148"/>
      <c r="DI314" s="148"/>
      <c r="DJ314" s="148"/>
      <c r="DK314" s="148"/>
      <c r="DL314" s="148"/>
      <c r="DM314" s="148"/>
      <c r="DN314" s="148"/>
      <c r="DO314" s="148"/>
      <c r="DP314" s="148"/>
      <c r="DQ314" s="148"/>
      <c r="DR314" s="148"/>
      <c r="DS314" s="148"/>
      <c r="DT314" s="148"/>
      <c r="DU314" s="148"/>
      <c r="DV314" s="148"/>
      <c r="DW314" s="148"/>
      <c r="DX314" s="148"/>
      <c r="DY314" s="148"/>
      <c r="DZ314" s="148"/>
      <c r="EA314" s="148"/>
      <c r="EB314" s="148"/>
      <c r="EC314" s="148"/>
      <c r="ED314" s="148"/>
      <c r="EE314" s="148"/>
      <c r="EF314" s="148"/>
      <c r="EG314" s="148"/>
      <c r="EH314" s="148"/>
      <c r="EI314" s="148"/>
      <c r="EJ314" s="148"/>
      <c r="EK314" s="148"/>
      <c r="EL314" s="148"/>
      <c r="EM314" s="148"/>
      <c r="EN314" s="148"/>
      <c r="EO314" s="148"/>
      <c r="EP314" s="148"/>
      <c r="EQ314" s="148"/>
      <c r="ER314" s="148"/>
      <c r="ES314" s="148"/>
      <c r="ET314" s="148"/>
      <c r="EU314" s="148"/>
      <c r="EV314" s="148"/>
      <c r="EW314" s="148"/>
      <c r="EX314" s="148"/>
      <c r="EY314" s="148"/>
      <c r="EZ314" s="148"/>
      <c r="FA314" s="148"/>
      <c r="FB314" s="148"/>
      <c r="FC314" s="148"/>
      <c r="FD314" s="148"/>
      <c r="FE314" s="148"/>
      <c r="FF314" s="148"/>
      <c r="FG314" s="148"/>
      <c r="FH314" s="148"/>
      <c r="FI314" s="148"/>
      <c r="FJ314" s="148"/>
      <c r="FK314" s="148"/>
      <c r="FL314" s="148"/>
      <c r="FM314" s="148"/>
      <c r="FN314" s="148"/>
      <c r="FO314" s="148"/>
      <c r="FP314" s="148"/>
      <c r="FQ314" s="148"/>
      <c r="FR314" s="148"/>
      <c r="FS314" s="148"/>
      <c r="FT314" s="148"/>
      <c r="FU314" s="148"/>
      <c r="FV314" s="148"/>
      <c r="FW314" s="148"/>
      <c r="FX314" s="148"/>
      <c r="FY314" s="148"/>
      <c r="FZ314" s="148"/>
      <c r="GA314" s="148"/>
      <c r="GB314" s="148"/>
      <c r="GC314" s="148"/>
      <c r="GD314" s="148"/>
      <c r="GE314" s="148"/>
      <c r="GF314" s="148"/>
      <c r="GG314" s="148"/>
      <c r="GH314" s="148"/>
      <c r="GI314" s="148"/>
      <c r="GJ314" s="148"/>
      <c r="GK314" s="148"/>
      <c r="GL314" s="148"/>
      <c r="GM314" s="148"/>
      <c r="GN314" s="148"/>
      <c r="GO314" s="148"/>
      <c r="GP314" s="148"/>
      <c r="GQ314" s="148"/>
      <c r="GR314" s="148"/>
      <c r="GS314" s="148"/>
      <c r="GT314" s="148"/>
      <c r="GU314" s="148"/>
      <c r="GV314" s="148"/>
      <c r="GW314" s="148"/>
      <c r="GX314" s="148"/>
      <c r="GY314" s="148"/>
      <c r="GZ314" s="148"/>
      <c r="HA314" s="148"/>
      <c r="HB314" s="148"/>
      <c r="HC314" s="148"/>
      <c r="HD314" s="148"/>
      <c r="HE314" s="148"/>
      <c r="HF314" s="148"/>
      <c r="HG314" s="148"/>
      <c r="HH314" s="148"/>
      <c r="HI314" s="148"/>
      <c r="HJ314" s="148"/>
      <c r="HK314" s="148"/>
      <c r="HL314" s="148"/>
      <c r="HM314" s="148"/>
      <c r="HN314" s="148"/>
      <c r="HO314" s="148"/>
      <c r="HP314" s="148"/>
    </row>
    <row r="315" s="147" customFormat="1" spans="1:224">
      <c r="A315" s="160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  <c r="BQ315" s="148"/>
      <c r="BR315" s="148"/>
      <c r="BS315" s="148"/>
      <c r="BT315" s="148"/>
      <c r="BU315" s="148"/>
      <c r="BV315" s="148"/>
      <c r="BW315" s="148"/>
      <c r="BX315" s="148"/>
      <c r="BY315" s="148"/>
      <c r="BZ315" s="148"/>
      <c r="CA315" s="148"/>
      <c r="CB315" s="148"/>
      <c r="CC315" s="148"/>
      <c r="CD315" s="148"/>
      <c r="CE315" s="148"/>
      <c r="CF315" s="148"/>
      <c r="CG315" s="148"/>
      <c r="CH315" s="148"/>
      <c r="CI315" s="148"/>
      <c r="CJ315" s="148"/>
      <c r="CK315" s="148"/>
      <c r="CL315" s="148"/>
      <c r="CM315" s="148"/>
      <c r="CN315" s="148"/>
      <c r="CO315" s="148"/>
      <c r="CP315" s="148"/>
      <c r="CQ315" s="148"/>
      <c r="CR315" s="148"/>
      <c r="CS315" s="148"/>
      <c r="CT315" s="148"/>
      <c r="CU315" s="148"/>
      <c r="CV315" s="148"/>
      <c r="CW315" s="148"/>
      <c r="CX315" s="148"/>
      <c r="CY315" s="148"/>
      <c r="CZ315" s="148"/>
      <c r="DA315" s="148"/>
      <c r="DB315" s="148"/>
      <c r="DC315" s="148"/>
      <c r="DD315" s="148"/>
      <c r="DE315" s="148"/>
      <c r="DF315" s="148"/>
      <c r="DG315" s="148"/>
      <c r="DH315" s="148"/>
      <c r="DI315" s="148"/>
      <c r="DJ315" s="148"/>
      <c r="DK315" s="148"/>
      <c r="DL315" s="148"/>
      <c r="DM315" s="148"/>
      <c r="DN315" s="148"/>
      <c r="DO315" s="148"/>
      <c r="DP315" s="148"/>
      <c r="DQ315" s="148"/>
      <c r="DR315" s="148"/>
      <c r="DS315" s="148"/>
      <c r="DT315" s="148"/>
      <c r="DU315" s="148"/>
      <c r="DV315" s="148"/>
      <c r="DW315" s="148"/>
      <c r="DX315" s="148"/>
      <c r="DY315" s="148"/>
      <c r="DZ315" s="148"/>
      <c r="EA315" s="148"/>
      <c r="EB315" s="148"/>
      <c r="EC315" s="148"/>
      <c r="ED315" s="148"/>
      <c r="EE315" s="148"/>
      <c r="EF315" s="148"/>
      <c r="EG315" s="148"/>
      <c r="EH315" s="148"/>
      <c r="EI315" s="148"/>
      <c r="EJ315" s="148"/>
      <c r="EK315" s="148"/>
      <c r="EL315" s="148"/>
      <c r="EM315" s="148"/>
      <c r="EN315" s="148"/>
      <c r="EO315" s="148"/>
      <c r="EP315" s="148"/>
      <c r="EQ315" s="148"/>
      <c r="ER315" s="148"/>
      <c r="ES315" s="148"/>
      <c r="ET315" s="148"/>
      <c r="EU315" s="148"/>
      <c r="EV315" s="148"/>
      <c r="EW315" s="148"/>
      <c r="EX315" s="148"/>
      <c r="EY315" s="148"/>
      <c r="EZ315" s="148"/>
      <c r="FA315" s="148"/>
      <c r="FB315" s="148"/>
      <c r="FC315" s="148"/>
      <c r="FD315" s="148"/>
      <c r="FE315" s="148"/>
      <c r="FF315" s="148"/>
      <c r="FG315" s="148"/>
      <c r="FH315" s="148"/>
      <c r="FI315" s="148"/>
      <c r="FJ315" s="148"/>
      <c r="FK315" s="148"/>
      <c r="FL315" s="148"/>
      <c r="FM315" s="148"/>
      <c r="FN315" s="148"/>
      <c r="FO315" s="148"/>
      <c r="FP315" s="148"/>
      <c r="FQ315" s="148"/>
      <c r="FR315" s="148"/>
      <c r="FS315" s="148"/>
      <c r="FT315" s="148"/>
      <c r="FU315" s="148"/>
      <c r="FV315" s="148"/>
      <c r="FW315" s="148"/>
      <c r="FX315" s="148"/>
      <c r="FY315" s="148"/>
      <c r="FZ315" s="148"/>
      <c r="GA315" s="148"/>
      <c r="GB315" s="148"/>
      <c r="GC315" s="148"/>
      <c r="GD315" s="148"/>
      <c r="GE315" s="148"/>
      <c r="GF315" s="148"/>
      <c r="GG315" s="148"/>
      <c r="GH315" s="148"/>
      <c r="GI315" s="148"/>
      <c r="GJ315" s="148"/>
      <c r="GK315" s="148"/>
      <c r="GL315" s="148"/>
      <c r="GM315" s="148"/>
      <c r="GN315" s="148"/>
      <c r="GO315" s="148"/>
      <c r="GP315" s="148"/>
      <c r="GQ315" s="148"/>
      <c r="GR315" s="148"/>
      <c r="GS315" s="148"/>
      <c r="GT315" s="148"/>
      <c r="GU315" s="148"/>
      <c r="GV315" s="148"/>
      <c r="GW315" s="148"/>
      <c r="GX315" s="148"/>
      <c r="GY315" s="148"/>
      <c r="GZ315" s="148"/>
      <c r="HA315" s="148"/>
      <c r="HB315" s="148"/>
      <c r="HC315" s="148"/>
      <c r="HD315" s="148"/>
      <c r="HE315" s="148"/>
      <c r="HF315" s="148"/>
      <c r="HG315" s="148"/>
      <c r="HH315" s="148"/>
      <c r="HI315" s="148"/>
      <c r="HJ315" s="148"/>
      <c r="HK315" s="148"/>
      <c r="HL315" s="148"/>
      <c r="HM315" s="148"/>
      <c r="HN315" s="148"/>
      <c r="HO315" s="148"/>
      <c r="HP315" s="148"/>
    </row>
    <row r="316" s="147" customFormat="1" spans="1:224">
      <c r="A316" s="160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  <c r="BQ316" s="148"/>
      <c r="BR316" s="148"/>
      <c r="BS316" s="148"/>
      <c r="BT316" s="148"/>
      <c r="BU316" s="148"/>
      <c r="BV316" s="148"/>
      <c r="BW316" s="148"/>
      <c r="BX316" s="148"/>
      <c r="BY316" s="148"/>
      <c r="BZ316" s="148"/>
      <c r="CA316" s="148"/>
      <c r="CB316" s="148"/>
      <c r="CC316" s="148"/>
      <c r="CD316" s="148"/>
      <c r="CE316" s="148"/>
      <c r="CF316" s="148"/>
      <c r="CG316" s="148"/>
      <c r="CH316" s="148"/>
      <c r="CI316" s="148"/>
      <c r="CJ316" s="148"/>
      <c r="CK316" s="148"/>
      <c r="CL316" s="148"/>
      <c r="CM316" s="148"/>
      <c r="CN316" s="148"/>
      <c r="CO316" s="148"/>
      <c r="CP316" s="148"/>
      <c r="CQ316" s="148"/>
      <c r="CR316" s="148"/>
      <c r="CS316" s="148"/>
      <c r="CT316" s="148"/>
      <c r="CU316" s="148"/>
      <c r="CV316" s="148"/>
      <c r="CW316" s="148"/>
      <c r="CX316" s="148"/>
      <c r="CY316" s="148"/>
      <c r="CZ316" s="148"/>
      <c r="DA316" s="148"/>
      <c r="DB316" s="148"/>
      <c r="DC316" s="148"/>
      <c r="DD316" s="148"/>
      <c r="DE316" s="148"/>
      <c r="DF316" s="148"/>
      <c r="DG316" s="148"/>
      <c r="DH316" s="148"/>
      <c r="DI316" s="148"/>
      <c r="DJ316" s="148"/>
      <c r="DK316" s="148"/>
      <c r="DL316" s="148"/>
      <c r="DM316" s="148"/>
      <c r="DN316" s="148"/>
      <c r="DO316" s="148"/>
      <c r="DP316" s="148"/>
      <c r="DQ316" s="148"/>
      <c r="DR316" s="148"/>
      <c r="DS316" s="148"/>
      <c r="DT316" s="148"/>
      <c r="DU316" s="148"/>
      <c r="DV316" s="148"/>
      <c r="DW316" s="148"/>
      <c r="DX316" s="148"/>
      <c r="DY316" s="148"/>
      <c r="DZ316" s="148"/>
      <c r="EA316" s="148"/>
      <c r="EB316" s="148"/>
      <c r="EC316" s="148"/>
      <c r="ED316" s="148"/>
      <c r="EE316" s="148"/>
      <c r="EF316" s="148"/>
      <c r="EG316" s="148"/>
      <c r="EH316" s="148"/>
      <c r="EI316" s="148"/>
      <c r="EJ316" s="148"/>
      <c r="EK316" s="148"/>
      <c r="EL316" s="148"/>
      <c r="EM316" s="148"/>
      <c r="EN316" s="148"/>
      <c r="EO316" s="148"/>
      <c r="EP316" s="148"/>
      <c r="EQ316" s="148"/>
      <c r="ER316" s="148"/>
      <c r="ES316" s="148"/>
      <c r="ET316" s="148"/>
      <c r="EU316" s="148"/>
      <c r="EV316" s="148"/>
      <c r="EW316" s="148"/>
      <c r="EX316" s="148"/>
      <c r="EY316" s="148"/>
      <c r="EZ316" s="148"/>
      <c r="FA316" s="148"/>
      <c r="FB316" s="148"/>
      <c r="FC316" s="148"/>
      <c r="FD316" s="148"/>
      <c r="FE316" s="148"/>
      <c r="FF316" s="148"/>
      <c r="FG316" s="148"/>
      <c r="FH316" s="148"/>
      <c r="FI316" s="148"/>
      <c r="FJ316" s="148"/>
      <c r="FK316" s="148"/>
      <c r="FL316" s="148"/>
      <c r="FM316" s="148"/>
      <c r="FN316" s="148"/>
      <c r="FO316" s="148"/>
      <c r="FP316" s="148"/>
      <c r="FQ316" s="148"/>
      <c r="FR316" s="148"/>
      <c r="FS316" s="148"/>
      <c r="FT316" s="148"/>
      <c r="FU316" s="148"/>
      <c r="FV316" s="148"/>
      <c r="FW316" s="148"/>
      <c r="FX316" s="148"/>
      <c r="FY316" s="148"/>
      <c r="FZ316" s="148"/>
      <c r="GA316" s="148"/>
      <c r="GB316" s="148"/>
      <c r="GC316" s="148"/>
      <c r="GD316" s="148"/>
      <c r="GE316" s="148"/>
      <c r="GF316" s="148"/>
      <c r="GG316" s="148"/>
      <c r="GH316" s="148"/>
      <c r="GI316" s="148"/>
      <c r="GJ316" s="148"/>
      <c r="GK316" s="148"/>
      <c r="GL316" s="148"/>
      <c r="GM316" s="148"/>
      <c r="GN316" s="148"/>
      <c r="GO316" s="148"/>
      <c r="GP316" s="148"/>
      <c r="GQ316" s="148"/>
      <c r="GR316" s="148"/>
      <c r="GS316" s="148"/>
      <c r="GT316" s="148"/>
      <c r="GU316" s="148"/>
      <c r="GV316" s="148"/>
      <c r="GW316" s="148"/>
      <c r="GX316" s="148"/>
      <c r="GY316" s="148"/>
      <c r="GZ316" s="148"/>
      <c r="HA316" s="148"/>
      <c r="HB316" s="148"/>
      <c r="HC316" s="148"/>
      <c r="HD316" s="148"/>
      <c r="HE316" s="148"/>
      <c r="HF316" s="148"/>
      <c r="HG316" s="148"/>
      <c r="HH316" s="148"/>
      <c r="HI316" s="148"/>
      <c r="HJ316" s="148"/>
      <c r="HK316" s="148"/>
      <c r="HL316" s="148"/>
      <c r="HM316" s="148"/>
      <c r="HN316" s="148"/>
      <c r="HO316" s="148"/>
      <c r="HP316" s="148"/>
    </row>
    <row r="317" s="147" customFormat="1" spans="1:224">
      <c r="A317" s="160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  <c r="BQ317" s="148"/>
      <c r="BR317" s="148"/>
      <c r="BS317" s="148"/>
      <c r="BT317" s="148"/>
      <c r="BU317" s="148"/>
      <c r="BV317" s="148"/>
      <c r="BW317" s="148"/>
      <c r="BX317" s="148"/>
      <c r="BY317" s="148"/>
      <c r="BZ317" s="148"/>
      <c r="CA317" s="148"/>
      <c r="CB317" s="148"/>
      <c r="CC317" s="148"/>
      <c r="CD317" s="148"/>
      <c r="CE317" s="148"/>
      <c r="CF317" s="148"/>
      <c r="CG317" s="148"/>
      <c r="CH317" s="148"/>
      <c r="CI317" s="148"/>
      <c r="CJ317" s="148"/>
      <c r="CK317" s="148"/>
      <c r="CL317" s="148"/>
      <c r="CM317" s="148"/>
      <c r="CN317" s="148"/>
      <c r="CO317" s="148"/>
      <c r="CP317" s="148"/>
      <c r="CQ317" s="148"/>
      <c r="CR317" s="148"/>
      <c r="CS317" s="148"/>
      <c r="CT317" s="148"/>
      <c r="CU317" s="148"/>
      <c r="CV317" s="148"/>
      <c r="CW317" s="148"/>
      <c r="CX317" s="148"/>
      <c r="CY317" s="148"/>
      <c r="CZ317" s="148"/>
      <c r="DA317" s="148"/>
      <c r="DB317" s="148"/>
      <c r="DC317" s="148"/>
      <c r="DD317" s="148"/>
      <c r="DE317" s="148"/>
      <c r="DF317" s="148"/>
      <c r="DG317" s="148"/>
      <c r="DH317" s="148"/>
      <c r="DI317" s="148"/>
      <c r="DJ317" s="148"/>
      <c r="DK317" s="148"/>
      <c r="DL317" s="148"/>
      <c r="DM317" s="148"/>
      <c r="DN317" s="148"/>
      <c r="DO317" s="148"/>
      <c r="DP317" s="148"/>
      <c r="DQ317" s="148"/>
      <c r="DR317" s="148"/>
      <c r="DS317" s="148"/>
      <c r="DT317" s="148"/>
      <c r="DU317" s="148"/>
      <c r="DV317" s="148"/>
      <c r="DW317" s="148"/>
      <c r="DX317" s="148"/>
      <c r="DY317" s="148"/>
      <c r="DZ317" s="148"/>
      <c r="EA317" s="148"/>
      <c r="EB317" s="148"/>
      <c r="EC317" s="148"/>
      <c r="ED317" s="148"/>
      <c r="EE317" s="148"/>
      <c r="EF317" s="148"/>
      <c r="EG317" s="148"/>
      <c r="EH317" s="148"/>
      <c r="EI317" s="148"/>
      <c r="EJ317" s="148"/>
      <c r="EK317" s="148"/>
      <c r="EL317" s="148"/>
      <c r="EM317" s="148"/>
      <c r="EN317" s="148"/>
      <c r="EO317" s="148"/>
      <c r="EP317" s="148"/>
      <c r="EQ317" s="148"/>
      <c r="ER317" s="148"/>
      <c r="ES317" s="148"/>
      <c r="ET317" s="148"/>
      <c r="EU317" s="148"/>
      <c r="EV317" s="148"/>
      <c r="EW317" s="148"/>
      <c r="EX317" s="148"/>
      <c r="EY317" s="148"/>
      <c r="EZ317" s="148"/>
      <c r="FA317" s="148"/>
      <c r="FB317" s="148"/>
      <c r="FC317" s="148"/>
      <c r="FD317" s="148"/>
      <c r="FE317" s="148"/>
      <c r="FF317" s="148"/>
      <c r="FG317" s="148"/>
      <c r="FH317" s="148"/>
      <c r="FI317" s="148"/>
      <c r="FJ317" s="148"/>
      <c r="FK317" s="148"/>
      <c r="FL317" s="148"/>
      <c r="FM317" s="148"/>
      <c r="FN317" s="148"/>
      <c r="FO317" s="148"/>
      <c r="FP317" s="148"/>
      <c r="FQ317" s="148"/>
      <c r="FR317" s="148"/>
      <c r="FS317" s="148"/>
      <c r="FT317" s="148"/>
      <c r="FU317" s="148"/>
      <c r="FV317" s="148"/>
      <c r="FW317" s="148"/>
      <c r="FX317" s="148"/>
      <c r="FY317" s="148"/>
      <c r="FZ317" s="148"/>
      <c r="GA317" s="148"/>
      <c r="GB317" s="148"/>
      <c r="GC317" s="148"/>
      <c r="GD317" s="148"/>
      <c r="GE317" s="148"/>
      <c r="GF317" s="148"/>
      <c r="GG317" s="148"/>
      <c r="GH317" s="148"/>
      <c r="GI317" s="148"/>
      <c r="GJ317" s="148"/>
      <c r="GK317" s="148"/>
      <c r="GL317" s="148"/>
      <c r="GM317" s="148"/>
      <c r="GN317" s="148"/>
      <c r="GO317" s="148"/>
      <c r="GP317" s="148"/>
      <c r="GQ317" s="148"/>
      <c r="GR317" s="148"/>
      <c r="GS317" s="148"/>
      <c r="GT317" s="148"/>
      <c r="GU317" s="148"/>
      <c r="GV317" s="148"/>
      <c r="GW317" s="148"/>
      <c r="GX317" s="148"/>
      <c r="GY317" s="148"/>
      <c r="GZ317" s="148"/>
      <c r="HA317" s="148"/>
      <c r="HB317" s="148"/>
      <c r="HC317" s="148"/>
      <c r="HD317" s="148"/>
      <c r="HE317" s="148"/>
      <c r="HF317" s="148"/>
      <c r="HG317" s="148"/>
      <c r="HH317" s="148"/>
      <c r="HI317" s="148"/>
      <c r="HJ317" s="148"/>
      <c r="HK317" s="148"/>
      <c r="HL317" s="148"/>
      <c r="HM317" s="148"/>
      <c r="HN317" s="148"/>
      <c r="HO317" s="148"/>
      <c r="HP317" s="148"/>
    </row>
    <row r="318" s="147" customFormat="1" spans="1:224">
      <c r="A318" s="160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  <c r="BQ318" s="148"/>
      <c r="BR318" s="148"/>
      <c r="BS318" s="148"/>
      <c r="BT318" s="148"/>
      <c r="BU318" s="148"/>
      <c r="BV318" s="148"/>
      <c r="BW318" s="148"/>
      <c r="BX318" s="148"/>
      <c r="BY318" s="148"/>
      <c r="BZ318" s="148"/>
      <c r="CA318" s="148"/>
      <c r="CB318" s="148"/>
      <c r="CC318" s="148"/>
      <c r="CD318" s="148"/>
      <c r="CE318" s="148"/>
      <c r="CF318" s="148"/>
      <c r="CG318" s="148"/>
      <c r="CH318" s="148"/>
      <c r="CI318" s="148"/>
      <c r="CJ318" s="148"/>
      <c r="CK318" s="148"/>
      <c r="CL318" s="148"/>
      <c r="CM318" s="148"/>
      <c r="CN318" s="148"/>
      <c r="CO318" s="148"/>
      <c r="CP318" s="148"/>
      <c r="CQ318" s="148"/>
      <c r="CR318" s="148"/>
      <c r="CS318" s="148"/>
      <c r="CT318" s="148"/>
      <c r="CU318" s="148"/>
      <c r="CV318" s="148"/>
      <c r="CW318" s="148"/>
      <c r="CX318" s="148"/>
      <c r="CY318" s="148"/>
      <c r="CZ318" s="148"/>
      <c r="DA318" s="148"/>
      <c r="DB318" s="148"/>
      <c r="DC318" s="148"/>
      <c r="DD318" s="148"/>
      <c r="DE318" s="148"/>
      <c r="DF318" s="148"/>
      <c r="DG318" s="148"/>
      <c r="DH318" s="148"/>
      <c r="DI318" s="148"/>
      <c r="DJ318" s="148"/>
      <c r="DK318" s="148"/>
      <c r="DL318" s="148"/>
      <c r="DM318" s="148"/>
      <c r="DN318" s="148"/>
      <c r="DO318" s="148"/>
      <c r="DP318" s="148"/>
      <c r="DQ318" s="148"/>
      <c r="DR318" s="148"/>
      <c r="DS318" s="148"/>
      <c r="DT318" s="148"/>
      <c r="DU318" s="148"/>
      <c r="DV318" s="148"/>
      <c r="DW318" s="148"/>
      <c r="DX318" s="148"/>
      <c r="DY318" s="148"/>
      <c r="DZ318" s="148"/>
      <c r="EA318" s="148"/>
      <c r="EB318" s="148"/>
      <c r="EC318" s="148"/>
      <c r="ED318" s="148"/>
      <c r="EE318" s="148"/>
      <c r="EF318" s="148"/>
      <c r="EG318" s="148"/>
      <c r="EH318" s="148"/>
      <c r="EI318" s="148"/>
      <c r="EJ318" s="148"/>
      <c r="EK318" s="148"/>
      <c r="EL318" s="148"/>
      <c r="EM318" s="148"/>
      <c r="EN318" s="148"/>
      <c r="EO318" s="148"/>
      <c r="EP318" s="148"/>
      <c r="EQ318" s="148"/>
      <c r="ER318" s="148"/>
      <c r="ES318" s="148"/>
      <c r="ET318" s="148"/>
      <c r="EU318" s="148"/>
      <c r="EV318" s="148"/>
      <c r="EW318" s="148"/>
      <c r="EX318" s="148"/>
      <c r="EY318" s="148"/>
      <c r="EZ318" s="148"/>
      <c r="FA318" s="148"/>
      <c r="FB318" s="148"/>
      <c r="FC318" s="148"/>
      <c r="FD318" s="148"/>
      <c r="FE318" s="148"/>
      <c r="FF318" s="148"/>
      <c r="FG318" s="148"/>
      <c r="FH318" s="148"/>
      <c r="FI318" s="148"/>
      <c r="FJ318" s="148"/>
      <c r="FK318" s="148"/>
      <c r="FL318" s="148"/>
      <c r="FM318" s="148"/>
      <c r="FN318" s="148"/>
      <c r="FO318" s="148"/>
      <c r="FP318" s="148"/>
      <c r="FQ318" s="148"/>
      <c r="FR318" s="148"/>
      <c r="FS318" s="148"/>
      <c r="FT318" s="148"/>
      <c r="FU318" s="148"/>
      <c r="FV318" s="148"/>
      <c r="FW318" s="148"/>
      <c r="FX318" s="148"/>
      <c r="FY318" s="148"/>
      <c r="FZ318" s="148"/>
      <c r="GA318" s="148"/>
      <c r="GB318" s="148"/>
      <c r="GC318" s="148"/>
      <c r="GD318" s="148"/>
      <c r="GE318" s="148"/>
      <c r="GF318" s="148"/>
      <c r="GG318" s="148"/>
      <c r="GH318" s="148"/>
      <c r="GI318" s="148"/>
      <c r="GJ318" s="148"/>
      <c r="GK318" s="148"/>
      <c r="GL318" s="148"/>
      <c r="GM318" s="148"/>
      <c r="GN318" s="148"/>
      <c r="GO318" s="148"/>
      <c r="GP318" s="148"/>
      <c r="GQ318" s="148"/>
      <c r="GR318" s="148"/>
      <c r="GS318" s="148"/>
      <c r="GT318" s="148"/>
      <c r="GU318" s="148"/>
      <c r="GV318" s="148"/>
      <c r="GW318" s="148"/>
      <c r="GX318" s="148"/>
      <c r="GY318" s="148"/>
      <c r="GZ318" s="148"/>
      <c r="HA318" s="148"/>
      <c r="HB318" s="148"/>
      <c r="HC318" s="148"/>
      <c r="HD318" s="148"/>
      <c r="HE318" s="148"/>
      <c r="HF318" s="148"/>
      <c r="HG318" s="148"/>
      <c r="HH318" s="148"/>
      <c r="HI318" s="148"/>
      <c r="HJ318" s="148"/>
      <c r="HK318" s="148"/>
      <c r="HL318" s="148"/>
      <c r="HM318" s="148"/>
      <c r="HN318" s="148"/>
      <c r="HO318" s="148"/>
      <c r="HP318" s="148"/>
    </row>
    <row r="319" s="147" customFormat="1" spans="1:224">
      <c r="A319" s="160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  <c r="BQ319" s="148"/>
      <c r="BR319" s="148"/>
      <c r="BS319" s="148"/>
      <c r="BT319" s="148"/>
      <c r="BU319" s="148"/>
      <c r="BV319" s="148"/>
      <c r="BW319" s="148"/>
      <c r="BX319" s="148"/>
      <c r="BY319" s="148"/>
      <c r="BZ319" s="148"/>
      <c r="CA319" s="148"/>
      <c r="CB319" s="148"/>
      <c r="CC319" s="148"/>
      <c r="CD319" s="148"/>
      <c r="CE319" s="148"/>
      <c r="CF319" s="148"/>
      <c r="CG319" s="148"/>
      <c r="CH319" s="148"/>
      <c r="CI319" s="148"/>
      <c r="CJ319" s="148"/>
      <c r="CK319" s="148"/>
      <c r="CL319" s="148"/>
      <c r="CM319" s="148"/>
      <c r="CN319" s="148"/>
      <c r="CO319" s="148"/>
      <c r="CP319" s="148"/>
      <c r="CQ319" s="148"/>
      <c r="CR319" s="148"/>
      <c r="CS319" s="148"/>
      <c r="CT319" s="148"/>
      <c r="CU319" s="148"/>
      <c r="CV319" s="148"/>
      <c r="CW319" s="148"/>
      <c r="CX319" s="148"/>
      <c r="CY319" s="148"/>
      <c r="CZ319" s="148"/>
      <c r="DA319" s="148"/>
      <c r="DB319" s="148"/>
      <c r="DC319" s="148"/>
      <c r="DD319" s="148"/>
      <c r="DE319" s="148"/>
      <c r="DF319" s="148"/>
      <c r="DG319" s="148"/>
      <c r="DH319" s="148"/>
      <c r="DI319" s="148"/>
      <c r="DJ319" s="148"/>
      <c r="DK319" s="148"/>
      <c r="DL319" s="148"/>
      <c r="DM319" s="148"/>
      <c r="DN319" s="148"/>
      <c r="DO319" s="148"/>
      <c r="DP319" s="148"/>
      <c r="DQ319" s="148"/>
      <c r="DR319" s="148"/>
      <c r="DS319" s="148"/>
      <c r="DT319" s="148"/>
      <c r="DU319" s="148"/>
      <c r="DV319" s="148"/>
      <c r="DW319" s="148"/>
      <c r="DX319" s="148"/>
      <c r="DY319" s="148"/>
      <c r="DZ319" s="148"/>
      <c r="EA319" s="148"/>
      <c r="EB319" s="148"/>
      <c r="EC319" s="148"/>
      <c r="ED319" s="148"/>
      <c r="EE319" s="148"/>
      <c r="EF319" s="148"/>
      <c r="EG319" s="148"/>
      <c r="EH319" s="148"/>
      <c r="EI319" s="148"/>
      <c r="EJ319" s="148"/>
      <c r="EK319" s="148"/>
      <c r="EL319" s="148"/>
      <c r="EM319" s="148"/>
      <c r="EN319" s="148"/>
      <c r="EO319" s="148"/>
      <c r="EP319" s="148"/>
      <c r="EQ319" s="148"/>
      <c r="ER319" s="148"/>
      <c r="ES319" s="148"/>
      <c r="ET319" s="148"/>
      <c r="EU319" s="148"/>
      <c r="EV319" s="148"/>
      <c r="EW319" s="148"/>
      <c r="EX319" s="148"/>
      <c r="EY319" s="148"/>
      <c r="EZ319" s="148"/>
      <c r="FA319" s="148"/>
      <c r="FB319" s="148"/>
      <c r="FC319" s="148"/>
      <c r="FD319" s="148"/>
      <c r="FE319" s="148"/>
      <c r="FF319" s="148"/>
      <c r="FG319" s="148"/>
      <c r="FH319" s="148"/>
      <c r="FI319" s="148"/>
      <c r="FJ319" s="148"/>
      <c r="FK319" s="148"/>
      <c r="FL319" s="148"/>
      <c r="FM319" s="148"/>
      <c r="FN319" s="148"/>
      <c r="FO319" s="148"/>
      <c r="FP319" s="148"/>
      <c r="FQ319" s="148"/>
      <c r="FR319" s="148"/>
      <c r="FS319" s="148"/>
      <c r="FT319" s="148"/>
      <c r="FU319" s="148"/>
      <c r="FV319" s="148"/>
      <c r="FW319" s="148"/>
      <c r="FX319" s="148"/>
      <c r="FY319" s="148"/>
      <c r="FZ319" s="148"/>
      <c r="GA319" s="148"/>
      <c r="GB319" s="148"/>
      <c r="GC319" s="148"/>
      <c r="GD319" s="148"/>
      <c r="GE319" s="148"/>
      <c r="GF319" s="148"/>
      <c r="GG319" s="148"/>
      <c r="GH319" s="148"/>
      <c r="GI319" s="148"/>
      <c r="GJ319" s="148"/>
      <c r="GK319" s="148"/>
      <c r="GL319" s="148"/>
      <c r="GM319" s="148"/>
      <c r="GN319" s="148"/>
      <c r="GO319" s="148"/>
      <c r="GP319" s="148"/>
      <c r="GQ319" s="148"/>
      <c r="GR319" s="148"/>
      <c r="GS319" s="148"/>
      <c r="GT319" s="148"/>
      <c r="GU319" s="148"/>
      <c r="GV319" s="148"/>
      <c r="GW319" s="148"/>
      <c r="GX319" s="148"/>
      <c r="GY319" s="148"/>
      <c r="GZ319" s="148"/>
      <c r="HA319" s="148"/>
      <c r="HB319" s="148"/>
      <c r="HC319" s="148"/>
      <c r="HD319" s="148"/>
      <c r="HE319" s="148"/>
      <c r="HF319" s="148"/>
      <c r="HG319" s="148"/>
      <c r="HH319" s="148"/>
      <c r="HI319" s="148"/>
      <c r="HJ319" s="148"/>
      <c r="HK319" s="148"/>
      <c r="HL319" s="148"/>
      <c r="HM319" s="148"/>
      <c r="HN319" s="148"/>
      <c r="HO319" s="148"/>
      <c r="HP319" s="148"/>
    </row>
    <row r="320" s="147" customFormat="1" spans="1:224">
      <c r="A320" s="160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  <c r="BQ320" s="148"/>
      <c r="BR320" s="148"/>
      <c r="BS320" s="148"/>
      <c r="BT320" s="148"/>
      <c r="BU320" s="148"/>
      <c r="BV320" s="148"/>
      <c r="BW320" s="148"/>
      <c r="BX320" s="148"/>
      <c r="BY320" s="148"/>
      <c r="BZ320" s="148"/>
      <c r="CA320" s="148"/>
      <c r="CB320" s="148"/>
      <c r="CC320" s="148"/>
      <c r="CD320" s="148"/>
      <c r="CE320" s="148"/>
      <c r="CF320" s="148"/>
      <c r="CG320" s="148"/>
      <c r="CH320" s="148"/>
      <c r="CI320" s="148"/>
      <c r="CJ320" s="148"/>
      <c r="CK320" s="148"/>
      <c r="CL320" s="148"/>
      <c r="CM320" s="148"/>
      <c r="CN320" s="148"/>
      <c r="CO320" s="148"/>
      <c r="CP320" s="148"/>
      <c r="CQ320" s="148"/>
      <c r="CR320" s="148"/>
      <c r="CS320" s="148"/>
      <c r="CT320" s="148"/>
      <c r="CU320" s="148"/>
      <c r="CV320" s="148"/>
      <c r="CW320" s="148"/>
      <c r="CX320" s="148"/>
      <c r="CY320" s="148"/>
      <c r="CZ320" s="148"/>
      <c r="DA320" s="148"/>
      <c r="DB320" s="148"/>
      <c r="DC320" s="148"/>
      <c r="DD320" s="148"/>
      <c r="DE320" s="148"/>
      <c r="DF320" s="148"/>
      <c r="DG320" s="148"/>
      <c r="DH320" s="148"/>
      <c r="DI320" s="148"/>
      <c r="DJ320" s="148"/>
      <c r="DK320" s="148"/>
      <c r="DL320" s="148"/>
      <c r="DM320" s="148"/>
      <c r="DN320" s="148"/>
      <c r="DO320" s="148"/>
      <c r="DP320" s="148"/>
      <c r="DQ320" s="148"/>
      <c r="DR320" s="148"/>
      <c r="DS320" s="148"/>
      <c r="DT320" s="148"/>
      <c r="DU320" s="148"/>
      <c r="DV320" s="148"/>
      <c r="DW320" s="148"/>
      <c r="DX320" s="148"/>
      <c r="DY320" s="148"/>
      <c r="DZ320" s="148"/>
      <c r="EA320" s="148"/>
      <c r="EB320" s="148"/>
      <c r="EC320" s="148"/>
      <c r="ED320" s="148"/>
      <c r="EE320" s="148"/>
      <c r="EF320" s="148"/>
      <c r="EG320" s="148"/>
      <c r="EH320" s="148"/>
      <c r="EI320" s="148"/>
      <c r="EJ320" s="148"/>
      <c r="EK320" s="148"/>
      <c r="EL320" s="148"/>
      <c r="EM320" s="148"/>
      <c r="EN320" s="148"/>
      <c r="EO320" s="148"/>
      <c r="EP320" s="148"/>
      <c r="EQ320" s="148"/>
      <c r="ER320" s="148"/>
      <c r="ES320" s="148"/>
      <c r="ET320" s="148"/>
      <c r="EU320" s="148"/>
      <c r="EV320" s="148"/>
      <c r="EW320" s="148"/>
      <c r="EX320" s="148"/>
      <c r="EY320" s="148"/>
      <c r="EZ320" s="148"/>
      <c r="FA320" s="148"/>
      <c r="FB320" s="148"/>
      <c r="FC320" s="148"/>
      <c r="FD320" s="148"/>
      <c r="FE320" s="148"/>
      <c r="FF320" s="148"/>
      <c r="FG320" s="148"/>
      <c r="FH320" s="148"/>
      <c r="FI320" s="148"/>
      <c r="FJ320" s="148"/>
      <c r="FK320" s="148"/>
      <c r="FL320" s="148"/>
      <c r="FM320" s="148"/>
      <c r="FN320" s="148"/>
      <c r="FO320" s="148"/>
      <c r="FP320" s="148"/>
      <c r="FQ320" s="148"/>
      <c r="FR320" s="148"/>
      <c r="FS320" s="148"/>
      <c r="FT320" s="148"/>
      <c r="FU320" s="148"/>
      <c r="FV320" s="148"/>
      <c r="FW320" s="148"/>
      <c r="FX320" s="148"/>
      <c r="FY320" s="148"/>
      <c r="FZ320" s="148"/>
      <c r="GA320" s="148"/>
      <c r="GB320" s="148"/>
      <c r="GC320" s="148"/>
      <c r="GD320" s="148"/>
      <c r="GE320" s="148"/>
      <c r="GF320" s="148"/>
      <c r="GG320" s="148"/>
      <c r="GH320" s="148"/>
      <c r="GI320" s="148"/>
      <c r="GJ320" s="148"/>
      <c r="GK320" s="148"/>
      <c r="GL320" s="148"/>
      <c r="GM320" s="148"/>
      <c r="GN320" s="148"/>
      <c r="GO320" s="148"/>
      <c r="GP320" s="148"/>
      <c r="GQ320" s="148"/>
      <c r="GR320" s="148"/>
      <c r="GS320" s="148"/>
      <c r="GT320" s="148"/>
      <c r="GU320" s="148"/>
      <c r="GV320" s="148"/>
      <c r="GW320" s="148"/>
      <c r="GX320" s="148"/>
      <c r="GY320" s="148"/>
      <c r="GZ320" s="148"/>
      <c r="HA320" s="148"/>
      <c r="HB320" s="148"/>
      <c r="HC320" s="148"/>
      <c r="HD320" s="148"/>
      <c r="HE320" s="148"/>
      <c r="HF320" s="148"/>
      <c r="HG320" s="148"/>
      <c r="HH320" s="148"/>
      <c r="HI320" s="148"/>
      <c r="HJ320" s="148"/>
      <c r="HK320" s="148"/>
      <c r="HL320" s="148"/>
      <c r="HM320" s="148"/>
      <c r="HN320" s="148"/>
      <c r="HO320" s="148"/>
      <c r="HP320" s="148"/>
    </row>
    <row r="321" s="147" customFormat="1" spans="1:224">
      <c r="A321" s="160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  <c r="BQ321" s="148"/>
      <c r="BR321" s="148"/>
      <c r="BS321" s="148"/>
      <c r="BT321" s="148"/>
      <c r="BU321" s="148"/>
      <c r="BV321" s="148"/>
      <c r="BW321" s="148"/>
      <c r="BX321" s="148"/>
      <c r="BY321" s="148"/>
      <c r="BZ321" s="148"/>
      <c r="CA321" s="148"/>
      <c r="CB321" s="148"/>
      <c r="CC321" s="148"/>
      <c r="CD321" s="148"/>
      <c r="CE321" s="148"/>
      <c r="CF321" s="148"/>
      <c r="CG321" s="148"/>
      <c r="CH321" s="148"/>
      <c r="CI321" s="148"/>
      <c r="CJ321" s="148"/>
      <c r="CK321" s="148"/>
      <c r="CL321" s="148"/>
      <c r="CM321" s="148"/>
      <c r="CN321" s="148"/>
      <c r="CO321" s="148"/>
      <c r="CP321" s="148"/>
      <c r="CQ321" s="148"/>
      <c r="CR321" s="148"/>
      <c r="CS321" s="148"/>
      <c r="CT321" s="148"/>
      <c r="CU321" s="148"/>
      <c r="CV321" s="148"/>
      <c r="CW321" s="148"/>
      <c r="CX321" s="148"/>
      <c r="CY321" s="148"/>
      <c r="CZ321" s="148"/>
      <c r="DA321" s="148"/>
      <c r="DB321" s="148"/>
      <c r="DC321" s="148"/>
      <c r="DD321" s="148"/>
      <c r="DE321" s="148"/>
      <c r="DF321" s="148"/>
      <c r="DG321" s="148"/>
      <c r="DH321" s="148"/>
      <c r="DI321" s="148"/>
      <c r="DJ321" s="148"/>
      <c r="DK321" s="148"/>
      <c r="DL321" s="148"/>
      <c r="DM321" s="148"/>
      <c r="DN321" s="148"/>
      <c r="DO321" s="148"/>
      <c r="DP321" s="148"/>
      <c r="DQ321" s="148"/>
      <c r="DR321" s="148"/>
      <c r="DS321" s="148"/>
      <c r="DT321" s="148"/>
      <c r="DU321" s="148"/>
      <c r="DV321" s="148"/>
      <c r="DW321" s="148"/>
      <c r="DX321" s="148"/>
      <c r="DY321" s="148"/>
      <c r="DZ321" s="148"/>
      <c r="EA321" s="148"/>
      <c r="EB321" s="148"/>
      <c r="EC321" s="148"/>
      <c r="ED321" s="148"/>
      <c r="EE321" s="148"/>
      <c r="EF321" s="148"/>
      <c r="EG321" s="148"/>
      <c r="EH321" s="148"/>
      <c r="EI321" s="148"/>
      <c r="EJ321" s="148"/>
      <c r="EK321" s="148"/>
      <c r="EL321" s="148"/>
      <c r="EM321" s="148"/>
      <c r="EN321" s="148"/>
      <c r="EO321" s="148"/>
      <c r="EP321" s="148"/>
      <c r="EQ321" s="148"/>
      <c r="ER321" s="148"/>
      <c r="ES321" s="148"/>
      <c r="ET321" s="148"/>
      <c r="EU321" s="148"/>
      <c r="EV321" s="148"/>
      <c r="EW321" s="148"/>
      <c r="EX321" s="148"/>
      <c r="EY321" s="148"/>
      <c r="EZ321" s="148"/>
      <c r="FA321" s="148"/>
      <c r="FB321" s="148"/>
      <c r="FC321" s="148"/>
      <c r="FD321" s="148"/>
      <c r="FE321" s="148"/>
      <c r="FF321" s="148"/>
      <c r="FG321" s="148"/>
      <c r="FH321" s="148"/>
      <c r="FI321" s="148"/>
      <c r="FJ321" s="148"/>
      <c r="FK321" s="148"/>
      <c r="FL321" s="148"/>
      <c r="FM321" s="148"/>
      <c r="FN321" s="148"/>
      <c r="FO321" s="148"/>
      <c r="FP321" s="148"/>
      <c r="FQ321" s="148"/>
      <c r="FR321" s="148"/>
      <c r="FS321" s="148"/>
      <c r="FT321" s="148"/>
      <c r="FU321" s="148"/>
      <c r="FV321" s="148"/>
      <c r="FW321" s="148"/>
      <c r="FX321" s="148"/>
      <c r="FY321" s="148"/>
      <c r="FZ321" s="148"/>
      <c r="GA321" s="148"/>
      <c r="GB321" s="148"/>
      <c r="GC321" s="148"/>
      <c r="GD321" s="148"/>
      <c r="GE321" s="148"/>
      <c r="GF321" s="148"/>
      <c r="GG321" s="148"/>
      <c r="GH321" s="148"/>
      <c r="GI321" s="148"/>
      <c r="GJ321" s="148"/>
      <c r="GK321" s="148"/>
      <c r="GL321" s="148"/>
      <c r="GM321" s="148"/>
      <c r="GN321" s="148"/>
      <c r="GO321" s="148"/>
      <c r="GP321" s="148"/>
      <c r="GQ321" s="148"/>
      <c r="GR321" s="148"/>
      <c r="GS321" s="148"/>
      <c r="GT321" s="148"/>
      <c r="GU321" s="148"/>
      <c r="GV321" s="148"/>
      <c r="GW321" s="148"/>
      <c r="GX321" s="148"/>
      <c r="GY321" s="148"/>
      <c r="GZ321" s="148"/>
      <c r="HA321" s="148"/>
      <c r="HB321" s="148"/>
      <c r="HC321" s="148"/>
      <c r="HD321" s="148"/>
      <c r="HE321" s="148"/>
      <c r="HF321" s="148"/>
      <c r="HG321" s="148"/>
      <c r="HH321" s="148"/>
      <c r="HI321" s="148"/>
      <c r="HJ321" s="148"/>
      <c r="HK321" s="148"/>
      <c r="HL321" s="148"/>
      <c r="HM321" s="148"/>
      <c r="HN321" s="148"/>
      <c r="HO321" s="148"/>
      <c r="HP321" s="148"/>
    </row>
    <row r="322" s="147" customFormat="1" spans="1:224">
      <c r="A322" s="160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  <c r="BQ322" s="148"/>
      <c r="BR322" s="148"/>
      <c r="BS322" s="148"/>
      <c r="BT322" s="148"/>
      <c r="BU322" s="148"/>
      <c r="BV322" s="148"/>
      <c r="BW322" s="148"/>
      <c r="BX322" s="148"/>
      <c r="BY322" s="148"/>
      <c r="BZ322" s="148"/>
      <c r="CA322" s="148"/>
      <c r="CB322" s="148"/>
      <c r="CC322" s="148"/>
      <c r="CD322" s="148"/>
      <c r="CE322" s="148"/>
      <c r="CF322" s="148"/>
      <c r="CG322" s="148"/>
      <c r="CH322" s="148"/>
      <c r="CI322" s="148"/>
      <c r="CJ322" s="148"/>
      <c r="CK322" s="148"/>
      <c r="CL322" s="148"/>
      <c r="CM322" s="148"/>
      <c r="CN322" s="148"/>
      <c r="CO322" s="148"/>
      <c r="CP322" s="148"/>
      <c r="CQ322" s="148"/>
      <c r="CR322" s="148"/>
      <c r="CS322" s="148"/>
      <c r="CT322" s="148"/>
      <c r="CU322" s="148"/>
      <c r="CV322" s="148"/>
      <c r="CW322" s="148"/>
      <c r="CX322" s="148"/>
      <c r="CY322" s="148"/>
      <c r="CZ322" s="148"/>
      <c r="DA322" s="148"/>
      <c r="DB322" s="148"/>
      <c r="DC322" s="148"/>
      <c r="DD322" s="148"/>
      <c r="DE322" s="148"/>
      <c r="DF322" s="148"/>
      <c r="DG322" s="148"/>
      <c r="DH322" s="148"/>
      <c r="DI322" s="148"/>
      <c r="DJ322" s="148"/>
      <c r="DK322" s="148"/>
      <c r="DL322" s="148"/>
      <c r="DM322" s="148"/>
      <c r="DN322" s="148"/>
      <c r="DO322" s="148"/>
      <c r="DP322" s="148"/>
      <c r="DQ322" s="148"/>
      <c r="DR322" s="148"/>
      <c r="DS322" s="148"/>
      <c r="DT322" s="148"/>
      <c r="DU322" s="148"/>
      <c r="DV322" s="148"/>
      <c r="DW322" s="148"/>
      <c r="DX322" s="148"/>
      <c r="DY322" s="148"/>
      <c r="DZ322" s="148"/>
      <c r="EA322" s="148"/>
      <c r="EB322" s="148"/>
      <c r="EC322" s="148"/>
      <c r="ED322" s="148"/>
      <c r="EE322" s="148"/>
      <c r="EF322" s="148"/>
      <c r="EG322" s="148"/>
      <c r="EH322" s="148"/>
      <c r="EI322" s="148"/>
      <c r="EJ322" s="148"/>
      <c r="EK322" s="148"/>
      <c r="EL322" s="148"/>
      <c r="EM322" s="148"/>
      <c r="EN322" s="148"/>
      <c r="EO322" s="148"/>
      <c r="EP322" s="148"/>
      <c r="EQ322" s="148"/>
      <c r="ER322" s="148"/>
      <c r="ES322" s="148"/>
      <c r="ET322" s="148"/>
      <c r="EU322" s="148"/>
      <c r="EV322" s="148"/>
      <c r="EW322" s="148"/>
      <c r="EX322" s="148"/>
      <c r="EY322" s="148"/>
      <c r="EZ322" s="148"/>
      <c r="FA322" s="148"/>
      <c r="FB322" s="148"/>
      <c r="FC322" s="148"/>
      <c r="FD322" s="148"/>
      <c r="FE322" s="148"/>
      <c r="FF322" s="148"/>
      <c r="FG322" s="148"/>
      <c r="FH322" s="148"/>
      <c r="FI322" s="148"/>
      <c r="FJ322" s="148"/>
      <c r="FK322" s="148"/>
      <c r="FL322" s="148"/>
      <c r="FM322" s="148"/>
      <c r="FN322" s="148"/>
      <c r="FO322" s="148"/>
      <c r="FP322" s="148"/>
      <c r="FQ322" s="148"/>
      <c r="FR322" s="148"/>
      <c r="FS322" s="148"/>
      <c r="FT322" s="148"/>
      <c r="FU322" s="148"/>
      <c r="FV322" s="148"/>
      <c r="FW322" s="148"/>
      <c r="FX322" s="148"/>
      <c r="FY322" s="148"/>
      <c r="FZ322" s="148"/>
      <c r="GA322" s="148"/>
      <c r="GB322" s="148"/>
      <c r="GC322" s="148"/>
      <c r="GD322" s="148"/>
      <c r="GE322" s="148"/>
      <c r="GF322" s="148"/>
      <c r="GG322" s="148"/>
      <c r="GH322" s="148"/>
      <c r="GI322" s="148"/>
      <c r="GJ322" s="148"/>
      <c r="GK322" s="148"/>
      <c r="GL322" s="148"/>
      <c r="GM322" s="148"/>
      <c r="GN322" s="148"/>
      <c r="GO322" s="148"/>
      <c r="GP322" s="148"/>
      <c r="GQ322" s="148"/>
      <c r="GR322" s="148"/>
      <c r="GS322" s="148"/>
      <c r="GT322" s="148"/>
      <c r="GU322" s="148"/>
      <c r="GV322" s="148"/>
      <c r="GW322" s="148"/>
      <c r="GX322" s="148"/>
      <c r="GY322" s="148"/>
      <c r="GZ322" s="148"/>
      <c r="HA322" s="148"/>
      <c r="HB322" s="148"/>
      <c r="HC322" s="148"/>
      <c r="HD322" s="148"/>
      <c r="HE322" s="148"/>
      <c r="HF322" s="148"/>
      <c r="HG322" s="148"/>
      <c r="HH322" s="148"/>
      <c r="HI322" s="148"/>
      <c r="HJ322" s="148"/>
      <c r="HK322" s="148"/>
      <c r="HL322" s="148"/>
      <c r="HM322" s="148"/>
      <c r="HN322" s="148"/>
      <c r="HO322" s="148"/>
      <c r="HP322" s="148"/>
    </row>
    <row r="323" s="147" customFormat="1" spans="1:224">
      <c r="A323" s="160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  <c r="BQ323" s="148"/>
      <c r="BR323" s="148"/>
      <c r="BS323" s="148"/>
      <c r="BT323" s="148"/>
      <c r="BU323" s="148"/>
      <c r="BV323" s="148"/>
      <c r="BW323" s="148"/>
      <c r="BX323" s="148"/>
      <c r="BY323" s="148"/>
      <c r="BZ323" s="148"/>
      <c r="CA323" s="148"/>
      <c r="CB323" s="148"/>
      <c r="CC323" s="148"/>
      <c r="CD323" s="148"/>
      <c r="CE323" s="148"/>
      <c r="CF323" s="148"/>
      <c r="CG323" s="148"/>
      <c r="CH323" s="148"/>
      <c r="CI323" s="148"/>
      <c r="CJ323" s="148"/>
      <c r="CK323" s="148"/>
      <c r="CL323" s="148"/>
      <c r="CM323" s="148"/>
      <c r="CN323" s="148"/>
      <c r="CO323" s="148"/>
      <c r="CP323" s="148"/>
      <c r="CQ323" s="148"/>
      <c r="CR323" s="148"/>
      <c r="CS323" s="148"/>
      <c r="CT323" s="148"/>
      <c r="CU323" s="148"/>
      <c r="CV323" s="148"/>
      <c r="CW323" s="148"/>
      <c r="CX323" s="148"/>
      <c r="CY323" s="148"/>
      <c r="CZ323" s="148"/>
      <c r="DA323" s="148"/>
      <c r="DB323" s="148"/>
      <c r="DC323" s="148"/>
      <c r="DD323" s="148"/>
      <c r="DE323" s="148"/>
      <c r="DF323" s="148"/>
      <c r="DG323" s="148"/>
      <c r="DH323" s="148"/>
      <c r="DI323" s="148"/>
      <c r="DJ323" s="148"/>
      <c r="DK323" s="148"/>
      <c r="DL323" s="148"/>
      <c r="DM323" s="148"/>
      <c r="DN323" s="148"/>
      <c r="DO323" s="148"/>
      <c r="DP323" s="148"/>
      <c r="DQ323" s="148"/>
      <c r="DR323" s="148"/>
      <c r="DS323" s="148"/>
      <c r="DT323" s="148"/>
      <c r="DU323" s="148"/>
      <c r="DV323" s="148"/>
      <c r="DW323" s="148"/>
      <c r="DX323" s="148"/>
      <c r="DY323" s="148"/>
      <c r="DZ323" s="148"/>
      <c r="EA323" s="148"/>
      <c r="EB323" s="148"/>
      <c r="EC323" s="148"/>
      <c r="ED323" s="148"/>
      <c r="EE323" s="148"/>
      <c r="EF323" s="148"/>
      <c r="EG323" s="148"/>
      <c r="EH323" s="148"/>
      <c r="EI323" s="148"/>
      <c r="EJ323" s="148"/>
      <c r="EK323" s="148"/>
      <c r="EL323" s="148"/>
      <c r="EM323" s="148"/>
      <c r="EN323" s="148"/>
      <c r="EO323" s="148"/>
      <c r="EP323" s="148"/>
      <c r="EQ323" s="148"/>
      <c r="ER323" s="148"/>
      <c r="ES323" s="148"/>
      <c r="ET323" s="148"/>
      <c r="EU323" s="148"/>
      <c r="EV323" s="148"/>
      <c r="EW323" s="148"/>
      <c r="EX323" s="148"/>
      <c r="EY323" s="148"/>
      <c r="EZ323" s="148"/>
      <c r="FA323" s="148"/>
      <c r="FB323" s="148"/>
      <c r="FC323" s="148"/>
      <c r="FD323" s="148"/>
      <c r="FE323" s="148"/>
      <c r="FF323" s="148"/>
      <c r="FG323" s="148"/>
      <c r="FH323" s="148"/>
      <c r="FI323" s="148"/>
      <c r="FJ323" s="148"/>
      <c r="FK323" s="148"/>
      <c r="FL323" s="148"/>
      <c r="FM323" s="148"/>
      <c r="FN323" s="148"/>
      <c r="FO323" s="148"/>
      <c r="FP323" s="148"/>
      <c r="FQ323" s="148"/>
      <c r="FR323" s="148"/>
      <c r="FS323" s="148"/>
      <c r="FT323" s="148"/>
      <c r="FU323" s="148"/>
      <c r="FV323" s="148"/>
      <c r="FW323" s="148"/>
      <c r="FX323" s="148"/>
      <c r="FY323" s="148"/>
      <c r="FZ323" s="148"/>
      <c r="GA323" s="148"/>
      <c r="GB323" s="148"/>
      <c r="GC323" s="148"/>
      <c r="GD323" s="148"/>
      <c r="GE323" s="148"/>
      <c r="GF323" s="148"/>
      <c r="GG323" s="148"/>
      <c r="GH323" s="148"/>
      <c r="GI323" s="148"/>
      <c r="GJ323" s="148"/>
      <c r="GK323" s="148"/>
      <c r="GL323" s="148"/>
      <c r="GM323" s="148"/>
      <c r="GN323" s="148"/>
      <c r="GO323" s="148"/>
      <c r="GP323" s="148"/>
      <c r="GQ323" s="148"/>
      <c r="GR323" s="148"/>
      <c r="GS323" s="148"/>
      <c r="GT323" s="148"/>
      <c r="GU323" s="148"/>
      <c r="GV323" s="148"/>
      <c r="GW323" s="148"/>
      <c r="GX323" s="148"/>
      <c r="GY323" s="148"/>
      <c r="GZ323" s="148"/>
      <c r="HA323" s="148"/>
      <c r="HB323" s="148"/>
      <c r="HC323" s="148"/>
      <c r="HD323" s="148"/>
      <c r="HE323" s="148"/>
      <c r="HF323" s="148"/>
      <c r="HG323" s="148"/>
      <c r="HH323" s="148"/>
      <c r="HI323" s="148"/>
      <c r="HJ323" s="148"/>
      <c r="HK323" s="148"/>
      <c r="HL323" s="148"/>
      <c r="HM323" s="148"/>
      <c r="HN323" s="148"/>
      <c r="HO323" s="148"/>
      <c r="HP323" s="148"/>
    </row>
    <row r="324" s="147" customFormat="1" spans="1:224">
      <c r="A324" s="160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  <c r="BQ324" s="148"/>
      <c r="BR324" s="148"/>
      <c r="BS324" s="148"/>
      <c r="BT324" s="148"/>
      <c r="BU324" s="148"/>
      <c r="BV324" s="148"/>
      <c r="BW324" s="148"/>
      <c r="BX324" s="148"/>
      <c r="BY324" s="148"/>
      <c r="BZ324" s="148"/>
      <c r="CA324" s="148"/>
      <c r="CB324" s="148"/>
      <c r="CC324" s="148"/>
      <c r="CD324" s="148"/>
      <c r="CE324" s="148"/>
      <c r="CF324" s="148"/>
      <c r="CG324" s="148"/>
      <c r="CH324" s="148"/>
      <c r="CI324" s="148"/>
      <c r="CJ324" s="148"/>
      <c r="CK324" s="148"/>
      <c r="CL324" s="148"/>
      <c r="CM324" s="148"/>
      <c r="CN324" s="148"/>
      <c r="CO324" s="148"/>
      <c r="CP324" s="148"/>
      <c r="CQ324" s="148"/>
      <c r="CR324" s="148"/>
      <c r="CS324" s="148"/>
      <c r="CT324" s="148"/>
      <c r="CU324" s="148"/>
      <c r="CV324" s="148"/>
      <c r="CW324" s="148"/>
      <c r="CX324" s="148"/>
      <c r="CY324" s="148"/>
      <c r="CZ324" s="148"/>
      <c r="DA324" s="148"/>
      <c r="DB324" s="148"/>
      <c r="DC324" s="148"/>
      <c r="DD324" s="148"/>
      <c r="DE324" s="148"/>
      <c r="DF324" s="148"/>
      <c r="DG324" s="148"/>
      <c r="DH324" s="148"/>
      <c r="DI324" s="148"/>
      <c r="DJ324" s="148"/>
      <c r="DK324" s="148"/>
      <c r="DL324" s="148"/>
      <c r="DM324" s="148"/>
      <c r="DN324" s="148"/>
      <c r="DO324" s="148"/>
      <c r="DP324" s="148"/>
      <c r="DQ324" s="148"/>
      <c r="DR324" s="148"/>
      <c r="DS324" s="148"/>
      <c r="DT324" s="148"/>
      <c r="DU324" s="148"/>
      <c r="DV324" s="148"/>
      <c r="DW324" s="148"/>
      <c r="DX324" s="148"/>
      <c r="DY324" s="148"/>
      <c r="DZ324" s="148"/>
      <c r="EA324" s="148"/>
      <c r="EB324" s="148"/>
      <c r="EC324" s="148"/>
      <c r="ED324" s="148"/>
      <c r="EE324" s="148"/>
      <c r="EF324" s="148"/>
      <c r="EG324" s="148"/>
      <c r="EH324" s="148"/>
      <c r="EI324" s="148"/>
      <c r="EJ324" s="148"/>
      <c r="EK324" s="148"/>
      <c r="EL324" s="148"/>
      <c r="EM324" s="148"/>
      <c r="EN324" s="148"/>
      <c r="EO324" s="148"/>
      <c r="EP324" s="148"/>
      <c r="EQ324" s="148"/>
      <c r="ER324" s="148"/>
      <c r="ES324" s="148"/>
      <c r="ET324" s="148"/>
      <c r="EU324" s="148"/>
      <c r="EV324" s="148"/>
      <c r="EW324" s="148"/>
      <c r="EX324" s="148"/>
      <c r="EY324" s="148"/>
      <c r="EZ324" s="148"/>
      <c r="FA324" s="148"/>
      <c r="FB324" s="148"/>
      <c r="FC324" s="148"/>
      <c r="FD324" s="148"/>
      <c r="FE324" s="148"/>
      <c r="FF324" s="148"/>
      <c r="FG324" s="148"/>
      <c r="FH324" s="148"/>
      <c r="FI324" s="148"/>
      <c r="FJ324" s="148"/>
      <c r="FK324" s="148"/>
      <c r="FL324" s="148"/>
      <c r="FM324" s="148"/>
      <c r="FN324" s="148"/>
      <c r="FO324" s="148"/>
      <c r="FP324" s="148"/>
      <c r="FQ324" s="148"/>
      <c r="FR324" s="148"/>
      <c r="FS324" s="148"/>
      <c r="FT324" s="148"/>
      <c r="FU324" s="148"/>
      <c r="FV324" s="148"/>
      <c r="FW324" s="148"/>
      <c r="FX324" s="148"/>
      <c r="FY324" s="148"/>
      <c r="FZ324" s="148"/>
      <c r="GA324" s="148"/>
      <c r="GB324" s="148"/>
      <c r="GC324" s="148"/>
      <c r="GD324" s="148"/>
      <c r="GE324" s="148"/>
      <c r="GF324" s="148"/>
      <c r="GG324" s="148"/>
      <c r="GH324" s="148"/>
      <c r="GI324" s="148"/>
      <c r="GJ324" s="148"/>
      <c r="GK324" s="148"/>
      <c r="GL324" s="148"/>
      <c r="GM324" s="148"/>
      <c r="GN324" s="148"/>
      <c r="GO324" s="148"/>
      <c r="GP324" s="148"/>
      <c r="GQ324" s="148"/>
      <c r="GR324" s="148"/>
      <c r="GS324" s="148"/>
      <c r="GT324" s="148"/>
      <c r="GU324" s="148"/>
      <c r="GV324" s="148"/>
      <c r="GW324" s="148"/>
      <c r="GX324" s="148"/>
      <c r="GY324" s="148"/>
      <c r="GZ324" s="148"/>
      <c r="HA324" s="148"/>
      <c r="HB324" s="148"/>
      <c r="HC324" s="148"/>
      <c r="HD324" s="148"/>
      <c r="HE324" s="148"/>
      <c r="HF324" s="148"/>
      <c r="HG324" s="148"/>
      <c r="HH324" s="148"/>
      <c r="HI324" s="148"/>
      <c r="HJ324" s="148"/>
      <c r="HK324" s="148"/>
      <c r="HL324" s="148"/>
      <c r="HM324" s="148"/>
      <c r="HN324" s="148"/>
      <c r="HO324" s="148"/>
      <c r="HP324" s="148"/>
    </row>
    <row r="325" s="147" customFormat="1" spans="1:224">
      <c r="A325" s="160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  <c r="BQ325" s="148"/>
      <c r="BR325" s="148"/>
      <c r="BS325" s="148"/>
      <c r="BT325" s="148"/>
      <c r="BU325" s="148"/>
      <c r="BV325" s="148"/>
      <c r="BW325" s="148"/>
      <c r="BX325" s="148"/>
      <c r="BY325" s="148"/>
      <c r="BZ325" s="148"/>
      <c r="CA325" s="148"/>
      <c r="CB325" s="148"/>
      <c r="CC325" s="148"/>
      <c r="CD325" s="148"/>
      <c r="CE325" s="148"/>
      <c r="CF325" s="148"/>
      <c r="CG325" s="148"/>
      <c r="CH325" s="148"/>
      <c r="CI325" s="148"/>
      <c r="CJ325" s="148"/>
      <c r="CK325" s="148"/>
      <c r="CL325" s="148"/>
      <c r="CM325" s="148"/>
      <c r="CN325" s="148"/>
      <c r="CO325" s="148"/>
      <c r="CP325" s="148"/>
      <c r="CQ325" s="148"/>
      <c r="CR325" s="148"/>
      <c r="CS325" s="148"/>
      <c r="CT325" s="148"/>
      <c r="CU325" s="148"/>
      <c r="CV325" s="148"/>
      <c r="CW325" s="148"/>
      <c r="CX325" s="148"/>
      <c r="CY325" s="148"/>
      <c r="CZ325" s="148"/>
      <c r="DA325" s="148"/>
      <c r="DB325" s="148"/>
      <c r="DC325" s="148"/>
      <c r="DD325" s="148"/>
      <c r="DE325" s="148"/>
      <c r="DF325" s="148"/>
      <c r="DG325" s="148"/>
      <c r="DH325" s="148"/>
      <c r="DI325" s="148"/>
      <c r="DJ325" s="148"/>
      <c r="DK325" s="148"/>
      <c r="DL325" s="148"/>
      <c r="DM325" s="148"/>
      <c r="DN325" s="148"/>
      <c r="DO325" s="148"/>
      <c r="DP325" s="148"/>
      <c r="DQ325" s="148"/>
      <c r="DR325" s="148"/>
      <c r="DS325" s="148"/>
      <c r="DT325" s="148"/>
      <c r="DU325" s="148"/>
      <c r="DV325" s="148"/>
      <c r="DW325" s="148"/>
      <c r="DX325" s="148"/>
      <c r="DY325" s="148"/>
      <c r="DZ325" s="148"/>
      <c r="EA325" s="148"/>
      <c r="EB325" s="148"/>
      <c r="EC325" s="148"/>
      <c r="ED325" s="148"/>
      <c r="EE325" s="148"/>
      <c r="EF325" s="148"/>
      <c r="EG325" s="148"/>
      <c r="EH325" s="148"/>
      <c r="EI325" s="148"/>
      <c r="EJ325" s="148"/>
      <c r="EK325" s="148"/>
      <c r="EL325" s="148"/>
      <c r="EM325" s="148"/>
      <c r="EN325" s="148"/>
      <c r="EO325" s="148"/>
      <c r="EP325" s="148"/>
      <c r="EQ325" s="148"/>
      <c r="ER325" s="148"/>
      <c r="ES325" s="148"/>
      <c r="ET325" s="148"/>
      <c r="EU325" s="148"/>
      <c r="EV325" s="148"/>
      <c r="EW325" s="148"/>
      <c r="EX325" s="148"/>
      <c r="EY325" s="148"/>
      <c r="EZ325" s="148"/>
      <c r="FA325" s="148"/>
      <c r="FB325" s="148"/>
      <c r="FC325" s="148"/>
      <c r="FD325" s="148"/>
      <c r="FE325" s="148"/>
      <c r="FF325" s="148"/>
      <c r="FG325" s="148"/>
      <c r="FH325" s="148"/>
      <c r="FI325" s="148"/>
      <c r="FJ325" s="148"/>
      <c r="FK325" s="148"/>
      <c r="FL325" s="148"/>
      <c r="FM325" s="148"/>
      <c r="FN325" s="148"/>
      <c r="FO325" s="148"/>
      <c r="FP325" s="148"/>
      <c r="FQ325" s="148"/>
      <c r="FR325" s="148"/>
      <c r="FS325" s="148"/>
      <c r="FT325" s="148"/>
      <c r="FU325" s="148"/>
      <c r="FV325" s="148"/>
      <c r="FW325" s="148"/>
      <c r="FX325" s="148"/>
      <c r="FY325" s="148"/>
      <c r="FZ325" s="148"/>
      <c r="GA325" s="148"/>
      <c r="GB325" s="148"/>
      <c r="GC325" s="148"/>
      <c r="GD325" s="148"/>
      <c r="GE325" s="148"/>
      <c r="GF325" s="148"/>
      <c r="GG325" s="148"/>
      <c r="GH325" s="148"/>
      <c r="GI325" s="148"/>
      <c r="GJ325" s="148"/>
      <c r="GK325" s="148"/>
      <c r="GL325" s="148"/>
      <c r="GM325" s="148"/>
      <c r="GN325" s="148"/>
      <c r="GO325" s="148"/>
      <c r="GP325" s="148"/>
      <c r="GQ325" s="148"/>
      <c r="GR325" s="148"/>
      <c r="GS325" s="148"/>
      <c r="GT325" s="148"/>
      <c r="GU325" s="148"/>
      <c r="GV325" s="148"/>
      <c r="GW325" s="148"/>
      <c r="GX325" s="148"/>
      <c r="GY325" s="148"/>
      <c r="GZ325" s="148"/>
      <c r="HA325" s="148"/>
      <c r="HB325" s="148"/>
      <c r="HC325" s="148"/>
      <c r="HD325" s="148"/>
      <c r="HE325" s="148"/>
      <c r="HF325" s="148"/>
      <c r="HG325" s="148"/>
      <c r="HH325" s="148"/>
      <c r="HI325" s="148"/>
      <c r="HJ325" s="148"/>
      <c r="HK325" s="148"/>
      <c r="HL325" s="148"/>
      <c r="HM325" s="148"/>
      <c r="HN325" s="148"/>
      <c r="HO325" s="148"/>
      <c r="HP325" s="148"/>
    </row>
    <row r="326" s="147" customFormat="1" spans="1:224">
      <c r="A326" s="160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  <c r="BQ326" s="148"/>
      <c r="BR326" s="148"/>
      <c r="BS326" s="148"/>
      <c r="BT326" s="148"/>
      <c r="BU326" s="148"/>
      <c r="BV326" s="148"/>
      <c r="BW326" s="148"/>
      <c r="BX326" s="148"/>
      <c r="BY326" s="148"/>
      <c r="BZ326" s="148"/>
      <c r="CA326" s="148"/>
      <c r="CB326" s="148"/>
      <c r="CC326" s="148"/>
      <c r="CD326" s="148"/>
      <c r="CE326" s="148"/>
      <c r="CF326" s="148"/>
      <c r="CG326" s="148"/>
      <c r="CH326" s="148"/>
      <c r="CI326" s="148"/>
      <c r="CJ326" s="148"/>
      <c r="CK326" s="148"/>
      <c r="CL326" s="148"/>
      <c r="CM326" s="148"/>
      <c r="CN326" s="148"/>
      <c r="CO326" s="148"/>
      <c r="CP326" s="148"/>
      <c r="CQ326" s="148"/>
      <c r="CR326" s="148"/>
      <c r="CS326" s="148"/>
      <c r="CT326" s="148"/>
      <c r="CU326" s="148"/>
      <c r="CV326" s="148"/>
      <c r="CW326" s="148"/>
      <c r="CX326" s="148"/>
      <c r="CY326" s="148"/>
      <c r="CZ326" s="148"/>
      <c r="DA326" s="148"/>
      <c r="DB326" s="148"/>
      <c r="DC326" s="148"/>
      <c r="DD326" s="148"/>
      <c r="DE326" s="148"/>
      <c r="DF326" s="148"/>
      <c r="DG326" s="148"/>
      <c r="DH326" s="148"/>
      <c r="DI326" s="148"/>
      <c r="DJ326" s="148"/>
      <c r="DK326" s="148"/>
      <c r="DL326" s="148"/>
      <c r="DM326" s="148"/>
      <c r="DN326" s="148"/>
      <c r="DO326" s="148"/>
      <c r="DP326" s="148"/>
      <c r="DQ326" s="148"/>
      <c r="DR326" s="148"/>
      <c r="DS326" s="148"/>
      <c r="DT326" s="148"/>
      <c r="DU326" s="148"/>
      <c r="DV326" s="148"/>
      <c r="DW326" s="148"/>
      <c r="DX326" s="148"/>
      <c r="DY326" s="148"/>
      <c r="DZ326" s="148"/>
      <c r="EA326" s="148"/>
      <c r="EB326" s="148"/>
      <c r="EC326" s="148"/>
      <c r="ED326" s="148"/>
      <c r="EE326" s="148"/>
      <c r="EF326" s="148"/>
      <c r="EG326" s="148"/>
      <c r="EH326" s="148"/>
      <c r="EI326" s="148"/>
      <c r="EJ326" s="148"/>
      <c r="EK326" s="148"/>
      <c r="EL326" s="148"/>
      <c r="EM326" s="148"/>
      <c r="EN326" s="148"/>
      <c r="EO326" s="148"/>
      <c r="EP326" s="148"/>
      <c r="EQ326" s="148"/>
      <c r="ER326" s="148"/>
      <c r="ES326" s="148"/>
      <c r="ET326" s="148"/>
      <c r="EU326" s="148"/>
      <c r="EV326" s="148"/>
      <c r="EW326" s="148"/>
      <c r="EX326" s="148"/>
      <c r="EY326" s="148"/>
      <c r="EZ326" s="148"/>
      <c r="FA326" s="148"/>
      <c r="FB326" s="148"/>
      <c r="FC326" s="148"/>
      <c r="FD326" s="148"/>
      <c r="FE326" s="148"/>
      <c r="FF326" s="148"/>
      <c r="FG326" s="148"/>
      <c r="FH326" s="148"/>
      <c r="FI326" s="148"/>
      <c r="FJ326" s="148"/>
      <c r="FK326" s="148"/>
      <c r="FL326" s="148"/>
      <c r="FM326" s="148"/>
      <c r="FN326" s="148"/>
      <c r="FO326" s="148"/>
      <c r="FP326" s="148"/>
      <c r="FQ326" s="148"/>
      <c r="FR326" s="148"/>
      <c r="FS326" s="148"/>
      <c r="FT326" s="148"/>
      <c r="FU326" s="148"/>
      <c r="FV326" s="148"/>
      <c r="FW326" s="148"/>
      <c r="FX326" s="148"/>
      <c r="FY326" s="148"/>
      <c r="FZ326" s="148"/>
      <c r="GA326" s="148"/>
      <c r="GB326" s="148"/>
      <c r="GC326" s="148"/>
      <c r="GD326" s="148"/>
      <c r="GE326" s="148"/>
      <c r="GF326" s="148"/>
      <c r="GG326" s="148"/>
      <c r="GH326" s="148"/>
      <c r="GI326" s="148"/>
      <c r="GJ326" s="148"/>
      <c r="GK326" s="148"/>
      <c r="GL326" s="148"/>
      <c r="GM326" s="148"/>
      <c r="GN326" s="148"/>
      <c r="GO326" s="148"/>
      <c r="GP326" s="148"/>
      <c r="GQ326" s="148"/>
      <c r="GR326" s="148"/>
      <c r="GS326" s="148"/>
      <c r="GT326" s="148"/>
      <c r="GU326" s="148"/>
      <c r="GV326" s="148"/>
      <c r="GW326" s="148"/>
      <c r="GX326" s="148"/>
      <c r="GY326" s="148"/>
      <c r="GZ326" s="148"/>
      <c r="HA326" s="148"/>
      <c r="HB326" s="148"/>
      <c r="HC326" s="148"/>
      <c r="HD326" s="148"/>
      <c r="HE326" s="148"/>
      <c r="HF326" s="148"/>
      <c r="HG326" s="148"/>
      <c r="HH326" s="148"/>
      <c r="HI326" s="148"/>
      <c r="HJ326" s="148"/>
      <c r="HK326" s="148"/>
      <c r="HL326" s="148"/>
      <c r="HM326" s="148"/>
      <c r="HN326" s="148"/>
      <c r="HO326" s="148"/>
      <c r="HP326" s="148"/>
    </row>
    <row r="327" s="147" customFormat="1" spans="1:224">
      <c r="A327" s="160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  <c r="BQ327" s="148"/>
      <c r="BR327" s="148"/>
      <c r="BS327" s="148"/>
      <c r="BT327" s="148"/>
      <c r="BU327" s="148"/>
      <c r="BV327" s="148"/>
      <c r="BW327" s="148"/>
      <c r="BX327" s="148"/>
      <c r="BY327" s="148"/>
      <c r="BZ327" s="148"/>
      <c r="CA327" s="148"/>
      <c r="CB327" s="148"/>
      <c r="CC327" s="148"/>
      <c r="CD327" s="148"/>
      <c r="CE327" s="148"/>
      <c r="CF327" s="148"/>
      <c r="CG327" s="148"/>
      <c r="CH327" s="148"/>
      <c r="CI327" s="148"/>
      <c r="CJ327" s="148"/>
      <c r="CK327" s="148"/>
      <c r="CL327" s="148"/>
      <c r="CM327" s="148"/>
      <c r="CN327" s="148"/>
      <c r="CO327" s="148"/>
      <c r="CP327" s="148"/>
      <c r="CQ327" s="148"/>
      <c r="CR327" s="148"/>
      <c r="CS327" s="148"/>
      <c r="CT327" s="148"/>
      <c r="CU327" s="148"/>
      <c r="CV327" s="148"/>
      <c r="CW327" s="148"/>
      <c r="CX327" s="148"/>
      <c r="CY327" s="148"/>
      <c r="CZ327" s="148"/>
      <c r="DA327" s="148"/>
      <c r="DB327" s="148"/>
      <c r="DC327" s="148"/>
      <c r="DD327" s="148"/>
      <c r="DE327" s="148"/>
      <c r="DF327" s="148"/>
      <c r="DG327" s="148"/>
      <c r="DH327" s="148"/>
      <c r="DI327" s="148"/>
      <c r="DJ327" s="148"/>
      <c r="DK327" s="148"/>
      <c r="DL327" s="148"/>
      <c r="DM327" s="148"/>
      <c r="DN327" s="148"/>
      <c r="DO327" s="148"/>
      <c r="DP327" s="148"/>
      <c r="DQ327" s="148"/>
      <c r="DR327" s="148"/>
      <c r="DS327" s="148"/>
      <c r="DT327" s="148"/>
      <c r="DU327" s="148"/>
      <c r="DV327" s="148"/>
      <c r="DW327" s="148"/>
      <c r="DX327" s="148"/>
      <c r="DY327" s="148"/>
      <c r="DZ327" s="148"/>
      <c r="EA327" s="148"/>
      <c r="EB327" s="148"/>
      <c r="EC327" s="148"/>
      <c r="ED327" s="148"/>
      <c r="EE327" s="148"/>
      <c r="EF327" s="148"/>
      <c r="EG327" s="148"/>
      <c r="EH327" s="148"/>
      <c r="EI327" s="148"/>
      <c r="EJ327" s="148"/>
      <c r="EK327" s="148"/>
      <c r="EL327" s="148"/>
      <c r="EM327" s="148"/>
      <c r="EN327" s="148"/>
      <c r="EO327" s="148"/>
      <c r="EP327" s="148"/>
      <c r="EQ327" s="148"/>
      <c r="ER327" s="148"/>
      <c r="ES327" s="148"/>
      <c r="ET327" s="148"/>
      <c r="EU327" s="148"/>
      <c r="EV327" s="148"/>
      <c r="EW327" s="148"/>
      <c r="EX327" s="148"/>
      <c r="EY327" s="148"/>
      <c r="EZ327" s="148"/>
      <c r="FA327" s="148"/>
      <c r="FB327" s="148"/>
      <c r="FC327" s="148"/>
      <c r="FD327" s="148"/>
      <c r="FE327" s="148"/>
      <c r="FF327" s="148"/>
      <c r="FG327" s="148"/>
      <c r="FH327" s="148"/>
      <c r="FI327" s="148"/>
      <c r="FJ327" s="148"/>
      <c r="FK327" s="148"/>
      <c r="FL327" s="148"/>
      <c r="FM327" s="148"/>
      <c r="FN327" s="148"/>
      <c r="FO327" s="148"/>
      <c r="FP327" s="148"/>
      <c r="FQ327" s="148"/>
      <c r="FR327" s="148"/>
      <c r="FS327" s="148"/>
      <c r="FT327" s="148"/>
      <c r="FU327" s="148"/>
      <c r="FV327" s="148"/>
      <c r="FW327" s="148"/>
      <c r="FX327" s="148"/>
      <c r="FY327" s="148"/>
      <c r="FZ327" s="148"/>
      <c r="GA327" s="148"/>
      <c r="GB327" s="148"/>
      <c r="GC327" s="148"/>
      <c r="GD327" s="148"/>
      <c r="GE327" s="148"/>
      <c r="GF327" s="148"/>
      <c r="GG327" s="148"/>
      <c r="GH327" s="148"/>
      <c r="GI327" s="148"/>
      <c r="GJ327" s="148"/>
      <c r="GK327" s="148"/>
      <c r="GL327" s="148"/>
      <c r="GM327" s="148"/>
      <c r="GN327" s="148"/>
      <c r="GO327" s="148"/>
      <c r="GP327" s="148"/>
      <c r="GQ327" s="148"/>
      <c r="GR327" s="148"/>
      <c r="GS327" s="148"/>
      <c r="GT327" s="148"/>
      <c r="GU327" s="148"/>
      <c r="GV327" s="148"/>
      <c r="GW327" s="148"/>
      <c r="GX327" s="148"/>
      <c r="GY327" s="148"/>
      <c r="GZ327" s="148"/>
      <c r="HA327" s="148"/>
      <c r="HB327" s="148"/>
      <c r="HC327" s="148"/>
      <c r="HD327" s="148"/>
      <c r="HE327" s="148"/>
      <c r="HF327" s="148"/>
      <c r="HG327" s="148"/>
      <c r="HH327" s="148"/>
      <c r="HI327" s="148"/>
      <c r="HJ327" s="148"/>
      <c r="HK327" s="148"/>
      <c r="HL327" s="148"/>
      <c r="HM327" s="148"/>
      <c r="HN327" s="148"/>
      <c r="HO327" s="148"/>
      <c r="HP327" s="148"/>
    </row>
    <row r="328" s="147" customFormat="1" spans="1:224">
      <c r="A328" s="160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  <c r="BQ328" s="148"/>
      <c r="BR328" s="148"/>
      <c r="BS328" s="148"/>
      <c r="BT328" s="148"/>
      <c r="BU328" s="148"/>
      <c r="BV328" s="148"/>
      <c r="BW328" s="148"/>
      <c r="BX328" s="148"/>
      <c r="BY328" s="148"/>
      <c r="BZ328" s="148"/>
      <c r="CA328" s="148"/>
      <c r="CB328" s="148"/>
      <c r="CC328" s="148"/>
      <c r="CD328" s="148"/>
      <c r="CE328" s="148"/>
      <c r="CF328" s="148"/>
      <c r="CG328" s="148"/>
      <c r="CH328" s="148"/>
      <c r="CI328" s="148"/>
      <c r="CJ328" s="148"/>
      <c r="CK328" s="148"/>
      <c r="CL328" s="148"/>
      <c r="CM328" s="148"/>
      <c r="CN328" s="148"/>
      <c r="CO328" s="148"/>
      <c r="CP328" s="148"/>
      <c r="CQ328" s="148"/>
      <c r="CR328" s="148"/>
      <c r="CS328" s="148"/>
      <c r="CT328" s="148"/>
      <c r="CU328" s="148"/>
      <c r="CV328" s="148"/>
      <c r="CW328" s="148"/>
      <c r="CX328" s="148"/>
      <c r="CY328" s="148"/>
      <c r="CZ328" s="148"/>
      <c r="DA328" s="148"/>
      <c r="DB328" s="148"/>
      <c r="DC328" s="148"/>
      <c r="DD328" s="148"/>
      <c r="DE328" s="148"/>
      <c r="DF328" s="148"/>
      <c r="DG328" s="148"/>
      <c r="DH328" s="148"/>
      <c r="DI328" s="148"/>
      <c r="DJ328" s="148"/>
      <c r="DK328" s="148"/>
      <c r="DL328" s="148"/>
      <c r="DM328" s="148"/>
      <c r="DN328" s="148"/>
      <c r="DO328" s="148"/>
      <c r="DP328" s="148"/>
      <c r="DQ328" s="148"/>
      <c r="DR328" s="148"/>
      <c r="DS328" s="148"/>
      <c r="DT328" s="148"/>
      <c r="DU328" s="148"/>
      <c r="DV328" s="148"/>
      <c r="DW328" s="148"/>
      <c r="DX328" s="148"/>
      <c r="DY328" s="148"/>
      <c r="DZ328" s="148"/>
      <c r="EA328" s="148"/>
      <c r="EB328" s="148"/>
      <c r="EC328" s="148"/>
      <c r="ED328" s="148"/>
      <c r="EE328" s="148"/>
      <c r="EF328" s="148"/>
      <c r="EG328" s="148"/>
      <c r="EH328" s="148"/>
      <c r="EI328" s="148"/>
      <c r="EJ328" s="148"/>
      <c r="EK328" s="148"/>
      <c r="EL328" s="148"/>
      <c r="EM328" s="148"/>
      <c r="EN328" s="148"/>
      <c r="EO328" s="148"/>
      <c r="EP328" s="148"/>
      <c r="EQ328" s="148"/>
      <c r="ER328" s="148"/>
      <c r="ES328" s="148"/>
      <c r="ET328" s="148"/>
      <c r="EU328" s="148"/>
      <c r="EV328" s="148"/>
      <c r="EW328" s="148"/>
      <c r="EX328" s="148"/>
      <c r="EY328" s="148"/>
      <c r="EZ328" s="148"/>
      <c r="FA328" s="148"/>
      <c r="FB328" s="148"/>
      <c r="FC328" s="148"/>
      <c r="FD328" s="148"/>
      <c r="FE328" s="148"/>
      <c r="FF328" s="148"/>
      <c r="FG328" s="148"/>
      <c r="FH328" s="148"/>
      <c r="FI328" s="148"/>
      <c r="FJ328" s="148"/>
      <c r="FK328" s="148"/>
      <c r="FL328" s="148"/>
      <c r="FM328" s="148"/>
      <c r="FN328" s="148"/>
      <c r="FO328" s="148"/>
      <c r="FP328" s="148"/>
      <c r="FQ328" s="148"/>
      <c r="FR328" s="148"/>
      <c r="FS328" s="148"/>
      <c r="FT328" s="148"/>
      <c r="FU328" s="148"/>
      <c r="FV328" s="148"/>
      <c r="FW328" s="148"/>
      <c r="FX328" s="148"/>
      <c r="FY328" s="148"/>
      <c r="FZ328" s="148"/>
      <c r="GA328" s="148"/>
      <c r="GB328" s="148"/>
      <c r="GC328" s="148"/>
      <c r="GD328" s="148"/>
      <c r="GE328" s="148"/>
      <c r="GF328" s="148"/>
      <c r="GG328" s="148"/>
      <c r="GH328" s="148"/>
      <c r="GI328" s="148"/>
      <c r="GJ328" s="148"/>
      <c r="GK328" s="148"/>
      <c r="GL328" s="148"/>
      <c r="GM328" s="148"/>
      <c r="GN328" s="148"/>
      <c r="GO328" s="148"/>
      <c r="GP328" s="148"/>
      <c r="GQ328" s="148"/>
      <c r="GR328" s="148"/>
      <c r="GS328" s="148"/>
      <c r="GT328" s="148"/>
      <c r="GU328" s="148"/>
      <c r="GV328" s="148"/>
      <c r="GW328" s="148"/>
      <c r="GX328" s="148"/>
      <c r="GY328" s="148"/>
      <c r="GZ328" s="148"/>
      <c r="HA328" s="148"/>
      <c r="HB328" s="148"/>
      <c r="HC328" s="148"/>
      <c r="HD328" s="148"/>
      <c r="HE328" s="148"/>
      <c r="HF328" s="148"/>
      <c r="HG328" s="148"/>
      <c r="HH328" s="148"/>
      <c r="HI328" s="148"/>
      <c r="HJ328" s="148"/>
      <c r="HK328" s="148"/>
      <c r="HL328" s="148"/>
      <c r="HM328" s="148"/>
      <c r="HN328" s="148"/>
      <c r="HO328" s="148"/>
      <c r="HP328" s="148"/>
    </row>
    <row r="329" s="147" customFormat="1" spans="1:224">
      <c r="A329" s="160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  <c r="BQ329" s="148"/>
      <c r="BR329" s="148"/>
      <c r="BS329" s="148"/>
      <c r="BT329" s="148"/>
      <c r="BU329" s="148"/>
      <c r="BV329" s="148"/>
      <c r="BW329" s="148"/>
      <c r="BX329" s="148"/>
      <c r="BY329" s="148"/>
      <c r="BZ329" s="148"/>
      <c r="CA329" s="148"/>
      <c r="CB329" s="148"/>
      <c r="CC329" s="148"/>
      <c r="CD329" s="148"/>
      <c r="CE329" s="148"/>
      <c r="CF329" s="148"/>
      <c r="CG329" s="148"/>
      <c r="CH329" s="148"/>
      <c r="CI329" s="148"/>
      <c r="CJ329" s="148"/>
      <c r="CK329" s="148"/>
      <c r="CL329" s="148"/>
      <c r="CM329" s="148"/>
      <c r="CN329" s="148"/>
      <c r="CO329" s="148"/>
      <c r="CP329" s="148"/>
      <c r="CQ329" s="148"/>
      <c r="CR329" s="148"/>
      <c r="CS329" s="148"/>
      <c r="CT329" s="148"/>
      <c r="CU329" s="148"/>
      <c r="CV329" s="148"/>
      <c r="CW329" s="148"/>
      <c r="CX329" s="148"/>
      <c r="CY329" s="148"/>
      <c r="CZ329" s="148"/>
      <c r="DA329" s="148"/>
      <c r="DB329" s="148"/>
      <c r="DC329" s="148"/>
      <c r="DD329" s="148"/>
      <c r="DE329" s="148"/>
      <c r="DF329" s="148"/>
      <c r="DG329" s="148"/>
      <c r="DH329" s="148"/>
      <c r="DI329" s="148"/>
      <c r="DJ329" s="148"/>
      <c r="DK329" s="148"/>
      <c r="DL329" s="148"/>
      <c r="DM329" s="148"/>
      <c r="DN329" s="148"/>
      <c r="DO329" s="148"/>
      <c r="DP329" s="148"/>
      <c r="DQ329" s="148"/>
      <c r="DR329" s="148"/>
      <c r="DS329" s="148"/>
      <c r="DT329" s="148"/>
      <c r="DU329" s="148"/>
      <c r="DV329" s="148"/>
      <c r="DW329" s="148"/>
      <c r="DX329" s="148"/>
      <c r="DY329" s="148"/>
      <c r="DZ329" s="148"/>
      <c r="EA329" s="148"/>
      <c r="EB329" s="148"/>
      <c r="EC329" s="148"/>
      <c r="ED329" s="148"/>
      <c r="EE329" s="148"/>
      <c r="EF329" s="148"/>
      <c r="EG329" s="148"/>
      <c r="EH329" s="148"/>
      <c r="EI329" s="148"/>
      <c r="EJ329" s="148"/>
      <c r="EK329" s="148"/>
      <c r="EL329" s="148"/>
      <c r="EM329" s="148"/>
      <c r="EN329" s="148"/>
      <c r="EO329" s="148"/>
      <c r="EP329" s="148"/>
      <c r="EQ329" s="148"/>
      <c r="ER329" s="148"/>
      <c r="ES329" s="148"/>
      <c r="ET329" s="148"/>
      <c r="EU329" s="148"/>
      <c r="EV329" s="148"/>
      <c r="EW329" s="148"/>
      <c r="EX329" s="148"/>
      <c r="EY329" s="148"/>
      <c r="EZ329" s="148"/>
      <c r="FA329" s="148"/>
      <c r="FB329" s="148"/>
      <c r="FC329" s="148"/>
      <c r="FD329" s="148"/>
      <c r="FE329" s="148"/>
      <c r="FF329" s="148"/>
      <c r="FG329" s="148"/>
      <c r="FH329" s="148"/>
      <c r="FI329" s="148"/>
      <c r="FJ329" s="148"/>
      <c r="FK329" s="148"/>
      <c r="FL329" s="148"/>
      <c r="FM329" s="148"/>
      <c r="FN329" s="148"/>
      <c r="FO329" s="148"/>
      <c r="FP329" s="148"/>
      <c r="FQ329" s="148"/>
      <c r="FR329" s="148"/>
      <c r="FS329" s="148"/>
      <c r="FT329" s="148"/>
      <c r="FU329" s="148"/>
      <c r="FV329" s="148"/>
      <c r="FW329" s="148"/>
      <c r="FX329" s="148"/>
      <c r="FY329" s="148"/>
      <c r="FZ329" s="148"/>
      <c r="GA329" s="148"/>
      <c r="GB329" s="148"/>
      <c r="GC329" s="148"/>
      <c r="GD329" s="148"/>
      <c r="GE329" s="148"/>
      <c r="GF329" s="148"/>
      <c r="GG329" s="148"/>
      <c r="GH329" s="148"/>
      <c r="GI329" s="148"/>
      <c r="GJ329" s="148"/>
      <c r="GK329" s="148"/>
      <c r="GL329" s="148"/>
      <c r="GM329" s="148"/>
      <c r="GN329" s="148"/>
      <c r="GO329" s="148"/>
      <c r="GP329" s="148"/>
      <c r="GQ329" s="148"/>
      <c r="GR329" s="148"/>
      <c r="GS329" s="148"/>
      <c r="GT329" s="148"/>
      <c r="GU329" s="148"/>
      <c r="GV329" s="148"/>
      <c r="GW329" s="148"/>
      <c r="GX329" s="148"/>
      <c r="GY329" s="148"/>
      <c r="GZ329" s="148"/>
      <c r="HA329" s="148"/>
      <c r="HB329" s="148"/>
      <c r="HC329" s="148"/>
      <c r="HD329" s="148"/>
      <c r="HE329" s="148"/>
      <c r="HF329" s="148"/>
      <c r="HG329" s="148"/>
      <c r="HH329" s="148"/>
      <c r="HI329" s="148"/>
      <c r="HJ329" s="148"/>
      <c r="HK329" s="148"/>
      <c r="HL329" s="148"/>
      <c r="HM329" s="148"/>
      <c r="HN329" s="148"/>
      <c r="HO329" s="148"/>
      <c r="HP329" s="148"/>
    </row>
    <row r="330" s="147" customFormat="1" spans="1:224">
      <c r="A330" s="160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  <c r="BQ330" s="148"/>
      <c r="BR330" s="148"/>
      <c r="BS330" s="148"/>
      <c r="BT330" s="148"/>
      <c r="BU330" s="148"/>
      <c r="BV330" s="148"/>
      <c r="BW330" s="148"/>
      <c r="BX330" s="148"/>
      <c r="BY330" s="148"/>
      <c r="BZ330" s="148"/>
      <c r="CA330" s="148"/>
      <c r="CB330" s="148"/>
      <c r="CC330" s="148"/>
      <c r="CD330" s="148"/>
      <c r="CE330" s="148"/>
      <c r="CF330" s="148"/>
      <c r="CG330" s="148"/>
      <c r="CH330" s="148"/>
      <c r="CI330" s="148"/>
      <c r="CJ330" s="148"/>
      <c r="CK330" s="148"/>
      <c r="CL330" s="148"/>
      <c r="CM330" s="148"/>
      <c r="CN330" s="148"/>
      <c r="CO330" s="148"/>
      <c r="CP330" s="148"/>
      <c r="CQ330" s="148"/>
      <c r="CR330" s="148"/>
      <c r="CS330" s="148"/>
      <c r="CT330" s="148"/>
      <c r="CU330" s="148"/>
      <c r="CV330" s="148"/>
      <c r="CW330" s="148"/>
      <c r="CX330" s="148"/>
      <c r="CY330" s="148"/>
      <c r="CZ330" s="148"/>
      <c r="DA330" s="148"/>
      <c r="DB330" s="148"/>
      <c r="DC330" s="148"/>
      <c r="DD330" s="148"/>
      <c r="DE330" s="148"/>
      <c r="DF330" s="148"/>
      <c r="DG330" s="148"/>
      <c r="DH330" s="148"/>
      <c r="DI330" s="148"/>
      <c r="DJ330" s="148"/>
      <c r="DK330" s="148"/>
      <c r="DL330" s="148"/>
      <c r="DM330" s="148"/>
      <c r="DN330" s="148"/>
      <c r="DO330" s="148"/>
      <c r="DP330" s="148"/>
      <c r="DQ330" s="148"/>
      <c r="DR330" s="148"/>
      <c r="DS330" s="148"/>
      <c r="DT330" s="148"/>
      <c r="DU330" s="148"/>
      <c r="DV330" s="148"/>
      <c r="DW330" s="148"/>
      <c r="DX330" s="148"/>
      <c r="DY330" s="148"/>
      <c r="DZ330" s="148"/>
      <c r="EA330" s="148"/>
      <c r="EB330" s="148"/>
      <c r="EC330" s="148"/>
      <c r="ED330" s="148"/>
      <c r="EE330" s="148"/>
      <c r="EF330" s="148"/>
      <c r="EG330" s="148"/>
      <c r="EH330" s="148"/>
      <c r="EI330" s="148"/>
      <c r="EJ330" s="148"/>
      <c r="EK330" s="148"/>
      <c r="EL330" s="148"/>
      <c r="EM330" s="148"/>
      <c r="EN330" s="148"/>
      <c r="EO330" s="148"/>
      <c r="EP330" s="148"/>
      <c r="EQ330" s="148"/>
      <c r="ER330" s="148"/>
      <c r="ES330" s="148"/>
      <c r="ET330" s="148"/>
      <c r="EU330" s="148"/>
      <c r="EV330" s="148"/>
      <c r="EW330" s="148"/>
      <c r="EX330" s="148"/>
      <c r="EY330" s="148"/>
      <c r="EZ330" s="148"/>
      <c r="FA330" s="148"/>
      <c r="FB330" s="148"/>
      <c r="FC330" s="148"/>
      <c r="FD330" s="148"/>
      <c r="FE330" s="148"/>
      <c r="FF330" s="148"/>
      <c r="FG330" s="148"/>
      <c r="FH330" s="148"/>
      <c r="FI330" s="148"/>
      <c r="FJ330" s="148"/>
      <c r="FK330" s="148"/>
      <c r="FL330" s="148"/>
      <c r="FM330" s="148"/>
      <c r="FN330" s="148"/>
      <c r="FO330" s="148"/>
      <c r="FP330" s="148"/>
      <c r="FQ330" s="148"/>
      <c r="FR330" s="148"/>
      <c r="FS330" s="148"/>
      <c r="FT330" s="148"/>
      <c r="FU330" s="148"/>
      <c r="FV330" s="148"/>
      <c r="FW330" s="148"/>
      <c r="FX330" s="148"/>
      <c r="FY330" s="148"/>
      <c r="FZ330" s="148"/>
      <c r="GA330" s="148"/>
      <c r="GB330" s="148"/>
      <c r="GC330" s="148"/>
      <c r="GD330" s="148"/>
      <c r="GE330" s="148"/>
      <c r="GF330" s="148"/>
      <c r="GG330" s="148"/>
      <c r="GH330" s="148"/>
      <c r="GI330" s="148"/>
      <c r="GJ330" s="148"/>
      <c r="GK330" s="148"/>
      <c r="GL330" s="148"/>
      <c r="GM330" s="148"/>
      <c r="GN330" s="148"/>
      <c r="GO330" s="148"/>
      <c r="GP330" s="148"/>
      <c r="GQ330" s="148"/>
      <c r="GR330" s="148"/>
      <c r="GS330" s="148"/>
      <c r="GT330" s="148"/>
      <c r="GU330" s="148"/>
      <c r="GV330" s="148"/>
      <c r="GW330" s="148"/>
      <c r="GX330" s="148"/>
      <c r="GY330" s="148"/>
      <c r="GZ330" s="148"/>
      <c r="HA330" s="148"/>
      <c r="HB330" s="148"/>
      <c r="HC330" s="148"/>
      <c r="HD330" s="148"/>
      <c r="HE330" s="148"/>
      <c r="HF330" s="148"/>
      <c r="HG330" s="148"/>
      <c r="HH330" s="148"/>
      <c r="HI330" s="148"/>
      <c r="HJ330" s="148"/>
      <c r="HK330" s="148"/>
      <c r="HL330" s="148"/>
      <c r="HM330" s="148"/>
      <c r="HN330" s="148"/>
      <c r="HO330" s="148"/>
      <c r="HP330" s="148"/>
    </row>
    <row r="331" s="147" customFormat="1" spans="1:224">
      <c r="A331" s="160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  <c r="BQ331" s="148"/>
      <c r="BR331" s="148"/>
      <c r="BS331" s="148"/>
      <c r="BT331" s="148"/>
      <c r="BU331" s="148"/>
      <c r="BV331" s="148"/>
      <c r="BW331" s="148"/>
      <c r="BX331" s="148"/>
      <c r="BY331" s="148"/>
      <c r="BZ331" s="148"/>
      <c r="CA331" s="148"/>
      <c r="CB331" s="148"/>
      <c r="CC331" s="148"/>
      <c r="CD331" s="148"/>
      <c r="CE331" s="148"/>
      <c r="CF331" s="148"/>
      <c r="CG331" s="148"/>
      <c r="CH331" s="148"/>
      <c r="CI331" s="148"/>
      <c r="CJ331" s="148"/>
      <c r="CK331" s="148"/>
      <c r="CL331" s="148"/>
      <c r="CM331" s="148"/>
      <c r="CN331" s="148"/>
      <c r="CO331" s="148"/>
      <c r="CP331" s="148"/>
      <c r="CQ331" s="148"/>
      <c r="CR331" s="148"/>
      <c r="CS331" s="148"/>
      <c r="CT331" s="148"/>
      <c r="CU331" s="148"/>
      <c r="CV331" s="148"/>
      <c r="CW331" s="148"/>
      <c r="CX331" s="148"/>
      <c r="CY331" s="148"/>
      <c r="CZ331" s="148"/>
      <c r="DA331" s="148"/>
      <c r="DB331" s="148"/>
      <c r="DC331" s="148"/>
      <c r="DD331" s="148"/>
      <c r="DE331" s="148"/>
      <c r="DF331" s="148"/>
      <c r="DG331" s="148"/>
      <c r="DH331" s="148"/>
      <c r="DI331" s="148"/>
      <c r="DJ331" s="148"/>
      <c r="DK331" s="148"/>
      <c r="DL331" s="148"/>
      <c r="DM331" s="148"/>
      <c r="DN331" s="148"/>
      <c r="DO331" s="148"/>
      <c r="DP331" s="148"/>
      <c r="DQ331" s="148"/>
      <c r="DR331" s="148"/>
      <c r="DS331" s="148"/>
      <c r="DT331" s="148"/>
      <c r="DU331" s="148"/>
      <c r="DV331" s="148"/>
      <c r="DW331" s="148"/>
      <c r="DX331" s="148"/>
      <c r="DY331" s="148"/>
      <c r="DZ331" s="148"/>
      <c r="EA331" s="148"/>
      <c r="EB331" s="148"/>
      <c r="EC331" s="148"/>
      <c r="ED331" s="148"/>
      <c r="EE331" s="148"/>
      <c r="EF331" s="148"/>
      <c r="EG331" s="148"/>
      <c r="EH331" s="148"/>
      <c r="EI331" s="148"/>
      <c r="EJ331" s="148"/>
      <c r="EK331" s="148"/>
      <c r="EL331" s="148"/>
      <c r="EM331" s="148"/>
      <c r="EN331" s="148"/>
      <c r="EO331" s="148"/>
      <c r="EP331" s="148"/>
      <c r="EQ331" s="148"/>
      <c r="ER331" s="148"/>
      <c r="ES331" s="148"/>
      <c r="ET331" s="148"/>
      <c r="EU331" s="148"/>
      <c r="EV331" s="148"/>
      <c r="EW331" s="148"/>
      <c r="EX331" s="148"/>
      <c r="EY331" s="148"/>
      <c r="EZ331" s="148"/>
      <c r="FA331" s="148"/>
      <c r="FB331" s="148"/>
      <c r="FC331" s="148"/>
      <c r="FD331" s="148"/>
      <c r="FE331" s="148"/>
      <c r="FF331" s="148"/>
      <c r="FG331" s="148"/>
      <c r="FH331" s="148"/>
      <c r="FI331" s="148"/>
      <c r="FJ331" s="148"/>
      <c r="FK331" s="148"/>
      <c r="FL331" s="148"/>
      <c r="FM331" s="148"/>
      <c r="FN331" s="148"/>
      <c r="FO331" s="148"/>
      <c r="FP331" s="148"/>
      <c r="FQ331" s="148"/>
      <c r="FR331" s="148"/>
      <c r="FS331" s="148"/>
      <c r="FT331" s="148"/>
      <c r="FU331" s="148"/>
      <c r="FV331" s="148"/>
      <c r="FW331" s="148"/>
      <c r="FX331" s="148"/>
      <c r="FY331" s="148"/>
      <c r="FZ331" s="148"/>
      <c r="GA331" s="148"/>
      <c r="GB331" s="148"/>
      <c r="GC331" s="148"/>
      <c r="GD331" s="148"/>
      <c r="GE331" s="148"/>
      <c r="GF331" s="148"/>
      <c r="GG331" s="148"/>
      <c r="GH331" s="148"/>
      <c r="GI331" s="148"/>
      <c r="GJ331" s="148"/>
      <c r="GK331" s="148"/>
      <c r="GL331" s="148"/>
      <c r="GM331" s="148"/>
      <c r="GN331" s="148"/>
      <c r="GO331" s="148"/>
      <c r="GP331" s="148"/>
      <c r="GQ331" s="148"/>
      <c r="GR331" s="148"/>
      <c r="GS331" s="148"/>
      <c r="GT331" s="148"/>
      <c r="GU331" s="148"/>
      <c r="GV331" s="148"/>
      <c r="GW331" s="148"/>
      <c r="GX331" s="148"/>
      <c r="GY331" s="148"/>
      <c r="GZ331" s="148"/>
      <c r="HA331" s="148"/>
      <c r="HB331" s="148"/>
      <c r="HC331" s="148"/>
      <c r="HD331" s="148"/>
      <c r="HE331" s="148"/>
      <c r="HF331" s="148"/>
      <c r="HG331" s="148"/>
      <c r="HH331" s="148"/>
      <c r="HI331" s="148"/>
      <c r="HJ331" s="148"/>
      <c r="HK331" s="148"/>
      <c r="HL331" s="148"/>
      <c r="HM331" s="148"/>
      <c r="HN331" s="148"/>
      <c r="HO331" s="148"/>
      <c r="HP331" s="148"/>
    </row>
    <row r="332" s="147" customFormat="1" spans="1:224">
      <c r="A332" s="160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  <c r="BQ332" s="148"/>
      <c r="BR332" s="148"/>
      <c r="BS332" s="148"/>
      <c r="BT332" s="148"/>
      <c r="BU332" s="148"/>
      <c r="BV332" s="148"/>
      <c r="BW332" s="148"/>
      <c r="BX332" s="148"/>
      <c r="BY332" s="148"/>
      <c r="BZ332" s="148"/>
      <c r="CA332" s="148"/>
      <c r="CB332" s="148"/>
      <c r="CC332" s="148"/>
      <c r="CD332" s="148"/>
      <c r="CE332" s="148"/>
      <c r="CF332" s="148"/>
      <c r="CG332" s="148"/>
      <c r="CH332" s="148"/>
      <c r="CI332" s="148"/>
      <c r="CJ332" s="148"/>
      <c r="CK332" s="148"/>
      <c r="CL332" s="148"/>
      <c r="CM332" s="148"/>
      <c r="CN332" s="148"/>
      <c r="CO332" s="148"/>
      <c r="CP332" s="148"/>
      <c r="CQ332" s="148"/>
      <c r="CR332" s="148"/>
      <c r="CS332" s="148"/>
      <c r="CT332" s="148"/>
      <c r="CU332" s="148"/>
      <c r="CV332" s="148"/>
      <c r="CW332" s="148"/>
      <c r="CX332" s="148"/>
      <c r="CY332" s="148"/>
      <c r="CZ332" s="148"/>
      <c r="DA332" s="148"/>
      <c r="DB332" s="148"/>
      <c r="DC332" s="148"/>
      <c r="DD332" s="148"/>
      <c r="DE332" s="148"/>
      <c r="DF332" s="148"/>
      <c r="DG332" s="148"/>
      <c r="DH332" s="148"/>
      <c r="DI332" s="148"/>
      <c r="DJ332" s="148"/>
      <c r="DK332" s="148"/>
      <c r="DL332" s="148"/>
      <c r="DM332" s="148"/>
      <c r="DN332" s="148"/>
      <c r="DO332" s="148"/>
      <c r="DP332" s="148"/>
      <c r="DQ332" s="148"/>
      <c r="DR332" s="148"/>
      <c r="DS332" s="148"/>
      <c r="DT332" s="148"/>
      <c r="DU332" s="148"/>
      <c r="DV332" s="148"/>
      <c r="DW332" s="148"/>
      <c r="DX332" s="148"/>
      <c r="DY332" s="148"/>
      <c r="DZ332" s="148"/>
      <c r="EA332" s="148"/>
      <c r="EB332" s="148"/>
      <c r="EC332" s="148"/>
      <c r="ED332" s="148"/>
      <c r="EE332" s="148"/>
      <c r="EF332" s="148"/>
      <c r="EG332" s="148"/>
      <c r="EH332" s="148"/>
      <c r="EI332" s="148"/>
      <c r="EJ332" s="148"/>
      <c r="EK332" s="148"/>
      <c r="EL332" s="148"/>
      <c r="EM332" s="148"/>
      <c r="EN332" s="148"/>
      <c r="EO332" s="148"/>
      <c r="EP332" s="148"/>
      <c r="EQ332" s="148"/>
      <c r="ER332" s="148"/>
      <c r="ES332" s="148"/>
      <c r="ET332" s="148"/>
      <c r="EU332" s="148"/>
      <c r="EV332" s="148"/>
      <c r="EW332" s="148"/>
      <c r="EX332" s="148"/>
      <c r="EY332" s="148"/>
      <c r="EZ332" s="148"/>
      <c r="FA332" s="148"/>
      <c r="FB332" s="148"/>
      <c r="FC332" s="148"/>
      <c r="FD332" s="148"/>
      <c r="FE332" s="148"/>
      <c r="FF332" s="148"/>
      <c r="FG332" s="148"/>
      <c r="FH332" s="148"/>
      <c r="FI332" s="148"/>
      <c r="FJ332" s="148"/>
      <c r="FK332" s="148"/>
      <c r="FL332" s="148"/>
      <c r="FM332" s="148"/>
      <c r="FN332" s="148"/>
      <c r="FO332" s="148"/>
      <c r="FP332" s="148"/>
      <c r="FQ332" s="148"/>
      <c r="FR332" s="148"/>
      <c r="FS332" s="148"/>
      <c r="FT332" s="148"/>
      <c r="FU332" s="148"/>
      <c r="FV332" s="148"/>
      <c r="FW332" s="148"/>
      <c r="FX332" s="148"/>
      <c r="FY332" s="148"/>
      <c r="FZ332" s="148"/>
      <c r="GA332" s="148"/>
      <c r="GB332" s="148"/>
      <c r="GC332" s="148"/>
      <c r="GD332" s="148"/>
      <c r="GE332" s="148"/>
      <c r="GF332" s="148"/>
      <c r="GG332" s="148"/>
      <c r="GH332" s="148"/>
      <c r="GI332" s="148"/>
      <c r="GJ332" s="148"/>
      <c r="GK332" s="148"/>
      <c r="GL332" s="148"/>
      <c r="GM332" s="148"/>
      <c r="GN332" s="148"/>
      <c r="GO332" s="148"/>
      <c r="GP332" s="148"/>
      <c r="GQ332" s="148"/>
      <c r="GR332" s="148"/>
      <c r="GS332" s="148"/>
      <c r="GT332" s="148"/>
      <c r="GU332" s="148"/>
      <c r="GV332" s="148"/>
      <c r="GW332" s="148"/>
      <c r="GX332" s="148"/>
      <c r="GY332" s="148"/>
      <c r="GZ332" s="148"/>
      <c r="HA332" s="148"/>
      <c r="HB332" s="148"/>
      <c r="HC332" s="148"/>
      <c r="HD332" s="148"/>
      <c r="HE332" s="148"/>
      <c r="HF332" s="148"/>
      <c r="HG332" s="148"/>
      <c r="HH332" s="148"/>
      <c r="HI332" s="148"/>
      <c r="HJ332" s="148"/>
      <c r="HK332" s="148"/>
      <c r="HL332" s="148"/>
      <c r="HM332" s="148"/>
      <c r="HN332" s="148"/>
      <c r="HO332" s="148"/>
      <c r="HP332" s="148"/>
    </row>
    <row r="333" s="147" customFormat="1" spans="1:224">
      <c r="A333" s="160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  <c r="BQ333" s="148"/>
      <c r="BR333" s="148"/>
      <c r="BS333" s="148"/>
      <c r="BT333" s="148"/>
      <c r="BU333" s="148"/>
      <c r="BV333" s="148"/>
      <c r="BW333" s="148"/>
      <c r="BX333" s="148"/>
      <c r="BY333" s="148"/>
      <c r="BZ333" s="148"/>
      <c r="CA333" s="148"/>
      <c r="CB333" s="148"/>
      <c r="CC333" s="148"/>
      <c r="CD333" s="148"/>
      <c r="CE333" s="148"/>
      <c r="CF333" s="148"/>
      <c r="CG333" s="148"/>
      <c r="CH333" s="148"/>
      <c r="CI333" s="148"/>
      <c r="CJ333" s="148"/>
      <c r="CK333" s="148"/>
      <c r="CL333" s="148"/>
      <c r="CM333" s="148"/>
      <c r="CN333" s="148"/>
      <c r="CO333" s="148"/>
      <c r="CP333" s="148"/>
      <c r="CQ333" s="148"/>
      <c r="CR333" s="148"/>
      <c r="CS333" s="148"/>
      <c r="CT333" s="148"/>
      <c r="CU333" s="148"/>
      <c r="CV333" s="148"/>
      <c r="CW333" s="148"/>
      <c r="CX333" s="148"/>
      <c r="CY333" s="148"/>
      <c r="CZ333" s="148"/>
      <c r="DA333" s="148"/>
      <c r="DB333" s="148"/>
      <c r="DC333" s="148"/>
      <c r="DD333" s="148"/>
      <c r="DE333" s="148"/>
      <c r="DF333" s="148"/>
      <c r="DG333" s="148"/>
      <c r="DH333" s="148"/>
      <c r="DI333" s="148"/>
      <c r="DJ333" s="148"/>
      <c r="DK333" s="148"/>
      <c r="DL333" s="148"/>
      <c r="DM333" s="148"/>
      <c r="DN333" s="148"/>
      <c r="DO333" s="148"/>
      <c r="DP333" s="148"/>
      <c r="DQ333" s="148"/>
      <c r="DR333" s="148"/>
      <c r="DS333" s="148"/>
      <c r="DT333" s="148"/>
      <c r="DU333" s="148"/>
      <c r="DV333" s="148"/>
      <c r="DW333" s="148"/>
      <c r="DX333" s="148"/>
      <c r="DY333" s="148"/>
      <c r="DZ333" s="148"/>
      <c r="EA333" s="148"/>
      <c r="EB333" s="148"/>
      <c r="EC333" s="148"/>
      <c r="ED333" s="148"/>
      <c r="EE333" s="148"/>
      <c r="EF333" s="148"/>
      <c r="EG333" s="148"/>
      <c r="EH333" s="148"/>
      <c r="EI333" s="148"/>
      <c r="EJ333" s="148"/>
      <c r="EK333" s="148"/>
      <c r="EL333" s="148"/>
      <c r="EM333" s="148"/>
      <c r="EN333" s="148"/>
      <c r="EO333" s="148"/>
      <c r="EP333" s="148"/>
      <c r="EQ333" s="148"/>
      <c r="ER333" s="148"/>
      <c r="ES333" s="148"/>
      <c r="ET333" s="148"/>
      <c r="EU333" s="148"/>
      <c r="EV333" s="148"/>
      <c r="EW333" s="148"/>
      <c r="EX333" s="148"/>
      <c r="EY333" s="148"/>
      <c r="EZ333" s="148"/>
      <c r="FA333" s="148"/>
      <c r="FB333" s="148"/>
      <c r="FC333" s="148"/>
      <c r="FD333" s="148"/>
      <c r="FE333" s="148"/>
      <c r="FF333" s="148"/>
      <c r="FG333" s="148"/>
      <c r="FH333" s="148"/>
      <c r="FI333" s="148"/>
      <c r="FJ333" s="148"/>
      <c r="FK333" s="148"/>
      <c r="FL333" s="148"/>
      <c r="FM333" s="148"/>
      <c r="FN333" s="148"/>
      <c r="FO333" s="148"/>
      <c r="FP333" s="148"/>
      <c r="FQ333" s="148"/>
      <c r="FR333" s="148"/>
      <c r="FS333" s="148"/>
      <c r="FT333" s="148"/>
      <c r="FU333" s="148"/>
      <c r="FV333" s="148"/>
      <c r="FW333" s="148"/>
      <c r="FX333" s="148"/>
      <c r="FY333" s="148"/>
      <c r="FZ333" s="148"/>
      <c r="GA333" s="148"/>
      <c r="GB333" s="148"/>
      <c r="GC333" s="148"/>
      <c r="GD333" s="148"/>
      <c r="GE333" s="148"/>
      <c r="GF333" s="148"/>
      <c r="GG333" s="148"/>
      <c r="GH333" s="148"/>
      <c r="GI333" s="148"/>
      <c r="GJ333" s="148"/>
      <c r="GK333" s="148"/>
      <c r="GL333" s="148"/>
      <c r="GM333" s="148"/>
      <c r="GN333" s="148"/>
      <c r="GO333" s="148"/>
      <c r="GP333" s="148"/>
      <c r="GQ333" s="148"/>
      <c r="GR333" s="148"/>
      <c r="GS333" s="148"/>
      <c r="GT333" s="148"/>
      <c r="GU333" s="148"/>
      <c r="GV333" s="148"/>
      <c r="GW333" s="148"/>
      <c r="GX333" s="148"/>
      <c r="GY333" s="148"/>
      <c r="GZ333" s="148"/>
      <c r="HA333" s="148"/>
      <c r="HB333" s="148"/>
      <c r="HC333" s="148"/>
      <c r="HD333" s="148"/>
      <c r="HE333" s="148"/>
      <c r="HF333" s="148"/>
      <c r="HG333" s="148"/>
      <c r="HH333" s="148"/>
      <c r="HI333" s="148"/>
      <c r="HJ333" s="148"/>
      <c r="HK333" s="148"/>
      <c r="HL333" s="148"/>
      <c r="HM333" s="148"/>
      <c r="HN333" s="148"/>
      <c r="HO333" s="148"/>
      <c r="HP333" s="148"/>
    </row>
    <row r="334" s="147" customFormat="1" spans="1:224">
      <c r="A334" s="160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  <c r="BQ334" s="148"/>
      <c r="BR334" s="148"/>
      <c r="BS334" s="148"/>
      <c r="BT334" s="148"/>
      <c r="BU334" s="148"/>
      <c r="BV334" s="148"/>
      <c r="BW334" s="148"/>
      <c r="BX334" s="148"/>
      <c r="BY334" s="148"/>
      <c r="BZ334" s="148"/>
      <c r="CA334" s="148"/>
      <c r="CB334" s="148"/>
      <c r="CC334" s="148"/>
      <c r="CD334" s="148"/>
      <c r="CE334" s="148"/>
      <c r="CF334" s="148"/>
      <c r="CG334" s="148"/>
      <c r="CH334" s="148"/>
      <c r="CI334" s="148"/>
      <c r="CJ334" s="148"/>
      <c r="CK334" s="148"/>
      <c r="CL334" s="148"/>
      <c r="CM334" s="148"/>
      <c r="CN334" s="148"/>
      <c r="CO334" s="148"/>
      <c r="CP334" s="148"/>
      <c r="CQ334" s="148"/>
      <c r="CR334" s="148"/>
      <c r="CS334" s="148"/>
      <c r="CT334" s="148"/>
      <c r="CU334" s="148"/>
      <c r="CV334" s="148"/>
      <c r="CW334" s="148"/>
      <c r="CX334" s="148"/>
      <c r="CY334" s="148"/>
      <c r="CZ334" s="148"/>
      <c r="DA334" s="148"/>
      <c r="DB334" s="148"/>
      <c r="DC334" s="148"/>
      <c r="DD334" s="148"/>
      <c r="DE334" s="148"/>
      <c r="DF334" s="148"/>
      <c r="DG334" s="148"/>
      <c r="DH334" s="148"/>
      <c r="DI334" s="148"/>
      <c r="DJ334" s="148"/>
      <c r="DK334" s="148"/>
      <c r="DL334" s="148"/>
      <c r="DM334" s="148"/>
      <c r="DN334" s="148"/>
      <c r="DO334" s="148"/>
      <c r="DP334" s="148"/>
      <c r="DQ334" s="148"/>
      <c r="DR334" s="148"/>
      <c r="DS334" s="148"/>
      <c r="DT334" s="148"/>
      <c r="DU334" s="148"/>
      <c r="DV334" s="148"/>
      <c r="DW334" s="148"/>
      <c r="DX334" s="148"/>
      <c r="DY334" s="148"/>
      <c r="DZ334" s="148"/>
      <c r="EA334" s="148"/>
      <c r="EB334" s="148"/>
      <c r="EC334" s="148"/>
      <c r="ED334" s="148"/>
      <c r="EE334" s="148"/>
      <c r="EF334" s="148"/>
      <c r="EG334" s="148"/>
      <c r="EH334" s="148"/>
      <c r="EI334" s="148"/>
      <c r="EJ334" s="148"/>
      <c r="EK334" s="148"/>
      <c r="EL334" s="148"/>
      <c r="EM334" s="148"/>
      <c r="EN334" s="148"/>
      <c r="EO334" s="148"/>
      <c r="EP334" s="148"/>
      <c r="EQ334" s="148"/>
      <c r="ER334" s="148"/>
      <c r="ES334" s="148"/>
      <c r="ET334" s="148"/>
      <c r="EU334" s="148"/>
      <c r="EV334" s="148"/>
      <c r="EW334" s="148"/>
      <c r="EX334" s="148"/>
      <c r="EY334" s="148"/>
      <c r="EZ334" s="148"/>
      <c r="FA334" s="148"/>
      <c r="FB334" s="148"/>
      <c r="FC334" s="148"/>
      <c r="FD334" s="148"/>
      <c r="FE334" s="148"/>
      <c r="FF334" s="148"/>
      <c r="FG334" s="148"/>
      <c r="FH334" s="148"/>
      <c r="FI334" s="148"/>
      <c r="FJ334" s="148"/>
      <c r="FK334" s="148"/>
      <c r="FL334" s="148"/>
      <c r="FM334" s="148"/>
      <c r="FN334" s="148"/>
      <c r="FO334" s="148"/>
      <c r="FP334" s="148"/>
      <c r="FQ334" s="148"/>
      <c r="FR334" s="148"/>
      <c r="FS334" s="148"/>
      <c r="FT334" s="148"/>
      <c r="FU334" s="148"/>
      <c r="FV334" s="148"/>
      <c r="FW334" s="148"/>
      <c r="FX334" s="148"/>
      <c r="FY334" s="148"/>
      <c r="FZ334" s="148"/>
      <c r="GA334" s="148"/>
      <c r="GB334" s="148"/>
      <c r="GC334" s="148"/>
      <c r="GD334" s="148"/>
      <c r="GE334" s="148"/>
      <c r="GF334" s="148"/>
      <c r="GG334" s="148"/>
      <c r="GH334" s="148"/>
      <c r="GI334" s="148"/>
      <c r="GJ334" s="148"/>
      <c r="GK334" s="148"/>
      <c r="GL334" s="148"/>
      <c r="GM334" s="148"/>
      <c r="GN334" s="148"/>
      <c r="GO334" s="148"/>
      <c r="GP334" s="148"/>
      <c r="GQ334" s="148"/>
      <c r="GR334" s="148"/>
      <c r="GS334" s="148"/>
      <c r="GT334" s="148"/>
      <c r="GU334" s="148"/>
      <c r="GV334" s="148"/>
      <c r="GW334" s="148"/>
      <c r="GX334" s="148"/>
      <c r="GY334" s="148"/>
      <c r="GZ334" s="148"/>
      <c r="HA334" s="148"/>
      <c r="HB334" s="148"/>
      <c r="HC334" s="148"/>
      <c r="HD334" s="148"/>
      <c r="HE334" s="148"/>
      <c r="HF334" s="148"/>
      <c r="HG334" s="148"/>
      <c r="HH334" s="148"/>
      <c r="HI334" s="148"/>
      <c r="HJ334" s="148"/>
      <c r="HK334" s="148"/>
      <c r="HL334" s="148"/>
      <c r="HM334" s="148"/>
      <c r="HN334" s="148"/>
      <c r="HO334" s="148"/>
      <c r="HP334" s="148"/>
    </row>
    <row r="335" s="147" customFormat="1" spans="1:224">
      <c r="A335" s="160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  <c r="BQ335" s="148"/>
      <c r="BR335" s="148"/>
      <c r="BS335" s="148"/>
      <c r="BT335" s="148"/>
      <c r="BU335" s="148"/>
      <c r="BV335" s="148"/>
      <c r="BW335" s="148"/>
      <c r="BX335" s="148"/>
      <c r="BY335" s="148"/>
      <c r="BZ335" s="148"/>
      <c r="CA335" s="148"/>
      <c r="CB335" s="148"/>
      <c r="CC335" s="148"/>
      <c r="CD335" s="148"/>
      <c r="CE335" s="148"/>
      <c r="CF335" s="148"/>
      <c r="CG335" s="148"/>
      <c r="CH335" s="148"/>
      <c r="CI335" s="148"/>
      <c r="CJ335" s="148"/>
      <c r="CK335" s="148"/>
      <c r="CL335" s="148"/>
      <c r="CM335" s="148"/>
      <c r="CN335" s="148"/>
      <c r="CO335" s="148"/>
      <c r="CP335" s="148"/>
      <c r="CQ335" s="148"/>
      <c r="CR335" s="148"/>
      <c r="CS335" s="148"/>
      <c r="CT335" s="148"/>
      <c r="CU335" s="148"/>
      <c r="CV335" s="148"/>
      <c r="CW335" s="148"/>
      <c r="CX335" s="148"/>
      <c r="CY335" s="148"/>
      <c r="CZ335" s="148"/>
      <c r="DA335" s="148"/>
      <c r="DB335" s="148"/>
      <c r="DC335" s="148"/>
      <c r="DD335" s="148"/>
      <c r="DE335" s="148"/>
      <c r="DF335" s="148"/>
      <c r="DG335" s="148"/>
      <c r="DH335" s="148"/>
      <c r="DI335" s="148"/>
      <c r="DJ335" s="148"/>
      <c r="DK335" s="148"/>
      <c r="DL335" s="148"/>
      <c r="DM335" s="148"/>
      <c r="DN335" s="148"/>
      <c r="DO335" s="148"/>
      <c r="DP335" s="148"/>
      <c r="DQ335" s="148"/>
      <c r="DR335" s="148"/>
      <c r="DS335" s="148"/>
      <c r="DT335" s="148"/>
      <c r="DU335" s="148"/>
      <c r="DV335" s="148"/>
      <c r="DW335" s="148"/>
      <c r="DX335" s="148"/>
      <c r="DY335" s="148"/>
      <c r="DZ335" s="148"/>
      <c r="EA335" s="148"/>
      <c r="EB335" s="148"/>
      <c r="EC335" s="148"/>
      <c r="ED335" s="148"/>
      <c r="EE335" s="148"/>
      <c r="EF335" s="148"/>
      <c r="EG335" s="148"/>
      <c r="EH335" s="148"/>
      <c r="EI335" s="148"/>
      <c r="EJ335" s="148"/>
      <c r="EK335" s="148"/>
      <c r="EL335" s="148"/>
      <c r="EM335" s="148"/>
      <c r="EN335" s="148"/>
      <c r="EO335" s="148"/>
      <c r="EP335" s="148"/>
      <c r="EQ335" s="148"/>
      <c r="ER335" s="148"/>
      <c r="ES335" s="148"/>
      <c r="ET335" s="148"/>
      <c r="EU335" s="148"/>
      <c r="EV335" s="148"/>
      <c r="EW335" s="148"/>
      <c r="EX335" s="148"/>
      <c r="EY335" s="148"/>
      <c r="EZ335" s="148"/>
      <c r="FA335" s="148"/>
      <c r="FB335" s="148"/>
      <c r="FC335" s="148"/>
      <c r="FD335" s="148"/>
      <c r="FE335" s="148"/>
      <c r="FF335" s="148"/>
      <c r="FG335" s="148"/>
      <c r="FH335" s="148"/>
      <c r="FI335" s="148"/>
      <c r="FJ335" s="148"/>
      <c r="FK335" s="148"/>
      <c r="FL335" s="148"/>
      <c r="FM335" s="148"/>
      <c r="FN335" s="148"/>
      <c r="FO335" s="148"/>
      <c r="FP335" s="148"/>
      <c r="FQ335" s="148"/>
      <c r="FR335" s="148"/>
      <c r="FS335" s="148"/>
      <c r="FT335" s="148"/>
      <c r="FU335" s="148"/>
      <c r="FV335" s="148"/>
      <c r="FW335" s="148"/>
      <c r="FX335" s="148"/>
      <c r="FY335" s="148"/>
      <c r="FZ335" s="148"/>
      <c r="GA335" s="148"/>
      <c r="GB335" s="148"/>
      <c r="GC335" s="148"/>
      <c r="GD335" s="148"/>
      <c r="GE335" s="148"/>
      <c r="GF335" s="148"/>
      <c r="GG335" s="148"/>
      <c r="GH335" s="148"/>
      <c r="GI335" s="148"/>
      <c r="GJ335" s="148"/>
      <c r="GK335" s="148"/>
      <c r="GL335" s="148"/>
      <c r="GM335" s="148"/>
      <c r="GN335" s="148"/>
      <c r="GO335" s="148"/>
      <c r="GP335" s="148"/>
      <c r="GQ335" s="148"/>
      <c r="GR335" s="148"/>
      <c r="GS335" s="148"/>
      <c r="GT335" s="148"/>
      <c r="GU335" s="148"/>
      <c r="GV335" s="148"/>
      <c r="GW335" s="148"/>
      <c r="GX335" s="148"/>
      <c r="GY335" s="148"/>
      <c r="GZ335" s="148"/>
      <c r="HA335" s="148"/>
      <c r="HB335" s="148"/>
      <c r="HC335" s="148"/>
      <c r="HD335" s="148"/>
      <c r="HE335" s="148"/>
      <c r="HF335" s="148"/>
      <c r="HG335" s="148"/>
      <c r="HH335" s="148"/>
      <c r="HI335" s="148"/>
      <c r="HJ335" s="148"/>
      <c r="HK335" s="148"/>
      <c r="HL335" s="148"/>
      <c r="HM335" s="148"/>
      <c r="HN335" s="148"/>
      <c r="HO335" s="148"/>
      <c r="HP335" s="148"/>
    </row>
    <row r="336" s="147" customFormat="1" spans="1:224">
      <c r="A336" s="160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  <c r="BQ336" s="148"/>
      <c r="BR336" s="148"/>
      <c r="BS336" s="148"/>
      <c r="BT336" s="148"/>
      <c r="BU336" s="148"/>
      <c r="BV336" s="148"/>
      <c r="BW336" s="148"/>
      <c r="BX336" s="148"/>
      <c r="BY336" s="148"/>
      <c r="BZ336" s="148"/>
      <c r="CA336" s="148"/>
      <c r="CB336" s="148"/>
      <c r="CC336" s="148"/>
      <c r="CD336" s="148"/>
      <c r="CE336" s="148"/>
      <c r="CF336" s="148"/>
      <c r="CG336" s="148"/>
      <c r="CH336" s="148"/>
      <c r="CI336" s="148"/>
      <c r="CJ336" s="148"/>
      <c r="CK336" s="148"/>
      <c r="CL336" s="148"/>
      <c r="CM336" s="148"/>
      <c r="CN336" s="148"/>
      <c r="CO336" s="148"/>
      <c r="CP336" s="148"/>
      <c r="CQ336" s="148"/>
      <c r="CR336" s="148"/>
      <c r="CS336" s="148"/>
      <c r="CT336" s="148"/>
      <c r="CU336" s="148"/>
      <c r="CV336" s="148"/>
      <c r="CW336" s="148"/>
      <c r="CX336" s="148"/>
      <c r="CY336" s="148"/>
      <c r="CZ336" s="148"/>
      <c r="DA336" s="148"/>
      <c r="DB336" s="148"/>
      <c r="DC336" s="148"/>
      <c r="DD336" s="148"/>
      <c r="DE336" s="148"/>
      <c r="DF336" s="148"/>
      <c r="DG336" s="148"/>
      <c r="DH336" s="148"/>
      <c r="DI336" s="148"/>
      <c r="DJ336" s="148"/>
      <c r="DK336" s="148"/>
      <c r="DL336" s="148"/>
      <c r="DM336" s="148"/>
      <c r="DN336" s="148"/>
      <c r="DO336" s="148"/>
      <c r="DP336" s="148"/>
      <c r="DQ336" s="148"/>
      <c r="DR336" s="148"/>
      <c r="DS336" s="148"/>
      <c r="DT336" s="148"/>
      <c r="DU336" s="148"/>
      <c r="DV336" s="148"/>
      <c r="DW336" s="148"/>
      <c r="DX336" s="148"/>
      <c r="DY336" s="148"/>
      <c r="DZ336" s="148"/>
      <c r="EA336" s="148"/>
      <c r="EB336" s="148"/>
      <c r="EC336" s="148"/>
      <c r="ED336" s="148"/>
      <c r="EE336" s="148"/>
      <c r="EF336" s="148"/>
      <c r="EG336" s="148"/>
      <c r="EH336" s="148"/>
      <c r="EI336" s="148"/>
      <c r="EJ336" s="148"/>
      <c r="EK336" s="148"/>
      <c r="EL336" s="148"/>
      <c r="EM336" s="148"/>
      <c r="EN336" s="148"/>
      <c r="EO336" s="148"/>
      <c r="EP336" s="148"/>
      <c r="EQ336" s="148"/>
      <c r="ER336" s="148"/>
      <c r="ES336" s="148"/>
      <c r="ET336" s="148"/>
      <c r="EU336" s="148"/>
      <c r="EV336" s="148"/>
      <c r="EW336" s="148"/>
      <c r="EX336" s="148"/>
      <c r="EY336" s="148"/>
      <c r="EZ336" s="148"/>
      <c r="FA336" s="148"/>
      <c r="FB336" s="148"/>
      <c r="FC336" s="148"/>
      <c r="FD336" s="148"/>
      <c r="FE336" s="148"/>
      <c r="FF336" s="148"/>
      <c r="FG336" s="148"/>
      <c r="FH336" s="148"/>
      <c r="FI336" s="148"/>
      <c r="FJ336" s="148"/>
      <c r="FK336" s="148"/>
      <c r="FL336" s="148"/>
      <c r="FM336" s="148"/>
      <c r="FN336" s="148"/>
      <c r="FO336" s="148"/>
      <c r="FP336" s="148"/>
      <c r="FQ336" s="148"/>
      <c r="FR336" s="148"/>
      <c r="FS336" s="148"/>
      <c r="FT336" s="148"/>
      <c r="FU336" s="148"/>
      <c r="FV336" s="148"/>
      <c r="FW336" s="148"/>
      <c r="FX336" s="148"/>
      <c r="FY336" s="148"/>
      <c r="FZ336" s="148"/>
      <c r="GA336" s="148"/>
      <c r="GB336" s="148"/>
      <c r="GC336" s="148"/>
      <c r="GD336" s="148"/>
      <c r="GE336" s="148"/>
      <c r="GF336" s="148"/>
      <c r="GG336" s="148"/>
      <c r="GH336" s="148"/>
      <c r="GI336" s="148"/>
      <c r="GJ336" s="148"/>
      <c r="GK336" s="148"/>
      <c r="GL336" s="148"/>
      <c r="GM336" s="148"/>
      <c r="GN336" s="148"/>
      <c r="GO336" s="148"/>
      <c r="GP336" s="148"/>
      <c r="GQ336" s="148"/>
      <c r="GR336" s="148"/>
      <c r="GS336" s="148"/>
      <c r="GT336" s="148"/>
      <c r="GU336" s="148"/>
      <c r="GV336" s="148"/>
      <c r="GW336" s="148"/>
      <c r="GX336" s="148"/>
      <c r="GY336" s="148"/>
      <c r="GZ336" s="148"/>
      <c r="HA336" s="148"/>
      <c r="HB336" s="148"/>
      <c r="HC336" s="148"/>
      <c r="HD336" s="148"/>
      <c r="HE336" s="148"/>
      <c r="HF336" s="148"/>
      <c r="HG336" s="148"/>
      <c r="HH336" s="148"/>
      <c r="HI336" s="148"/>
      <c r="HJ336" s="148"/>
      <c r="HK336" s="148"/>
      <c r="HL336" s="148"/>
      <c r="HM336" s="148"/>
      <c r="HN336" s="148"/>
      <c r="HO336" s="148"/>
      <c r="HP336" s="148"/>
    </row>
    <row r="337" s="147" customFormat="1" spans="1:224">
      <c r="A337" s="160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  <c r="BQ337" s="148"/>
      <c r="BR337" s="148"/>
      <c r="BS337" s="148"/>
      <c r="BT337" s="148"/>
      <c r="BU337" s="148"/>
      <c r="BV337" s="148"/>
      <c r="BW337" s="148"/>
      <c r="BX337" s="148"/>
      <c r="BY337" s="148"/>
      <c r="BZ337" s="148"/>
      <c r="CA337" s="148"/>
      <c r="CB337" s="148"/>
      <c r="CC337" s="148"/>
      <c r="CD337" s="148"/>
      <c r="CE337" s="148"/>
      <c r="CF337" s="148"/>
      <c r="CG337" s="148"/>
      <c r="CH337" s="148"/>
      <c r="CI337" s="148"/>
      <c r="CJ337" s="148"/>
      <c r="CK337" s="148"/>
      <c r="CL337" s="148"/>
      <c r="CM337" s="148"/>
      <c r="CN337" s="148"/>
      <c r="CO337" s="148"/>
      <c r="CP337" s="148"/>
      <c r="CQ337" s="148"/>
      <c r="CR337" s="148"/>
      <c r="CS337" s="148"/>
      <c r="CT337" s="148"/>
      <c r="CU337" s="148"/>
      <c r="CV337" s="148"/>
      <c r="CW337" s="148"/>
      <c r="CX337" s="148"/>
      <c r="CY337" s="148"/>
      <c r="CZ337" s="148"/>
      <c r="DA337" s="148"/>
      <c r="DB337" s="148"/>
      <c r="DC337" s="148"/>
      <c r="DD337" s="148"/>
      <c r="DE337" s="148"/>
      <c r="DF337" s="148"/>
      <c r="DG337" s="148"/>
      <c r="DH337" s="148"/>
      <c r="DI337" s="148"/>
      <c r="DJ337" s="148"/>
      <c r="DK337" s="148"/>
      <c r="DL337" s="148"/>
      <c r="DM337" s="148"/>
      <c r="DN337" s="148"/>
      <c r="DO337" s="148"/>
      <c r="DP337" s="148"/>
      <c r="DQ337" s="148"/>
      <c r="DR337" s="148"/>
      <c r="DS337" s="148"/>
      <c r="DT337" s="148"/>
      <c r="DU337" s="148"/>
      <c r="DV337" s="148"/>
      <c r="DW337" s="148"/>
      <c r="DX337" s="148"/>
      <c r="DY337" s="148"/>
      <c r="DZ337" s="148"/>
      <c r="EA337" s="148"/>
      <c r="EB337" s="148"/>
      <c r="EC337" s="148"/>
      <c r="ED337" s="148"/>
      <c r="EE337" s="148"/>
      <c r="EF337" s="148"/>
      <c r="EG337" s="148"/>
      <c r="EH337" s="148"/>
      <c r="EI337" s="148"/>
      <c r="EJ337" s="148"/>
      <c r="EK337" s="148"/>
      <c r="EL337" s="148"/>
      <c r="EM337" s="148"/>
      <c r="EN337" s="148"/>
      <c r="EO337" s="148"/>
      <c r="EP337" s="148"/>
      <c r="EQ337" s="148"/>
      <c r="ER337" s="148"/>
      <c r="ES337" s="148"/>
      <c r="ET337" s="148"/>
      <c r="EU337" s="148"/>
      <c r="EV337" s="148"/>
      <c r="EW337" s="148"/>
      <c r="EX337" s="148"/>
      <c r="EY337" s="148"/>
      <c r="EZ337" s="148"/>
      <c r="FA337" s="148"/>
      <c r="FB337" s="148"/>
      <c r="FC337" s="148"/>
      <c r="FD337" s="148"/>
      <c r="FE337" s="148"/>
      <c r="FF337" s="148"/>
      <c r="FG337" s="148"/>
      <c r="FH337" s="148"/>
      <c r="FI337" s="148"/>
      <c r="FJ337" s="148"/>
      <c r="FK337" s="148"/>
      <c r="FL337" s="148"/>
      <c r="FM337" s="148"/>
      <c r="FN337" s="148"/>
      <c r="FO337" s="148"/>
      <c r="FP337" s="148"/>
      <c r="FQ337" s="148"/>
      <c r="FR337" s="148"/>
      <c r="FS337" s="148"/>
      <c r="FT337" s="148"/>
      <c r="FU337" s="148"/>
      <c r="FV337" s="148"/>
      <c r="FW337" s="148"/>
      <c r="FX337" s="148"/>
      <c r="FY337" s="148"/>
      <c r="FZ337" s="148"/>
      <c r="GA337" s="148"/>
      <c r="GB337" s="148"/>
      <c r="GC337" s="148"/>
      <c r="GD337" s="148"/>
      <c r="GE337" s="148"/>
      <c r="GF337" s="148"/>
      <c r="GG337" s="148"/>
      <c r="GH337" s="148"/>
      <c r="GI337" s="148"/>
      <c r="GJ337" s="148"/>
      <c r="GK337" s="148"/>
      <c r="GL337" s="148"/>
      <c r="GM337" s="148"/>
      <c r="GN337" s="148"/>
      <c r="GO337" s="148"/>
      <c r="GP337" s="148"/>
      <c r="GQ337" s="148"/>
      <c r="GR337" s="148"/>
      <c r="GS337" s="148"/>
      <c r="GT337" s="148"/>
      <c r="GU337" s="148"/>
      <c r="GV337" s="148"/>
      <c r="GW337" s="148"/>
      <c r="GX337" s="148"/>
      <c r="GY337" s="148"/>
      <c r="GZ337" s="148"/>
      <c r="HA337" s="148"/>
      <c r="HB337" s="148"/>
      <c r="HC337" s="148"/>
      <c r="HD337" s="148"/>
      <c r="HE337" s="148"/>
      <c r="HF337" s="148"/>
      <c r="HG337" s="148"/>
      <c r="HH337" s="148"/>
      <c r="HI337" s="148"/>
      <c r="HJ337" s="148"/>
      <c r="HK337" s="148"/>
      <c r="HL337" s="148"/>
      <c r="HM337" s="148"/>
      <c r="HN337" s="148"/>
      <c r="HO337" s="148"/>
      <c r="HP337" s="148"/>
    </row>
    <row r="338" s="147" customFormat="1" spans="1:224">
      <c r="A338" s="160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  <c r="BQ338" s="148"/>
      <c r="BR338" s="148"/>
      <c r="BS338" s="148"/>
      <c r="BT338" s="148"/>
      <c r="BU338" s="148"/>
      <c r="BV338" s="148"/>
      <c r="BW338" s="148"/>
      <c r="BX338" s="148"/>
      <c r="BY338" s="148"/>
      <c r="BZ338" s="148"/>
      <c r="CA338" s="148"/>
      <c r="CB338" s="148"/>
      <c r="CC338" s="148"/>
      <c r="CD338" s="148"/>
      <c r="CE338" s="148"/>
      <c r="CF338" s="148"/>
      <c r="CG338" s="148"/>
      <c r="CH338" s="148"/>
      <c r="CI338" s="148"/>
      <c r="CJ338" s="148"/>
      <c r="CK338" s="148"/>
      <c r="CL338" s="148"/>
      <c r="CM338" s="148"/>
      <c r="CN338" s="148"/>
      <c r="CO338" s="148"/>
      <c r="CP338" s="148"/>
      <c r="CQ338" s="148"/>
      <c r="CR338" s="148"/>
      <c r="CS338" s="148"/>
      <c r="CT338" s="148"/>
      <c r="CU338" s="148"/>
      <c r="CV338" s="148"/>
      <c r="CW338" s="148"/>
      <c r="CX338" s="148"/>
      <c r="CY338" s="148"/>
      <c r="CZ338" s="148"/>
      <c r="DA338" s="148"/>
      <c r="DB338" s="148"/>
      <c r="DC338" s="148"/>
      <c r="DD338" s="148"/>
      <c r="DE338" s="148"/>
      <c r="DF338" s="148"/>
      <c r="DG338" s="148"/>
      <c r="DH338" s="148"/>
      <c r="DI338" s="148"/>
      <c r="DJ338" s="148"/>
      <c r="DK338" s="148"/>
      <c r="DL338" s="148"/>
      <c r="DM338" s="148"/>
      <c r="DN338" s="148"/>
      <c r="DO338" s="148"/>
      <c r="DP338" s="148"/>
      <c r="DQ338" s="148"/>
      <c r="DR338" s="148"/>
      <c r="DS338" s="148"/>
      <c r="DT338" s="148"/>
      <c r="DU338" s="148"/>
      <c r="DV338" s="148"/>
      <c r="DW338" s="148"/>
      <c r="DX338" s="148"/>
      <c r="DY338" s="148"/>
      <c r="DZ338" s="148"/>
      <c r="EA338" s="148"/>
      <c r="EB338" s="148"/>
      <c r="EC338" s="148"/>
      <c r="ED338" s="148"/>
      <c r="EE338" s="148"/>
      <c r="EF338" s="148"/>
      <c r="EG338" s="148"/>
      <c r="EH338" s="148"/>
      <c r="EI338" s="148"/>
      <c r="EJ338" s="148"/>
      <c r="EK338" s="148"/>
      <c r="EL338" s="148"/>
      <c r="EM338" s="148"/>
      <c r="EN338" s="148"/>
      <c r="EO338" s="148"/>
      <c r="EP338" s="148"/>
      <c r="EQ338" s="148"/>
      <c r="ER338" s="148"/>
      <c r="ES338" s="148"/>
      <c r="ET338" s="148"/>
      <c r="EU338" s="148"/>
      <c r="EV338" s="148"/>
      <c r="EW338" s="148"/>
      <c r="EX338" s="148"/>
      <c r="EY338" s="148"/>
      <c r="EZ338" s="148"/>
      <c r="FA338" s="148"/>
      <c r="FB338" s="148"/>
      <c r="FC338" s="148"/>
      <c r="FD338" s="148"/>
      <c r="FE338" s="148"/>
      <c r="FF338" s="148"/>
      <c r="FG338" s="148"/>
      <c r="FH338" s="148"/>
      <c r="FI338" s="148"/>
      <c r="FJ338" s="148"/>
      <c r="FK338" s="148"/>
      <c r="FL338" s="148"/>
      <c r="FM338" s="148"/>
      <c r="FN338" s="148"/>
      <c r="FO338" s="148"/>
      <c r="FP338" s="148"/>
      <c r="FQ338" s="148"/>
      <c r="FR338" s="148"/>
      <c r="FS338" s="148"/>
      <c r="FT338" s="148"/>
      <c r="FU338" s="148"/>
      <c r="FV338" s="148"/>
      <c r="FW338" s="148"/>
      <c r="FX338" s="148"/>
      <c r="FY338" s="148"/>
      <c r="FZ338" s="148"/>
      <c r="GA338" s="148"/>
      <c r="GB338" s="148"/>
      <c r="GC338" s="148"/>
      <c r="GD338" s="148"/>
      <c r="GE338" s="148"/>
      <c r="GF338" s="148"/>
      <c r="GG338" s="148"/>
      <c r="GH338" s="148"/>
      <c r="GI338" s="148"/>
      <c r="GJ338" s="148"/>
      <c r="GK338" s="148"/>
      <c r="GL338" s="148"/>
      <c r="GM338" s="148"/>
      <c r="GN338" s="148"/>
      <c r="GO338" s="148"/>
      <c r="GP338" s="148"/>
      <c r="GQ338" s="148"/>
      <c r="GR338" s="148"/>
      <c r="GS338" s="148"/>
      <c r="GT338" s="148"/>
      <c r="GU338" s="148"/>
      <c r="GV338" s="148"/>
      <c r="GW338" s="148"/>
      <c r="GX338" s="148"/>
      <c r="GY338" s="148"/>
      <c r="GZ338" s="148"/>
      <c r="HA338" s="148"/>
      <c r="HB338" s="148"/>
      <c r="HC338" s="148"/>
      <c r="HD338" s="148"/>
      <c r="HE338" s="148"/>
      <c r="HF338" s="148"/>
      <c r="HG338" s="148"/>
      <c r="HH338" s="148"/>
      <c r="HI338" s="148"/>
      <c r="HJ338" s="148"/>
      <c r="HK338" s="148"/>
      <c r="HL338" s="148"/>
      <c r="HM338" s="148"/>
      <c r="HN338" s="148"/>
      <c r="HO338" s="148"/>
      <c r="HP338" s="148"/>
    </row>
    <row r="339" s="147" customFormat="1" spans="1:224">
      <c r="A339" s="160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  <c r="BQ339" s="148"/>
      <c r="BR339" s="148"/>
      <c r="BS339" s="148"/>
      <c r="BT339" s="148"/>
      <c r="BU339" s="148"/>
      <c r="BV339" s="148"/>
      <c r="BW339" s="148"/>
      <c r="BX339" s="148"/>
      <c r="BY339" s="148"/>
      <c r="BZ339" s="148"/>
      <c r="CA339" s="148"/>
      <c r="CB339" s="148"/>
      <c r="CC339" s="148"/>
      <c r="CD339" s="148"/>
      <c r="CE339" s="148"/>
      <c r="CF339" s="148"/>
      <c r="CG339" s="148"/>
      <c r="CH339" s="148"/>
      <c r="CI339" s="148"/>
      <c r="CJ339" s="148"/>
      <c r="CK339" s="148"/>
      <c r="CL339" s="148"/>
      <c r="CM339" s="148"/>
      <c r="CN339" s="148"/>
      <c r="CO339" s="148"/>
      <c r="CP339" s="148"/>
      <c r="CQ339" s="148"/>
      <c r="CR339" s="148"/>
      <c r="CS339" s="148"/>
      <c r="CT339" s="148"/>
      <c r="CU339" s="148"/>
      <c r="CV339" s="148"/>
      <c r="CW339" s="148"/>
      <c r="CX339" s="148"/>
      <c r="CY339" s="148"/>
      <c r="CZ339" s="148"/>
      <c r="DA339" s="148"/>
      <c r="DB339" s="148"/>
      <c r="DC339" s="148"/>
      <c r="DD339" s="148"/>
      <c r="DE339" s="148"/>
      <c r="DF339" s="148"/>
      <c r="DG339" s="148"/>
      <c r="DH339" s="148"/>
      <c r="DI339" s="148"/>
      <c r="DJ339" s="148"/>
      <c r="DK339" s="148"/>
      <c r="DL339" s="148"/>
      <c r="DM339" s="148"/>
      <c r="DN339" s="148"/>
      <c r="DO339" s="148"/>
      <c r="DP339" s="148"/>
      <c r="DQ339" s="148"/>
      <c r="DR339" s="148"/>
      <c r="DS339" s="148"/>
      <c r="DT339" s="148"/>
      <c r="DU339" s="148"/>
      <c r="DV339" s="148"/>
      <c r="DW339" s="148"/>
      <c r="DX339" s="148"/>
      <c r="DY339" s="148"/>
      <c r="DZ339" s="148"/>
      <c r="EA339" s="148"/>
      <c r="EB339" s="148"/>
      <c r="EC339" s="148"/>
      <c r="ED339" s="148"/>
      <c r="EE339" s="148"/>
      <c r="EF339" s="148"/>
      <c r="EG339" s="148"/>
      <c r="EH339" s="148"/>
      <c r="EI339" s="148"/>
      <c r="EJ339" s="148"/>
      <c r="EK339" s="148"/>
      <c r="EL339" s="148"/>
      <c r="EM339" s="148"/>
      <c r="EN339" s="148"/>
      <c r="EO339" s="148"/>
      <c r="EP339" s="148"/>
      <c r="EQ339" s="148"/>
      <c r="ER339" s="148"/>
      <c r="ES339" s="148"/>
      <c r="ET339" s="148"/>
      <c r="EU339" s="148"/>
      <c r="EV339" s="148"/>
      <c r="EW339" s="148"/>
      <c r="EX339" s="148"/>
      <c r="EY339" s="148"/>
      <c r="EZ339" s="148"/>
      <c r="FA339" s="148"/>
      <c r="FB339" s="148"/>
      <c r="FC339" s="148"/>
      <c r="FD339" s="148"/>
      <c r="FE339" s="148"/>
      <c r="FF339" s="148"/>
      <c r="FG339" s="148"/>
      <c r="FH339" s="148"/>
      <c r="FI339" s="148"/>
      <c r="FJ339" s="148"/>
      <c r="FK339" s="148"/>
      <c r="FL339" s="148"/>
      <c r="FM339" s="148"/>
      <c r="FN339" s="148"/>
      <c r="FO339" s="148"/>
      <c r="FP339" s="148"/>
      <c r="FQ339" s="148"/>
      <c r="FR339" s="148"/>
      <c r="FS339" s="148"/>
      <c r="FT339" s="148"/>
      <c r="FU339" s="148"/>
      <c r="FV339" s="148"/>
      <c r="FW339" s="148"/>
      <c r="FX339" s="148"/>
      <c r="FY339" s="148"/>
      <c r="FZ339" s="148"/>
      <c r="GA339" s="148"/>
      <c r="GB339" s="148"/>
      <c r="GC339" s="148"/>
      <c r="GD339" s="148"/>
      <c r="GE339" s="148"/>
      <c r="GF339" s="148"/>
      <c r="GG339" s="148"/>
      <c r="GH339" s="148"/>
      <c r="GI339" s="148"/>
      <c r="GJ339" s="148"/>
      <c r="GK339" s="148"/>
      <c r="GL339" s="148"/>
      <c r="GM339" s="148"/>
      <c r="GN339" s="148"/>
      <c r="GO339" s="148"/>
      <c r="GP339" s="148"/>
      <c r="GQ339" s="148"/>
      <c r="GR339" s="148"/>
      <c r="GS339" s="148"/>
      <c r="GT339" s="148"/>
      <c r="GU339" s="148"/>
      <c r="GV339" s="148"/>
      <c r="GW339" s="148"/>
      <c r="GX339" s="148"/>
      <c r="GY339" s="148"/>
      <c r="GZ339" s="148"/>
      <c r="HA339" s="148"/>
      <c r="HB339" s="148"/>
      <c r="HC339" s="148"/>
      <c r="HD339" s="148"/>
      <c r="HE339" s="148"/>
      <c r="HF339" s="148"/>
      <c r="HG339" s="148"/>
      <c r="HH339" s="148"/>
      <c r="HI339" s="148"/>
      <c r="HJ339" s="148"/>
      <c r="HK339" s="148"/>
      <c r="HL339" s="148"/>
      <c r="HM339" s="148"/>
      <c r="HN339" s="148"/>
      <c r="HO339" s="148"/>
      <c r="HP339" s="148"/>
    </row>
    <row r="340" s="147" customFormat="1" spans="1:224">
      <c r="A340" s="160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  <c r="BQ340" s="148"/>
      <c r="BR340" s="148"/>
      <c r="BS340" s="148"/>
      <c r="BT340" s="148"/>
      <c r="BU340" s="148"/>
      <c r="BV340" s="148"/>
      <c r="BW340" s="148"/>
      <c r="BX340" s="148"/>
      <c r="BY340" s="148"/>
      <c r="BZ340" s="148"/>
      <c r="CA340" s="148"/>
      <c r="CB340" s="148"/>
      <c r="CC340" s="148"/>
      <c r="CD340" s="148"/>
      <c r="CE340" s="148"/>
      <c r="CF340" s="148"/>
      <c r="CG340" s="148"/>
      <c r="CH340" s="148"/>
      <c r="CI340" s="148"/>
      <c r="CJ340" s="148"/>
      <c r="CK340" s="148"/>
      <c r="CL340" s="148"/>
      <c r="CM340" s="148"/>
      <c r="CN340" s="148"/>
      <c r="CO340" s="148"/>
      <c r="CP340" s="148"/>
      <c r="CQ340" s="148"/>
      <c r="CR340" s="148"/>
      <c r="CS340" s="148"/>
      <c r="CT340" s="148"/>
      <c r="CU340" s="148"/>
      <c r="CV340" s="148"/>
      <c r="CW340" s="148"/>
      <c r="CX340" s="148"/>
      <c r="CY340" s="148"/>
      <c r="CZ340" s="148"/>
      <c r="DA340" s="148"/>
      <c r="DB340" s="148"/>
      <c r="DC340" s="148"/>
      <c r="DD340" s="148"/>
      <c r="DE340" s="148"/>
      <c r="DF340" s="148"/>
      <c r="DG340" s="148"/>
      <c r="DH340" s="148"/>
      <c r="DI340" s="148"/>
      <c r="DJ340" s="148"/>
      <c r="DK340" s="148"/>
      <c r="DL340" s="148"/>
      <c r="DM340" s="148"/>
      <c r="DN340" s="148"/>
      <c r="DO340" s="148"/>
      <c r="DP340" s="148"/>
      <c r="DQ340" s="148"/>
      <c r="DR340" s="148"/>
      <c r="DS340" s="148"/>
      <c r="DT340" s="148"/>
      <c r="DU340" s="148"/>
      <c r="DV340" s="148"/>
      <c r="DW340" s="148"/>
      <c r="DX340" s="148"/>
      <c r="DY340" s="148"/>
      <c r="DZ340" s="148"/>
      <c r="EA340" s="148"/>
      <c r="EB340" s="148"/>
      <c r="EC340" s="148"/>
      <c r="ED340" s="148"/>
      <c r="EE340" s="148"/>
      <c r="EF340" s="148"/>
      <c r="EG340" s="148"/>
      <c r="EH340" s="148"/>
      <c r="EI340" s="148"/>
      <c r="EJ340" s="148"/>
      <c r="EK340" s="148"/>
      <c r="EL340" s="148"/>
      <c r="EM340" s="148"/>
      <c r="EN340" s="148"/>
      <c r="EO340" s="148"/>
      <c r="EP340" s="148"/>
      <c r="EQ340" s="148"/>
      <c r="ER340" s="148"/>
      <c r="ES340" s="148"/>
      <c r="ET340" s="148"/>
      <c r="EU340" s="148"/>
      <c r="EV340" s="148"/>
      <c r="EW340" s="148"/>
      <c r="EX340" s="148"/>
      <c r="EY340" s="148"/>
      <c r="EZ340" s="148"/>
      <c r="FA340" s="148"/>
      <c r="FB340" s="148"/>
      <c r="FC340" s="148"/>
      <c r="FD340" s="148"/>
      <c r="FE340" s="148"/>
      <c r="FF340" s="148"/>
      <c r="FG340" s="148"/>
      <c r="FH340" s="148"/>
      <c r="FI340" s="148"/>
      <c r="FJ340" s="148"/>
      <c r="FK340" s="148"/>
      <c r="FL340" s="148"/>
      <c r="FM340" s="148"/>
      <c r="FN340" s="148"/>
      <c r="FO340" s="148"/>
      <c r="FP340" s="148"/>
      <c r="FQ340" s="148"/>
      <c r="FR340" s="148"/>
      <c r="FS340" s="148"/>
      <c r="FT340" s="148"/>
      <c r="FU340" s="148"/>
      <c r="FV340" s="148"/>
      <c r="FW340" s="148"/>
      <c r="FX340" s="148"/>
      <c r="FY340" s="148"/>
      <c r="FZ340" s="148"/>
      <c r="GA340" s="148"/>
      <c r="GB340" s="148"/>
      <c r="GC340" s="148"/>
      <c r="GD340" s="148"/>
      <c r="GE340" s="148"/>
      <c r="GF340" s="148"/>
      <c r="GG340" s="148"/>
      <c r="GH340" s="148"/>
      <c r="GI340" s="148"/>
      <c r="GJ340" s="148"/>
      <c r="GK340" s="148"/>
      <c r="GL340" s="148"/>
      <c r="GM340" s="148"/>
      <c r="GN340" s="148"/>
      <c r="GO340" s="148"/>
      <c r="GP340" s="148"/>
      <c r="GQ340" s="148"/>
      <c r="GR340" s="148"/>
      <c r="GS340" s="148"/>
      <c r="GT340" s="148"/>
      <c r="GU340" s="148"/>
      <c r="GV340" s="148"/>
      <c r="GW340" s="148"/>
      <c r="GX340" s="148"/>
      <c r="GY340" s="148"/>
      <c r="GZ340" s="148"/>
      <c r="HA340" s="148"/>
      <c r="HB340" s="148"/>
      <c r="HC340" s="148"/>
      <c r="HD340" s="148"/>
      <c r="HE340" s="148"/>
      <c r="HF340" s="148"/>
      <c r="HG340" s="148"/>
      <c r="HH340" s="148"/>
      <c r="HI340" s="148"/>
      <c r="HJ340" s="148"/>
      <c r="HK340" s="148"/>
      <c r="HL340" s="148"/>
      <c r="HM340" s="148"/>
      <c r="HN340" s="148"/>
      <c r="HO340" s="148"/>
      <c r="HP340" s="148"/>
    </row>
    <row r="341" s="147" customFormat="1" spans="1:224">
      <c r="A341" s="160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  <c r="BQ341" s="148"/>
      <c r="BR341" s="148"/>
      <c r="BS341" s="148"/>
      <c r="BT341" s="148"/>
      <c r="BU341" s="148"/>
      <c r="BV341" s="148"/>
      <c r="BW341" s="148"/>
      <c r="BX341" s="148"/>
      <c r="BY341" s="148"/>
      <c r="BZ341" s="148"/>
      <c r="CA341" s="148"/>
      <c r="CB341" s="148"/>
      <c r="CC341" s="148"/>
      <c r="CD341" s="148"/>
      <c r="CE341" s="148"/>
      <c r="CF341" s="148"/>
      <c r="CG341" s="148"/>
      <c r="CH341" s="148"/>
      <c r="CI341" s="148"/>
      <c r="CJ341" s="148"/>
      <c r="CK341" s="148"/>
      <c r="CL341" s="148"/>
      <c r="CM341" s="148"/>
      <c r="CN341" s="148"/>
      <c r="CO341" s="148"/>
      <c r="CP341" s="148"/>
      <c r="CQ341" s="148"/>
      <c r="CR341" s="148"/>
      <c r="CS341" s="148"/>
      <c r="CT341" s="148"/>
      <c r="CU341" s="148"/>
      <c r="CV341" s="148"/>
      <c r="CW341" s="148"/>
      <c r="CX341" s="148"/>
      <c r="CY341" s="148"/>
      <c r="CZ341" s="148"/>
      <c r="DA341" s="148"/>
      <c r="DB341" s="148"/>
      <c r="DC341" s="148"/>
      <c r="DD341" s="148"/>
      <c r="DE341" s="148"/>
      <c r="DF341" s="148"/>
      <c r="DG341" s="148"/>
      <c r="DH341" s="148"/>
      <c r="DI341" s="148"/>
      <c r="DJ341" s="148"/>
      <c r="DK341" s="148"/>
      <c r="DL341" s="148"/>
      <c r="DM341" s="148"/>
      <c r="DN341" s="148"/>
      <c r="DO341" s="148"/>
      <c r="DP341" s="148"/>
      <c r="DQ341" s="148"/>
      <c r="DR341" s="148"/>
      <c r="DS341" s="148"/>
      <c r="DT341" s="148"/>
      <c r="DU341" s="148"/>
      <c r="DV341" s="148"/>
      <c r="DW341" s="148"/>
      <c r="DX341" s="148"/>
      <c r="DY341" s="148"/>
      <c r="DZ341" s="148"/>
      <c r="EA341" s="148"/>
      <c r="EB341" s="148"/>
      <c r="EC341" s="148"/>
      <c r="ED341" s="148"/>
      <c r="EE341" s="148"/>
      <c r="EF341" s="148"/>
      <c r="EG341" s="148"/>
      <c r="EH341" s="148"/>
      <c r="EI341" s="148"/>
      <c r="EJ341" s="148"/>
      <c r="EK341" s="148"/>
      <c r="EL341" s="148"/>
      <c r="EM341" s="148"/>
      <c r="EN341" s="148"/>
      <c r="EO341" s="148"/>
      <c r="EP341" s="148"/>
      <c r="EQ341" s="148"/>
      <c r="ER341" s="148"/>
      <c r="ES341" s="148"/>
      <c r="ET341" s="148"/>
      <c r="EU341" s="148"/>
      <c r="EV341" s="148"/>
      <c r="EW341" s="148"/>
      <c r="EX341" s="148"/>
      <c r="EY341" s="148"/>
      <c r="EZ341" s="148"/>
      <c r="FA341" s="148"/>
      <c r="FB341" s="148"/>
      <c r="FC341" s="148"/>
      <c r="FD341" s="148"/>
      <c r="FE341" s="148"/>
      <c r="FF341" s="148"/>
      <c r="FG341" s="148"/>
      <c r="FH341" s="148"/>
      <c r="FI341" s="148"/>
      <c r="FJ341" s="148"/>
      <c r="FK341" s="148"/>
      <c r="FL341" s="148"/>
      <c r="FM341" s="148"/>
      <c r="FN341" s="148"/>
      <c r="FO341" s="148"/>
      <c r="FP341" s="148"/>
      <c r="FQ341" s="148"/>
      <c r="FR341" s="148"/>
      <c r="FS341" s="148"/>
      <c r="FT341" s="148"/>
      <c r="FU341" s="148"/>
      <c r="FV341" s="148"/>
      <c r="FW341" s="148"/>
      <c r="FX341" s="148"/>
      <c r="FY341" s="148"/>
      <c r="FZ341" s="148"/>
      <c r="GA341" s="148"/>
      <c r="GB341" s="148"/>
      <c r="GC341" s="148"/>
      <c r="GD341" s="148"/>
      <c r="GE341" s="148"/>
      <c r="GF341" s="148"/>
      <c r="GG341" s="148"/>
      <c r="GH341" s="148"/>
      <c r="GI341" s="148"/>
      <c r="GJ341" s="148"/>
      <c r="GK341" s="148"/>
      <c r="GL341" s="148"/>
      <c r="GM341" s="148"/>
      <c r="GN341" s="148"/>
      <c r="GO341" s="148"/>
      <c r="GP341" s="148"/>
      <c r="GQ341" s="148"/>
      <c r="GR341" s="148"/>
      <c r="GS341" s="148"/>
      <c r="GT341" s="148"/>
      <c r="GU341" s="148"/>
      <c r="GV341" s="148"/>
      <c r="GW341" s="148"/>
      <c r="GX341" s="148"/>
      <c r="GY341" s="148"/>
      <c r="GZ341" s="148"/>
      <c r="HA341" s="148"/>
      <c r="HB341" s="148"/>
      <c r="HC341" s="148"/>
      <c r="HD341" s="148"/>
      <c r="HE341" s="148"/>
      <c r="HF341" s="148"/>
      <c r="HG341" s="148"/>
      <c r="HH341" s="148"/>
      <c r="HI341" s="148"/>
      <c r="HJ341" s="148"/>
      <c r="HK341" s="148"/>
      <c r="HL341" s="148"/>
      <c r="HM341" s="148"/>
      <c r="HN341" s="148"/>
      <c r="HO341" s="148"/>
      <c r="HP341" s="148"/>
    </row>
    <row r="342" s="147" customFormat="1" spans="1:224">
      <c r="A342" s="160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  <c r="BQ342" s="148"/>
      <c r="BR342" s="148"/>
      <c r="BS342" s="148"/>
      <c r="BT342" s="148"/>
      <c r="BU342" s="148"/>
      <c r="BV342" s="148"/>
      <c r="BW342" s="148"/>
      <c r="BX342" s="148"/>
      <c r="BY342" s="148"/>
      <c r="BZ342" s="148"/>
      <c r="CA342" s="148"/>
      <c r="CB342" s="148"/>
      <c r="CC342" s="148"/>
      <c r="CD342" s="148"/>
      <c r="CE342" s="148"/>
      <c r="CF342" s="148"/>
      <c r="CG342" s="148"/>
      <c r="CH342" s="148"/>
      <c r="CI342" s="148"/>
      <c r="CJ342" s="148"/>
      <c r="CK342" s="148"/>
      <c r="CL342" s="148"/>
      <c r="CM342" s="148"/>
      <c r="CN342" s="148"/>
      <c r="CO342" s="148"/>
      <c r="CP342" s="148"/>
      <c r="CQ342" s="148"/>
      <c r="CR342" s="148"/>
      <c r="CS342" s="148"/>
      <c r="CT342" s="148"/>
      <c r="CU342" s="148"/>
      <c r="CV342" s="148"/>
      <c r="CW342" s="148"/>
      <c r="CX342" s="148"/>
      <c r="CY342" s="148"/>
      <c r="CZ342" s="148"/>
      <c r="DA342" s="148"/>
      <c r="DB342" s="148"/>
      <c r="DC342" s="148"/>
      <c r="DD342" s="148"/>
      <c r="DE342" s="148"/>
      <c r="DF342" s="148"/>
      <c r="DG342" s="148"/>
      <c r="DH342" s="148"/>
      <c r="DI342" s="148"/>
      <c r="DJ342" s="148"/>
      <c r="DK342" s="148"/>
      <c r="DL342" s="148"/>
      <c r="DM342" s="148"/>
      <c r="DN342" s="148"/>
      <c r="DO342" s="148"/>
      <c r="DP342" s="148"/>
      <c r="DQ342" s="148"/>
      <c r="DR342" s="148"/>
      <c r="DS342" s="148"/>
      <c r="DT342" s="148"/>
      <c r="DU342" s="148"/>
      <c r="DV342" s="148"/>
      <c r="DW342" s="148"/>
      <c r="DX342" s="148"/>
      <c r="DY342" s="148"/>
      <c r="DZ342" s="148"/>
      <c r="EA342" s="148"/>
      <c r="EB342" s="148"/>
      <c r="EC342" s="148"/>
      <c r="ED342" s="148"/>
      <c r="EE342" s="148"/>
      <c r="EF342" s="148"/>
      <c r="EG342" s="148"/>
      <c r="EH342" s="148"/>
      <c r="EI342" s="148"/>
      <c r="EJ342" s="148"/>
      <c r="EK342" s="148"/>
      <c r="EL342" s="148"/>
      <c r="EM342" s="148"/>
      <c r="EN342" s="148"/>
      <c r="EO342" s="148"/>
      <c r="EP342" s="148"/>
      <c r="EQ342" s="148"/>
      <c r="ER342" s="148"/>
      <c r="ES342" s="148"/>
      <c r="ET342" s="148"/>
      <c r="EU342" s="148"/>
      <c r="EV342" s="148"/>
      <c r="EW342" s="148"/>
      <c r="EX342" s="148"/>
      <c r="EY342" s="148"/>
      <c r="EZ342" s="148"/>
      <c r="FA342" s="148"/>
      <c r="FB342" s="148"/>
      <c r="FC342" s="148"/>
      <c r="FD342" s="148"/>
      <c r="FE342" s="148"/>
      <c r="FF342" s="148"/>
      <c r="FG342" s="148"/>
      <c r="FH342" s="148"/>
      <c r="FI342" s="148"/>
      <c r="FJ342" s="148"/>
      <c r="FK342" s="148"/>
      <c r="FL342" s="148"/>
      <c r="FM342" s="148"/>
      <c r="FN342" s="148"/>
      <c r="FO342" s="148"/>
      <c r="FP342" s="148"/>
      <c r="FQ342" s="148"/>
      <c r="FR342" s="148"/>
      <c r="FS342" s="148"/>
      <c r="FT342" s="148"/>
      <c r="FU342" s="148"/>
      <c r="FV342" s="148"/>
      <c r="FW342" s="148"/>
      <c r="FX342" s="148"/>
      <c r="FY342" s="148"/>
      <c r="FZ342" s="148"/>
      <c r="GA342" s="148"/>
      <c r="GB342" s="148"/>
      <c r="GC342" s="148"/>
      <c r="GD342" s="148"/>
      <c r="GE342" s="148"/>
      <c r="GF342" s="148"/>
      <c r="GG342" s="148"/>
      <c r="GH342" s="148"/>
      <c r="GI342" s="148"/>
      <c r="GJ342" s="148"/>
      <c r="GK342" s="148"/>
      <c r="GL342" s="148"/>
      <c r="GM342" s="148"/>
      <c r="GN342" s="148"/>
      <c r="GO342" s="148"/>
      <c r="GP342" s="148"/>
      <c r="GQ342" s="148"/>
      <c r="GR342" s="148"/>
      <c r="GS342" s="148"/>
      <c r="GT342" s="148"/>
      <c r="GU342" s="148"/>
      <c r="GV342" s="148"/>
      <c r="GW342" s="148"/>
      <c r="GX342" s="148"/>
      <c r="GY342" s="148"/>
      <c r="GZ342" s="148"/>
      <c r="HA342" s="148"/>
      <c r="HB342" s="148"/>
      <c r="HC342" s="148"/>
      <c r="HD342" s="148"/>
      <c r="HE342" s="148"/>
      <c r="HF342" s="148"/>
      <c r="HG342" s="148"/>
      <c r="HH342" s="148"/>
      <c r="HI342" s="148"/>
      <c r="HJ342" s="148"/>
      <c r="HK342" s="148"/>
      <c r="HL342" s="148"/>
      <c r="HM342" s="148"/>
      <c r="HN342" s="148"/>
      <c r="HO342" s="148"/>
      <c r="HP342" s="148"/>
    </row>
    <row r="343" s="147" customFormat="1" spans="1:224">
      <c r="A343" s="160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  <c r="BQ343" s="148"/>
      <c r="BR343" s="148"/>
      <c r="BS343" s="148"/>
      <c r="BT343" s="148"/>
      <c r="BU343" s="148"/>
      <c r="BV343" s="148"/>
      <c r="BW343" s="148"/>
      <c r="BX343" s="148"/>
      <c r="BY343" s="148"/>
      <c r="BZ343" s="148"/>
      <c r="CA343" s="148"/>
      <c r="CB343" s="148"/>
      <c r="CC343" s="148"/>
      <c r="CD343" s="148"/>
      <c r="CE343" s="148"/>
      <c r="CF343" s="148"/>
      <c r="CG343" s="148"/>
      <c r="CH343" s="148"/>
      <c r="CI343" s="148"/>
      <c r="CJ343" s="148"/>
      <c r="CK343" s="148"/>
      <c r="CL343" s="148"/>
      <c r="CM343" s="148"/>
      <c r="CN343" s="148"/>
      <c r="CO343" s="148"/>
      <c r="CP343" s="148"/>
      <c r="CQ343" s="148"/>
      <c r="CR343" s="148"/>
      <c r="CS343" s="148"/>
      <c r="CT343" s="148"/>
      <c r="CU343" s="148"/>
      <c r="CV343" s="148"/>
      <c r="CW343" s="148"/>
      <c r="CX343" s="148"/>
      <c r="CY343" s="148"/>
      <c r="CZ343" s="148"/>
      <c r="DA343" s="148"/>
      <c r="DB343" s="148"/>
      <c r="DC343" s="148"/>
      <c r="DD343" s="148"/>
      <c r="DE343" s="148"/>
      <c r="DF343" s="148"/>
      <c r="DG343" s="148"/>
      <c r="DH343" s="148"/>
      <c r="DI343" s="148"/>
      <c r="DJ343" s="148"/>
      <c r="DK343" s="148"/>
      <c r="DL343" s="148"/>
      <c r="DM343" s="148"/>
      <c r="DN343" s="148"/>
      <c r="DO343" s="148"/>
      <c r="DP343" s="148"/>
      <c r="DQ343" s="148"/>
      <c r="DR343" s="148"/>
      <c r="DS343" s="148"/>
      <c r="DT343" s="148"/>
      <c r="DU343" s="148"/>
      <c r="DV343" s="148"/>
      <c r="DW343" s="148"/>
      <c r="DX343" s="148"/>
      <c r="DY343" s="148"/>
      <c r="DZ343" s="148"/>
      <c r="EA343" s="148"/>
      <c r="EB343" s="148"/>
      <c r="EC343" s="148"/>
      <c r="ED343" s="148"/>
      <c r="EE343" s="148"/>
      <c r="EF343" s="148"/>
      <c r="EG343" s="148"/>
      <c r="EH343" s="148"/>
      <c r="EI343" s="148"/>
      <c r="EJ343" s="148"/>
      <c r="EK343" s="148"/>
      <c r="EL343" s="148"/>
      <c r="EM343" s="148"/>
      <c r="EN343" s="148"/>
      <c r="EO343" s="148"/>
      <c r="EP343" s="148"/>
      <c r="EQ343" s="148"/>
      <c r="ER343" s="148"/>
      <c r="ES343" s="148"/>
      <c r="ET343" s="148"/>
      <c r="EU343" s="148"/>
      <c r="EV343" s="148"/>
      <c r="EW343" s="148"/>
      <c r="EX343" s="148"/>
      <c r="EY343" s="148"/>
      <c r="EZ343" s="148"/>
      <c r="FA343" s="148"/>
      <c r="FB343" s="148"/>
      <c r="FC343" s="148"/>
      <c r="FD343" s="148"/>
      <c r="FE343" s="148"/>
      <c r="FF343" s="148"/>
      <c r="FG343" s="148"/>
      <c r="FH343" s="148"/>
      <c r="FI343" s="148"/>
      <c r="FJ343" s="148"/>
      <c r="FK343" s="148"/>
      <c r="FL343" s="148"/>
      <c r="FM343" s="148"/>
      <c r="FN343" s="148"/>
      <c r="FO343" s="148"/>
      <c r="FP343" s="148"/>
      <c r="FQ343" s="148"/>
      <c r="FR343" s="148"/>
      <c r="FS343" s="148"/>
      <c r="FT343" s="148"/>
      <c r="FU343" s="148"/>
      <c r="FV343" s="148"/>
      <c r="FW343" s="148"/>
      <c r="FX343" s="148"/>
      <c r="FY343" s="148"/>
      <c r="FZ343" s="148"/>
      <c r="GA343" s="148"/>
      <c r="GB343" s="148"/>
      <c r="GC343" s="148"/>
      <c r="GD343" s="148"/>
      <c r="GE343" s="148"/>
      <c r="GF343" s="148"/>
      <c r="GG343" s="148"/>
      <c r="GH343" s="148"/>
      <c r="GI343" s="148"/>
      <c r="GJ343" s="148"/>
      <c r="GK343" s="148"/>
      <c r="GL343" s="148"/>
      <c r="GM343" s="148"/>
      <c r="GN343" s="148"/>
      <c r="GO343" s="148"/>
      <c r="GP343" s="148"/>
      <c r="GQ343" s="148"/>
      <c r="GR343" s="148"/>
      <c r="GS343" s="148"/>
      <c r="GT343" s="148"/>
      <c r="GU343" s="148"/>
      <c r="GV343" s="148"/>
      <c r="GW343" s="148"/>
      <c r="GX343" s="148"/>
      <c r="GY343" s="148"/>
      <c r="GZ343" s="148"/>
      <c r="HA343" s="148"/>
      <c r="HB343" s="148"/>
      <c r="HC343" s="148"/>
      <c r="HD343" s="148"/>
      <c r="HE343" s="148"/>
      <c r="HF343" s="148"/>
      <c r="HG343" s="148"/>
      <c r="HH343" s="148"/>
      <c r="HI343" s="148"/>
      <c r="HJ343" s="148"/>
      <c r="HK343" s="148"/>
      <c r="HL343" s="148"/>
      <c r="HM343" s="148"/>
      <c r="HN343" s="148"/>
      <c r="HO343" s="148"/>
      <c r="HP343" s="148"/>
    </row>
    <row r="344" s="147" customFormat="1" spans="1:224">
      <c r="A344" s="160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  <c r="BQ344" s="148"/>
      <c r="BR344" s="148"/>
      <c r="BS344" s="148"/>
      <c r="BT344" s="148"/>
      <c r="BU344" s="148"/>
      <c r="BV344" s="148"/>
      <c r="BW344" s="148"/>
      <c r="BX344" s="148"/>
      <c r="BY344" s="148"/>
      <c r="BZ344" s="148"/>
      <c r="CA344" s="148"/>
      <c r="CB344" s="148"/>
      <c r="CC344" s="148"/>
      <c r="CD344" s="148"/>
      <c r="CE344" s="148"/>
      <c r="CF344" s="148"/>
      <c r="CG344" s="148"/>
      <c r="CH344" s="148"/>
      <c r="CI344" s="148"/>
      <c r="CJ344" s="148"/>
      <c r="CK344" s="148"/>
      <c r="CL344" s="148"/>
      <c r="CM344" s="148"/>
      <c r="CN344" s="148"/>
      <c r="CO344" s="148"/>
      <c r="CP344" s="148"/>
      <c r="CQ344" s="148"/>
      <c r="CR344" s="148"/>
      <c r="CS344" s="148"/>
      <c r="CT344" s="148"/>
      <c r="CU344" s="148"/>
      <c r="CV344" s="148"/>
      <c r="CW344" s="148"/>
      <c r="CX344" s="148"/>
      <c r="CY344" s="148"/>
      <c r="CZ344" s="148"/>
      <c r="DA344" s="148"/>
      <c r="DB344" s="148"/>
      <c r="DC344" s="148"/>
      <c r="DD344" s="148"/>
      <c r="DE344" s="148"/>
      <c r="DF344" s="148"/>
      <c r="DG344" s="148"/>
      <c r="DH344" s="148"/>
      <c r="DI344" s="148"/>
      <c r="DJ344" s="148"/>
      <c r="DK344" s="148"/>
      <c r="DL344" s="148"/>
      <c r="DM344" s="148"/>
      <c r="DN344" s="148"/>
      <c r="DO344" s="148"/>
      <c r="DP344" s="148"/>
      <c r="DQ344" s="148"/>
      <c r="DR344" s="148"/>
      <c r="DS344" s="148"/>
      <c r="DT344" s="148"/>
      <c r="DU344" s="148"/>
      <c r="DV344" s="148"/>
      <c r="DW344" s="148"/>
      <c r="DX344" s="148"/>
      <c r="DY344" s="148"/>
      <c r="DZ344" s="148"/>
      <c r="EA344" s="148"/>
      <c r="EB344" s="148"/>
      <c r="EC344" s="148"/>
      <c r="ED344" s="148"/>
      <c r="EE344" s="148"/>
      <c r="EF344" s="148"/>
      <c r="EG344" s="148"/>
      <c r="EH344" s="148"/>
      <c r="EI344" s="148"/>
      <c r="EJ344" s="148"/>
      <c r="EK344" s="148"/>
      <c r="EL344" s="148"/>
      <c r="EM344" s="148"/>
      <c r="EN344" s="148"/>
      <c r="EO344" s="148"/>
      <c r="EP344" s="148"/>
      <c r="EQ344" s="148"/>
      <c r="ER344" s="148"/>
      <c r="ES344" s="148"/>
      <c r="ET344" s="148"/>
      <c r="EU344" s="148"/>
      <c r="EV344" s="148"/>
      <c r="EW344" s="148"/>
      <c r="EX344" s="148"/>
      <c r="EY344" s="148"/>
      <c r="EZ344" s="148"/>
      <c r="FA344" s="148"/>
      <c r="FB344" s="148"/>
      <c r="FC344" s="148"/>
      <c r="FD344" s="148"/>
      <c r="FE344" s="148"/>
      <c r="FF344" s="148"/>
      <c r="FG344" s="148"/>
      <c r="FH344" s="148"/>
      <c r="FI344" s="148"/>
      <c r="FJ344" s="148"/>
      <c r="FK344" s="148"/>
      <c r="FL344" s="148"/>
      <c r="FM344" s="148"/>
      <c r="FN344" s="148"/>
      <c r="FO344" s="148"/>
      <c r="FP344" s="148"/>
      <c r="FQ344" s="148"/>
      <c r="FR344" s="148"/>
      <c r="FS344" s="148"/>
      <c r="FT344" s="148"/>
      <c r="FU344" s="148"/>
      <c r="FV344" s="148"/>
      <c r="FW344" s="148"/>
      <c r="FX344" s="148"/>
      <c r="FY344" s="148"/>
      <c r="FZ344" s="148"/>
      <c r="GA344" s="148"/>
      <c r="GB344" s="148"/>
      <c r="GC344" s="148"/>
      <c r="GD344" s="148"/>
      <c r="GE344" s="148"/>
      <c r="GF344" s="148"/>
      <c r="GG344" s="148"/>
      <c r="GH344" s="148"/>
      <c r="GI344" s="148"/>
      <c r="GJ344" s="148"/>
      <c r="GK344" s="148"/>
      <c r="GL344" s="148"/>
      <c r="GM344" s="148"/>
      <c r="GN344" s="148"/>
      <c r="GO344" s="148"/>
      <c r="GP344" s="148"/>
      <c r="GQ344" s="148"/>
      <c r="GR344" s="148"/>
      <c r="GS344" s="148"/>
      <c r="GT344" s="148"/>
      <c r="GU344" s="148"/>
      <c r="GV344" s="148"/>
      <c r="GW344" s="148"/>
      <c r="GX344" s="148"/>
      <c r="GY344" s="148"/>
      <c r="GZ344" s="148"/>
      <c r="HA344" s="148"/>
      <c r="HB344" s="148"/>
      <c r="HC344" s="148"/>
      <c r="HD344" s="148"/>
      <c r="HE344" s="148"/>
      <c r="HF344" s="148"/>
      <c r="HG344" s="148"/>
      <c r="HH344" s="148"/>
      <c r="HI344" s="148"/>
      <c r="HJ344" s="148"/>
      <c r="HK344" s="148"/>
      <c r="HL344" s="148"/>
      <c r="HM344" s="148"/>
      <c r="HN344" s="148"/>
      <c r="HO344" s="148"/>
      <c r="HP344" s="148"/>
    </row>
    <row r="345" s="147" customFormat="1" spans="1:224">
      <c r="A345" s="160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  <c r="BQ345" s="148"/>
      <c r="BR345" s="148"/>
      <c r="BS345" s="148"/>
      <c r="BT345" s="148"/>
      <c r="BU345" s="148"/>
      <c r="BV345" s="148"/>
      <c r="BW345" s="148"/>
      <c r="BX345" s="148"/>
      <c r="BY345" s="148"/>
      <c r="BZ345" s="148"/>
      <c r="CA345" s="148"/>
      <c r="CB345" s="148"/>
      <c r="CC345" s="148"/>
      <c r="CD345" s="148"/>
      <c r="CE345" s="148"/>
      <c r="CF345" s="148"/>
      <c r="CG345" s="148"/>
      <c r="CH345" s="148"/>
      <c r="CI345" s="148"/>
      <c r="CJ345" s="148"/>
      <c r="CK345" s="148"/>
      <c r="CL345" s="148"/>
      <c r="CM345" s="148"/>
      <c r="CN345" s="148"/>
      <c r="CO345" s="148"/>
      <c r="CP345" s="148"/>
      <c r="CQ345" s="148"/>
      <c r="CR345" s="148"/>
      <c r="CS345" s="148"/>
      <c r="CT345" s="148"/>
      <c r="CU345" s="148"/>
      <c r="CV345" s="148"/>
      <c r="CW345" s="148"/>
      <c r="CX345" s="148"/>
      <c r="CY345" s="148"/>
      <c r="CZ345" s="148"/>
      <c r="DA345" s="148"/>
      <c r="DB345" s="148"/>
      <c r="DC345" s="148"/>
      <c r="DD345" s="148"/>
      <c r="DE345" s="148"/>
      <c r="DF345" s="148"/>
      <c r="DG345" s="148"/>
      <c r="DH345" s="148"/>
      <c r="DI345" s="148"/>
      <c r="DJ345" s="148"/>
      <c r="DK345" s="148"/>
      <c r="DL345" s="148"/>
      <c r="DM345" s="148"/>
      <c r="DN345" s="148"/>
      <c r="DO345" s="148"/>
      <c r="DP345" s="148"/>
      <c r="DQ345" s="148"/>
      <c r="DR345" s="148"/>
      <c r="DS345" s="148"/>
      <c r="DT345" s="148"/>
      <c r="DU345" s="148"/>
      <c r="DV345" s="148"/>
      <c r="DW345" s="148"/>
      <c r="DX345" s="148"/>
      <c r="DY345" s="148"/>
      <c r="DZ345" s="148"/>
      <c r="EA345" s="148"/>
      <c r="EB345" s="148"/>
      <c r="EC345" s="148"/>
      <c r="ED345" s="148"/>
      <c r="EE345" s="148"/>
      <c r="EF345" s="148"/>
      <c r="EG345" s="148"/>
      <c r="EH345" s="148"/>
      <c r="EI345" s="148"/>
      <c r="EJ345" s="148"/>
      <c r="EK345" s="148"/>
      <c r="EL345" s="148"/>
      <c r="EM345" s="148"/>
      <c r="EN345" s="148"/>
      <c r="EO345" s="148"/>
      <c r="EP345" s="148"/>
      <c r="EQ345" s="148"/>
      <c r="ER345" s="148"/>
      <c r="ES345" s="148"/>
      <c r="ET345" s="148"/>
      <c r="EU345" s="148"/>
      <c r="EV345" s="148"/>
      <c r="EW345" s="148"/>
      <c r="EX345" s="148"/>
      <c r="EY345" s="148"/>
      <c r="EZ345" s="148"/>
      <c r="FA345" s="148"/>
      <c r="FB345" s="148"/>
      <c r="FC345" s="148"/>
      <c r="FD345" s="148"/>
      <c r="FE345" s="148"/>
      <c r="FF345" s="148"/>
      <c r="FG345" s="148"/>
      <c r="FH345" s="148"/>
      <c r="FI345" s="148"/>
      <c r="FJ345" s="148"/>
      <c r="FK345" s="148"/>
      <c r="FL345" s="148"/>
      <c r="FM345" s="148"/>
      <c r="FN345" s="148"/>
      <c r="FO345" s="148"/>
      <c r="FP345" s="148"/>
      <c r="FQ345" s="148"/>
      <c r="FR345" s="148"/>
      <c r="FS345" s="148"/>
      <c r="FT345" s="148"/>
      <c r="FU345" s="148"/>
      <c r="FV345" s="148"/>
      <c r="FW345" s="148"/>
      <c r="FX345" s="148"/>
      <c r="FY345" s="148"/>
      <c r="FZ345" s="148"/>
      <c r="GA345" s="148"/>
      <c r="GB345" s="148"/>
      <c r="GC345" s="148"/>
      <c r="GD345" s="148"/>
      <c r="GE345" s="148"/>
      <c r="GF345" s="148"/>
      <c r="GG345" s="148"/>
      <c r="GH345" s="148"/>
      <c r="GI345" s="148"/>
      <c r="GJ345" s="148"/>
      <c r="GK345" s="148"/>
      <c r="GL345" s="148"/>
      <c r="GM345" s="148"/>
      <c r="GN345" s="148"/>
      <c r="GO345" s="148"/>
      <c r="GP345" s="148"/>
      <c r="GQ345" s="148"/>
      <c r="GR345" s="148"/>
      <c r="GS345" s="148"/>
      <c r="GT345" s="148"/>
      <c r="GU345" s="148"/>
      <c r="GV345" s="148"/>
      <c r="GW345" s="148"/>
      <c r="GX345" s="148"/>
      <c r="GY345" s="148"/>
      <c r="GZ345" s="148"/>
      <c r="HA345" s="148"/>
      <c r="HB345" s="148"/>
      <c r="HC345" s="148"/>
      <c r="HD345" s="148"/>
      <c r="HE345" s="148"/>
      <c r="HF345" s="148"/>
      <c r="HG345" s="148"/>
      <c r="HH345" s="148"/>
      <c r="HI345" s="148"/>
      <c r="HJ345" s="148"/>
      <c r="HK345" s="148"/>
      <c r="HL345" s="148"/>
      <c r="HM345" s="148"/>
      <c r="HN345" s="148"/>
      <c r="HO345" s="148"/>
      <c r="HP345" s="148"/>
    </row>
    <row r="346" s="147" customFormat="1" spans="1:224">
      <c r="A346" s="160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  <c r="BQ346" s="148"/>
      <c r="BR346" s="148"/>
      <c r="BS346" s="148"/>
      <c r="BT346" s="148"/>
      <c r="BU346" s="148"/>
      <c r="BV346" s="148"/>
      <c r="BW346" s="148"/>
      <c r="BX346" s="148"/>
      <c r="BY346" s="148"/>
      <c r="BZ346" s="148"/>
      <c r="CA346" s="148"/>
      <c r="CB346" s="148"/>
      <c r="CC346" s="148"/>
      <c r="CD346" s="148"/>
      <c r="CE346" s="148"/>
      <c r="CF346" s="148"/>
      <c r="CG346" s="148"/>
      <c r="CH346" s="148"/>
      <c r="CI346" s="148"/>
      <c r="CJ346" s="148"/>
      <c r="CK346" s="148"/>
      <c r="CL346" s="148"/>
      <c r="CM346" s="148"/>
      <c r="CN346" s="148"/>
      <c r="CO346" s="148"/>
      <c r="CP346" s="148"/>
      <c r="CQ346" s="148"/>
      <c r="CR346" s="148"/>
      <c r="CS346" s="148"/>
      <c r="CT346" s="148"/>
      <c r="CU346" s="148"/>
      <c r="CV346" s="148"/>
      <c r="CW346" s="148"/>
      <c r="CX346" s="148"/>
      <c r="CY346" s="148"/>
      <c r="CZ346" s="148"/>
      <c r="DA346" s="148"/>
      <c r="DB346" s="148"/>
      <c r="DC346" s="148"/>
      <c r="DD346" s="148"/>
      <c r="DE346" s="148"/>
      <c r="DF346" s="148"/>
      <c r="DG346" s="148"/>
      <c r="DH346" s="148"/>
      <c r="DI346" s="148"/>
      <c r="DJ346" s="148"/>
      <c r="DK346" s="148"/>
      <c r="DL346" s="148"/>
      <c r="DM346" s="148"/>
      <c r="DN346" s="148"/>
      <c r="DO346" s="148"/>
      <c r="DP346" s="148"/>
      <c r="DQ346" s="148"/>
      <c r="DR346" s="148"/>
      <c r="DS346" s="148"/>
      <c r="DT346" s="148"/>
      <c r="DU346" s="148"/>
      <c r="DV346" s="148"/>
      <c r="DW346" s="148"/>
      <c r="DX346" s="148"/>
      <c r="DY346" s="148"/>
      <c r="DZ346" s="148"/>
      <c r="EA346" s="148"/>
      <c r="EB346" s="148"/>
      <c r="EC346" s="148"/>
      <c r="ED346" s="148"/>
      <c r="EE346" s="148"/>
      <c r="EF346" s="148"/>
      <c r="EG346" s="148"/>
      <c r="EH346" s="148"/>
      <c r="EI346" s="148"/>
      <c r="EJ346" s="148"/>
      <c r="EK346" s="148"/>
      <c r="EL346" s="148"/>
      <c r="EM346" s="148"/>
      <c r="EN346" s="148"/>
      <c r="EO346" s="148"/>
      <c r="EP346" s="148"/>
      <c r="EQ346" s="148"/>
      <c r="ER346" s="148"/>
      <c r="ES346" s="148"/>
      <c r="ET346" s="148"/>
      <c r="EU346" s="148"/>
      <c r="EV346" s="148"/>
      <c r="EW346" s="148"/>
      <c r="EX346" s="148"/>
      <c r="EY346" s="148"/>
      <c r="EZ346" s="148"/>
      <c r="FA346" s="148"/>
      <c r="FB346" s="148"/>
      <c r="FC346" s="148"/>
      <c r="FD346" s="148"/>
      <c r="FE346" s="148"/>
      <c r="FF346" s="148"/>
      <c r="FG346" s="148"/>
      <c r="FH346" s="148"/>
      <c r="FI346" s="148"/>
      <c r="FJ346" s="148"/>
      <c r="FK346" s="148"/>
      <c r="FL346" s="148"/>
      <c r="FM346" s="148"/>
      <c r="FN346" s="148"/>
      <c r="FO346" s="148"/>
      <c r="FP346" s="148"/>
      <c r="FQ346" s="148"/>
      <c r="FR346" s="148"/>
      <c r="FS346" s="148"/>
      <c r="FT346" s="148"/>
      <c r="FU346" s="148"/>
      <c r="FV346" s="148"/>
      <c r="FW346" s="148"/>
      <c r="FX346" s="148"/>
      <c r="FY346" s="148"/>
      <c r="FZ346" s="148"/>
      <c r="GA346" s="148"/>
      <c r="GB346" s="148"/>
      <c r="GC346" s="148"/>
      <c r="GD346" s="148"/>
      <c r="GE346" s="148"/>
      <c r="GF346" s="148"/>
      <c r="GG346" s="148"/>
      <c r="GH346" s="148"/>
      <c r="GI346" s="148"/>
      <c r="GJ346" s="148"/>
      <c r="GK346" s="148"/>
      <c r="GL346" s="148"/>
      <c r="GM346" s="148"/>
      <c r="GN346" s="148"/>
      <c r="GO346" s="148"/>
      <c r="GP346" s="148"/>
      <c r="GQ346" s="148"/>
      <c r="GR346" s="148"/>
      <c r="GS346" s="148"/>
      <c r="GT346" s="148"/>
      <c r="GU346" s="148"/>
      <c r="GV346" s="148"/>
      <c r="GW346" s="148"/>
      <c r="GX346" s="148"/>
      <c r="GY346" s="148"/>
      <c r="GZ346" s="148"/>
      <c r="HA346" s="148"/>
      <c r="HB346" s="148"/>
      <c r="HC346" s="148"/>
      <c r="HD346" s="148"/>
      <c r="HE346" s="148"/>
      <c r="HF346" s="148"/>
      <c r="HG346" s="148"/>
      <c r="HH346" s="148"/>
      <c r="HI346" s="148"/>
      <c r="HJ346" s="148"/>
      <c r="HK346" s="148"/>
      <c r="HL346" s="148"/>
      <c r="HM346" s="148"/>
      <c r="HN346" s="148"/>
      <c r="HO346" s="148"/>
      <c r="HP346" s="148"/>
    </row>
    <row r="347" s="147" customFormat="1" spans="1:224">
      <c r="A347" s="160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  <c r="BQ347" s="148"/>
      <c r="BR347" s="148"/>
      <c r="BS347" s="148"/>
      <c r="BT347" s="148"/>
      <c r="BU347" s="148"/>
      <c r="BV347" s="148"/>
      <c r="BW347" s="148"/>
      <c r="BX347" s="148"/>
      <c r="BY347" s="148"/>
      <c r="BZ347" s="148"/>
      <c r="CA347" s="148"/>
      <c r="CB347" s="148"/>
      <c r="CC347" s="148"/>
      <c r="CD347" s="148"/>
      <c r="CE347" s="148"/>
      <c r="CF347" s="148"/>
      <c r="CG347" s="148"/>
      <c r="CH347" s="148"/>
      <c r="CI347" s="148"/>
      <c r="CJ347" s="148"/>
      <c r="CK347" s="148"/>
      <c r="CL347" s="148"/>
      <c r="CM347" s="148"/>
      <c r="CN347" s="148"/>
      <c r="CO347" s="148"/>
      <c r="CP347" s="148"/>
      <c r="CQ347" s="148"/>
      <c r="CR347" s="148"/>
      <c r="CS347" s="148"/>
      <c r="CT347" s="148"/>
      <c r="CU347" s="148"/>
      <c r="CV347" s="148"/>
      <c r="CW347" s="148"/>
      <c r="CX347" s="148"/>
      <c r="CY347" s="148"/>
      <c r="CZ347" s="148"/>
      <c r="DA347" s="148"/>
      <c r="DB347" s="148"/>
      <c r="DC347" s="148"/>
      <c r="DD347" s="148"/>
      <c r="DE347" s="148"/>
      <c r="DF347" s="148"/>
      <c r="DG347" s="148"/>
      <c r="DH347" s="148"/>
      <c r="DI347" s="148"/>
      <c r="DJ347" s="148"/>
      <c r="DK347" s="148"/>
      <c r="DL347" s="148"/>
      <c r="DM347" s="148"/>
      <c r="DN347" s="148"/>
      <c r="DO347" s="148"/>
      <c r="DP347" s="148"/>
      <c r="DQ347" s="148"/>
      <c r="DR347" s="148"/>
      <c r="DS347" s="148"/>
      <c r="DT347" s="148"/>
      <c r="DU347" s="148"/>
      <c r="DV347" s="148"/>
      <c r="DW347" s="148"/>
      <c r="DX347" s="148"/>
      <c r="DY347" s="148"/>
      <c r="DZ347" s="148"/>
      <c r="EA347" s="148"/>
      <c r="EB347" s="148"/>
      <c r="EC347" s="148"/>
      <c r="ED347" s="148"/>
      <c r="EE347" s="148"/>
      <c r="EF347" s="148"/>
      <c r="EG347" s="148"/>
      <c r="EH347" s="148"/>
      <c r="EI347" s="148"/>
      <c r="EJ347" s="148"/>
      <c r="EK347" s="148"/>
      <c r="EL347" s="148"/>
      <c r="EM347" s="148"/>
      <c r="EN347" s="148"/>
      <c r="EO347" s="148"/>
      <c r="EP347" s="148"/>
      <c r="EQ347" s="148"/>
      <c r="ER347" s="148"/>
      <c r="ES347" s="148"/>
      <c r="ET347" s="148"/>
      <c r="EU347" s="148"/>
      <c r="EV347" s="148"/>
      <c r="EW347" s="148"/>
      <c r="EX347" s="148"/>
      <c r="EY347" s="148"/>
      <c r="EZ347" s="148"/>
      <c r="FA347" s="148"/>
      <c r="FB347" s="148"/>
      <c r="FC347" s="148"/>
      <c r="FD347" s="148"/>
      <c r="FE347" s="148"/>
      <c r="FF347" s="148"/>
      <c r="FG347" s="148"/>
      <c r="FH347" s="148"/>
      <c r="FI347" s="148"/>
      <c r="FJ347" s="148"/>
      <c r="FK347" s="148"/>
      <c r="FL347" s="148"/>
      <c r="FM347" s="148"/>
      <c r="FN347" s="148"/>
      <c r="FO347" s="148"/>
      <c r="FP347" s="148"/>
      <c r="FQ347" s="148"/>
      <c r="FR347" s="148"/>
      <c r="FS347" s="148"/>
      <c r="FT347" s="148"/>
      <c r="FU347" s="148"/>
      <c r="FV347" s="148"/>
      <c r="FW347" s="148"/>
      <c r="FX347" s="148"/>
      <c r="FY347" s="148"/>
      <c r="FZ347" s="148"/>
      <c r="GA347" s="148"/>
      <c r="GB347" s="148"/>
      <c r="GC347" s="148"/>
      <c r="GD347" s="148"/>
      <c r="GE347" s="148"/>
      <c r="GF347" s="148"/>
      <c r="GG347" s="148"/>
      <c r="GH347" s="148"/>
      <c r="GI347" s="148"/>
      <c r="GJ347" s="148"/>
      <c r="GK347" s="148"/>
      <c r="GL347" s="148"/>
      <c r="GM347" s="148"/>
      <c r="GN347" s="148"/>
      <c r="GO347" s="148"/>
      <c r="GP347" s="148"/>
      <c r="GQ347" s="148"/>
      <c r="GR347" s="148"/>
      <c r="GS347" s="148"/>
      <c r="GT347" s="148"/>
      <c r="GU347" s="148"/>
      <c r="GV347" s="148"/>
      <c r="GW347" s="148"/>
      <c r="GX347" s="148"/>
      <c r="GY347" s="148"/>
      <c r="GZ347" s="148"/>
      <c r="HA347" s="148"/>
      <c r="HB347" s="148"/>
      <c r="HC347" s="148"/>
      <c r="HD347" s="148"/>
      <c r="HE347" s="148"/>
      <c r="HF347" s="148"/>
      <c r="HG347" s="148"/>
      <c r="HH347" s="148"/>
      <c r="HI347" s="148"/>
      <c r="HJ347" s="148"/>
      <c r="HK347" s="148"/>
      <c r="HL347" s="148"/>
      <c r="HM347" s="148"/>
      <c r="HN347" s="148"/>
      <c r="HO347" s="148"/>
      <c r="HP347" s="148"/>
    </row>
    <row r="348" s="147" customFormat="1" spans="1:224">
      <c r="A348" s="160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  <c r="BQ348" s="148"/>
      <c r="BR348" s="148"/>
      <c r="BS348" s="148"/>
      <c r="BT348" s="148"/>
      <c r="BU348" s="148"/>
      <c r="BV348" s="148"/>
      <c r="BW348" s="148"/>
      <c r="BX348" s="148"/>
      <c r="BY348" s="148"/>
      <c r="BZ348" s="148"/>
      <c r="CA348" s="148"/>
      <c r="CB348" s="148"/>
      <c r="CC348" s="148"/>
      <c r="CD348" s="148"/>
      <c r="CE348" s="148"/>
      <c r="CF348" s="148"/>
      <c r="CG348" s="148"/>
      <c r="CH348" s="148"/>
      <c r="CI348" s="148"/>
      <c r="CJ348" s="148"/>
      <c r="CK348" s="148"/>
      <c r="CL348" s="148"/>
      <c r="CM348" s="148"/>
      <c r="CN348" s="148"/>
      <c r="CO348" s="148"/>
      <c r="CP348" s="148"/>
      <c r="CQ348" s="148"/>
      <c r="CR348" s="148"/>
      <c r="CS348" s="148"/>
      <c r="CT348" s="148"/>
      <c r="CU348" s="148"/>
      <c r="CV348" s="148"/>
      <c r="CW348" s="148"/>
      <c r="CX348" s="148"/>
      <c r="CY348" s="148"/>
      <c r="CZ348" s="148"/>
      <c r="DA348" s="148"/>
      <c r="DB348" s="148"/>
      <c r="DC348" s="148"/>
      <c r="DD348" s="148"/>
      <c r="DE348" s="148"/>
      <c r="DF348" s="148"/>
      <c r="DG348" s="148"/>
      <c r="DH348" s="148"/>
      <c r="DI348" s="148"/>
      <c r="DJ348" s="148"/>
      <c r="DK348" s="148"/>
      <c r="DL348" s="148"/>
      <c r="DM348" s="148"/>
      <c r="DN348" s="148"/>
      <c r="DO348" s="148"/>
      <c r="DP348" s="148"/>
      <c r="DQ348" s="148"/>
      <c r="DR348" s="148"/>
      <c r="DS348" s="148"/>
      <c r="DT348" s="148"/>
      <c r="DU348" s="148"/>
      <c r="DV348" s="148"/>
      <c r="DW348" s="148"/>
      <c r="DX348" s="148"/>
      <c r="DY348" s="148"/>
      <c r="DZ348" s="148"/>
      <c r="EA348" s="148"/>
      <c r="EB348" s="148"/>
      <c r="EC348" s="148"/>
      <c r="ED348" s="148"/>
      <c r="EE348" s="148"/>
      <c r="EF348" s="148"/>
      <c r="EG348" s="148"/>
      <c r="EH348" s="148"/>
      <c r="EI348" s="148"/>
      <c r="EJ348" s="148"/>
      <c r="EK348" s="148"/>
      <c r="EL348" s="148"/>
      <c r="EM348" s="148"/>
      <c r="EN348" s="148"/>
      <c r="EO348" s="148"/>
      <c r="EP348" s="148"/>
      <c r="EQ348" s="148"/>
      <c r="ER348" s="148"/>
      <c r="ES348" s="148"/>
      <c r="ET348" s="148"/>
      <c r="EU348" s="148"/>
      <c r="EV348" s="148"/>
      <c r="EW348" s="148"/>
      <c r="EX348" s="148"/>
      <c r="EY348" s="148"/>
      <c r="EZ348" s="148"/>
      <c r="FA348" s="148"/>
      <c r="FB348" s="148"/>
      <c r="FC348" s="148"/>
      <c r="FD348" s="148"/>
      <c r="FE348" s="148"/>
      <c r="FF348" s="148"/>
      <c r="FG348" s="148"/>
      <c r="FH348" s="148"/>
      <c r="FI348" s="148"/>
      <c r="FJ348" s="148"/>
      <c r="FK348" s="148"/>
      <c r="FL348" s="148"/>
      <c r="FM348" s="148"/>
      <c r="FN348" s="148"/>
      <c r="FO348" s="148"/>
      <c r="FP348" s="148"/>
      <c r="FQ348" s="148"/>
      <c r="FR348" s="148"/>
      <c r="FS348" s="148"/>
      <c r="FT348" s="148"/>
      <c r="FU348" s="148"/>
      <c r="FV348" s="148"/>
      <c r="FW348" s="148"/>
      <c r="FX348" s="148"/>
      <c r="FY348" s="148"/>
      <c r="FZ348" s="148"/>
      <c r="GA348" s="148"/>
      <c r="GB348" s="148"/>
      <c r="GC348" s="148"/>
      <c r="GD348" s="148"/>
      <c r="GE348" s="148"/>
      <c r="GF348" s="148"/>
      <c r="GG348" s="148"/>
      <c r="GH348" s="148"/>
      <c r="GI348" s="148"/>
      <c r="GJ348" s="148"/>
      <c r="GK348" s="148"/>
      <c r="GL348" s="148"/>
      <c r="GM348" s="148"/>
      <c r="GN348" s="148"/>
      <c r="GO348" s="148"/>
      <c r="GP348" s="148"/>
      <c r="GQ348" s="148"/>
      <c r="GR348" s="148"/>
      <c r="GS348" s="148"/>
      <c r="GT348" s="148"/>
      <c r="GU348" s="148"/>
      <c r="GV348" s="148"/>
      <c r="GW348" s="148"/>
      <c r="GX348" s="148"/>
      <c r="GY348" s="148"/>
      <c r="GZ348" s="148"/>
      <c r="HA348" s="148"/>
      <c r="HB348" s="148"/>
      <c r="HC348" s="148"/>
      <c r="HD348" s="148"/>
      <c r="HE348" s="148"/>
      <c r="HF348" s="148"/>
      <c r="HG348" s="148"/>
      <c r="HH348" s="148"/>
      <c r="HI348" s="148"/>
      <c r="HJ348" s="148"/>
      <c r="HK348" s="148"/>
      <c r="HL348" s="148"/>
      <c r="HM348" s="148"/>
      <c r="HN348" s="148"/>
      <c r="HO348" s="148"/>
      <c r="HP348" s="148"/>
    </row>
    <row r="349" s="147" customFormat="1" spans="1:224">
      <c r="A349" s="160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  <c r="BQ349" s="148"/>
      <c r="BR349" s="148"/>
      <c r="BS349" s="148"/>
      <c r="BT349" s="148"/>
      <c r="BU349" s="148"/>
      <c r="BV349" s="148"/>
      <c r="BW349" s="148"/>
      <c r="BX349" s="148"/>
      <c r="BY349" s="148"/>
      <c r="BZ349" s="148"/>
      <c r="CA349" s="148"/>
      <c r="CB349" s="148"/>
      <c r="CC349" s="148"/>
      <c r="CD349" s="148"/>
      <c r="CE349" s="148"/>
      <c r="CF349" s="148"/>
      <c r="CG349" s="148"/>
      <c r="CH349" s="148"/>
      <c r="CI349" s="148"/>
      <c r="CJ349" s="148"/>
      <c r="CK349" s="148"/>
      <c r="CL349" s="148"/>
      <c r="CM349" s="148"/>
      <c r="CN349" s="148"/>
      <c r="CO349" s="148"/>
      <c r="CP349" s="148"/>
      <c r="CQ349" s="148"/>
      <c r="CR349" s="148"/>
      <c r="CS349" s="148"/>
      <c r="CT349" s="148"/>
      <c r="CU349" s="148"/>
      <c r="CV349" s="148"/>
      <c r="CW349" s="148"/>
      <c r="CX349" s="148"/>
      <c r="CY349" s="148"/>
      <c r="CZ349" s="148"/>
      <c r="DA349" s="148"/>
      <c r="DB349" s="148"/>
      <c r="DC349" s="148"/>
      <c r="DD349" s="148"/>
      <c r="DE349" s="148"/>
      <c r="DF349" s="148"/>
      <c r="DG349" s="148"/>
      <c r="DH349" s="148"/>
      <c r="DI349" s="148"/>
      <c r="DJ349" s="148"/>
      <c r="DK349" s="148"/>
      <c r="DL349" s="148"/>
      <c r="DM349" s="148"/>
      <c r="DN349" s="148"/>
      <c r="DO349" s="148"/>
      <c r="DP349" s="148"/>
      <c r="DQ349" s="148"/>
      <c r="DR349" s="148"/>
      <c r="DS349" s="148"/>
      <c r="DT349" s="148"/>
      <c r="DU349" s="148"/>
      <c r="DV349" s="148"/>
      <c r="DW349" s="148"/>
      <c r="DX349" s="148"/>
      <c r="DY349" s="148"/>
      <c r="DZ349" s="148"/>
      <c r="EA349" s="148"/>
      <c r="EB349" s="148"/>
      <c r="EC349" s="148"/>
      <c r="ED349" s="148"/>
      <c r="EE349" s="148"/>
      <c r="EF349" s="148"/>
      <c r="EG349" s="148"/>
      <c r="EH349" s="148"/>
      <c r="EI349" s="148"/>
      <c r="EJ349" s="148"/>
      <c r="EK349" s="148"/>
      <c r="EL349" s="148"/>
      <c r="EM349" s="148"/>
      <c r="EN349" s="148"/>
      <c r="EO349" s="148"/>
      <c r="EP349" s="148"/>
      <c r="EQ349" s="148"/>
      <c r="ER349" s="148"/>
      <c r="ES349" s="148"/>
      <c r="ET349" s="148"/>
      <c r="EU349" s="148"/>
      <c r="EV349" s="148"/>
      <c r="EW349" s="148"/>
      <c r="EX349" s="148"/>
      <c r="EY349" s="148"/>
      <c r="EZ349" s="148"/>
      <c r="FA349" s="148"/>
      <c r="FB349" s="148"/>
      <c r="FC349" s="148"/>
      <c r="FD349" s="148"/>
      <c r="FE349" s="148"/>
      <c r="FF349" s="148"/>
      <c r="FG349" s="148"/>
      <c r="FH349" s="148"/>
      <c r="FI349" s="148"/>
      <c r="FJ349" s="148"/>
      <c r="FK349" s="148"/>
      <c r="FL349" s="148"/>
      <c r="FM349" s="148"/>
      <c r="FN349" s="148"/>
      <c r="FO349" s="148"/>
      <c r="FP349" s="148"/>
      <c r="FQ349" s="148"/>
      <c r="FR349" s="148"/>
      <c r="FS349" s="148"/>
      <c r="FT349" s="148"/>
      <c r="FU349" s="148"/>
      <c r="FV349" s="148"/>
      <c r="FW349" s="148"/>
      <c r="FX349" s="148"/>
      <c r="FY349" s="148"/>
      <c r="FZ349" s="148"/>
      <c r="GA349" s="148"/>
      <c r="GB349" s="148"/>
      <c r="GC349" s="148"/>
      <c r="GD349" s="148"/>
      <c r="GE349" s="148"/>
      <c r="GF349" s="148"/>
      <c r="GG349" s="148"/>
      <c r="GH349" s="148"/>
      <c r="GI349" s="148"/>
      <c r="GJ349" s="148"/>
      <c r="GK349" s="148"/>
      <c r="GL349" s="148"/>
      <c r="GM349" s="148"/>
      <c r="GN349" s="148"/>
      <c r="GO349" s="148"/>
      <c r="GP349" s="148"/>
      <c r="GQ349" s="148"/>
      <c r="GR349" s="148"/>
      <c r="GS349" s="148"/>
      <c r="GT349" s="148"/>
      <c r="GU349" s="148"/>
      <c r="GV349" s="148"/>
      <c r="GW349" s="148"/>
      <c r="GX349" s="148"/>
      <c r="GY349" s="148"/>
      <c r="GZ349" s="148"/>
      <c r="HA349" s="148"/>
      <c r="HB349" s="148"/>
      <c r="HC349" s="148"/>
      <c r="HD349" s="148"/>
      <c r="HE349" s="148"/>
      <c r="HF349" s="148"/>
      <c r="HG349" s="148"/>
      <c r="HH349" s="148"/>
      <c r="HI349" s="148"/>
      <c r="HJ349" s="148"/>
      <c r="HK349" s="148"/>
      <c r="HL349" s="148"/>
      <c r="HM349" s="148"/>
      <c r="HN349" s="148"/>
      <c r="HO349" s="148"/>
      <c r="HP349" s="148"/>
    </row>
    <row r="350" s="147" customFormat="1" spans="1:224">
      <c r="A350" s="160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  <c r="BQ350" s="148"/>
      <c r="BR350" s="148"/>
      <c r="BS350" s="148"/>
      <c r="BT350" s="148"/>
      <c r="BU350" s="148"/>
      <c r="BV350" s="148"/>
      <c r="BW350" s="148"/>
      <c r="BX350" s="148"/>
      <c r="BY350" s="148"/>
      <c r="BZ350" s="148"/>
      <c r="CA350" s="148"/>
      <c r="CB350" s="148"/>
      <c r="CC350" s="148"/>
      <c r="CD350" s="148"/>
      <c r="CE350" s="148"/>
      <c r="CF350" s="148"/>
      <c r="CG350" s="148"/>
      <c r="CH350" s="148"/>
      <c r="CI350" s="148"/>
      <c r="CJ350" s="148"/>
      <c r="CK350" s="148"/>
      <c r="CL350" s="148"/>
      <c r="CM350" s="148"/>
      <c r="CN350" s="148"/>
      <c r="CO350" s="148"/>
      <c r="CP350" s="148"/>
      <c r="CQ350" s="148"/>
      <c r="CR350" s="148"/>
      <c r="CS350" s="148"/>
      <c r="CT350" s="148"/>
      <c r="CU350" s="148"/>
      <c r="CV350" s="148"/>
      <c r="CW350" s="148"/>
      <c r="CX350" s="148"/>
      <c r="CY350" s="148"/>
      <c r="CZ350" s="148"/>
      <c r="DA350" s="148"/>
      <c r="DB350" s="148"/>
      <c r="DC350" s="148"/>
      <c r="DD350" s="148"/>
      <c r="DE350" s="148"/>
      <c r="DF350" s="148"/>
      <c r="DG350" s="148"/>
      <c r="DH350" s="148"/>
      <c r="DI350" s="148"/>
      <c r="DJ350" s="148"/>
      <c r="DK350" s="148"/>
      <c r="DL350" s="148"/>
      <c r="DM350" s="148"/>
      <c r="DN350" s="148"/>
      <c r="DO350" s="148"/>
      <c r="DP350" s="148"/>
      <c r="DQ350" s="148"/>
      <c r="DR350" s="148"/>
      <c r="DS350" s="148"/>
      <c r="DT350" s="148"/>
      <c r="DU350" s="148"/>
      <c r="DV350" s="148"/>
      <c r="DW350" s="148"/>
      <c r="DX350" s="148"/>
      <c r="DY350" s="148"/>
      <c r="DZ350" s="148"/>
      <c r="EA350" s="148"/>
      <c r="EB350" s="148"/>
      <c r="EC350" s="148"/>
      <c r="ED350" s="148"/>
      <c r="EE350" s="148"/>
      <c r="EF350" s="148"/>
      <c r="EG350" s="148"/>
      <c r="EH350" s="148"/>
      <c r="EI350" s="148"/>
      <c r="EJ350" s="148"/>
      <c r="EK350" s="148"/>
      <c r="EL350" s="148"/>
      <c r="EM350" s="148"/>
      <c r="EN350" s="148"/>
      <c r="EO350" s="148"/>
      <c r="EP350" s="148"/>
      <c r="EQ350" s="148"/>
      <c r="ER350" s="148"/>
      <c r="ES350" s="148"/>
      <c r="ET350" s="148"/>
      <c r="EU350" s="148"/>
      <c r="EV350" s="148"/>
      <c r="EW350" s="148"/>
      <c r="EX350" s="148"/>
      <c r="EY350" s="148"/>
      <c r="EZ350" s="148"/>
      <c r="FA350" s="148"/>
      <c r="FB350" s="148"/>
      <c r="FC350" s="148"/>
      <c r="FD350" s="148"/>
      <c r="FE350" s="148"/>
      <c r="FF350" s="148"/>
      <c r="FG350" s="148"/>
      <c r="FH350" s="148"/>
      <c r="FI350" s="148"/>
      <c r="FJ350" s="148"/>
      <c r="FK350" s="148"/>
      <c r="FL350" s="148"/>
      <c r="FM350" s="148"/>
      <c r="FN350" s="148"/>
      <c r="FO350" s="148"/>
      <c r="FP350" s="148"/>
      <c r="FQ350" s="148"/>
      <c r="FR350" s="148"/>
      <c r="FS350" s="148"/>
      <c r="FT350" s="148"/>
      <c r="FU350" s="148"/>
      <c r="FV350" s="148"/>
      <c r="FW350" s="148"/>
      <c r="FX350" s="148"/>
      <c r="FY350" s="148"/>
      <c r="FZ350" s="148"/>
      <c r="GA350" s="148"/>
      <c r="GB350" s="148"/>
      <c r="GC350" s="148"/>
      <c r="GD350" s="148"/>
      <c r="GE350" s="148"/>
      <c r="GF350" s="148"/>
      <c r="GG350" s="148"/>
      <c r="GH350" s="148"/>
      <c r="GI350" s="148"/>
      <c r="GJ350" s="148"/>
      <c r="GK350" s="148"/>
      <c r="GL350" s="148"/>
      <c r="GM350" s="148"/>
      <c r="GN350" s="148"/>
      <c r="GO350" s="148"/>
      <c r="GP350" s="148"/>
      <c r="GQ350" s="148"/>
      <c r="GR350" s="148"/>
      <c r="GS350" s="148"/>
      <c r="GT350" s="148"/>
      <c r="GU350" s="148"/>
      <c r="GV350" s="148"/>
      <c r="GW350" s="148"/>
      <c r="GX350" s="148"/>
      <c r="GY350" s="148"/>
      <c r="GZ350" s="148"/>
      <c r="HA350" s="148"/>
      <c r="HB350" s="148"/>
      <c r="HC350" s="148"/>
      <c r="HD350" s="148"/>
      <c r="HE350" s="148"/>
      <c r="HF350" s="148"/>
      <c r="HG350" s="148"/>
      <c r="HH350" s="148"/>
      <c r="HI350" s="148"/>
      <c r="HJ350" s="148"/>
      <c r="HK350" s="148"/>
      <c r="HL350" s="148"/>
      <c r="HM350" s="148"/>
      <c r="HN350" s="148"/>
      <c r="HO350" s="148"/>
      <c r="HP350" s="148"/>
    </row>
    <row r="351" s="147" customFormat="1" spans="1:224">
      <c r="A351" s="160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  <c r="BQ351" s="148"/>
      <c r="BR351" s="148"/>
      <c r="BS351" s="148"/>
      <c r="BT351" s="148"/>
      <c r="BU351" s="148"/>
      <c r="BV351" s="148"/>
      <c r="BW351" s="148"/>
      <c r="BX351" s="148"/>
      <c r="BY351" s="148"/>
      <c r="BZ351" s="148"/>
      <c r="CA351" s="148"/>
      <c r="CB351" s="148"/>
      <c r="CC351" s="148"/>
      <c r="CD351" s="148"/>
      <c r="CE351" s="148"/>
      <c r="CF351" s="148"/>
      <c r="CG351" s="148"/>
      <c r="CH351" s="148"/>
      <c r="CI351" s="148"/>
      <c r="CJ351" s="148"/>
      <c r="CK351" s="148"/>
      <c r="CL351" s="148"/>
      <c r="CM351" s="148"/>
      <c r="CN351" s="148"/>
      <c r="CO351" s="148"/>
      <c r="CP351" s="148"/>
      <c r="CQ351" s="148"/>
      <c r="CR351" s="148"/>
      <c r="CS351" s="148"/>
      <c r="CT351" s="148"/>
      <c r="CU351" s="148"/>
      <c r="CV351" s="148"/>
      <c r="CW351" s="148"/>
      <c r="CX351" s="148"/>
      <c r="CY351" s="148"/>
      <c r="CZ351" s="148"/>
      <c r="DA351" s="148"/>
      <c r="DB351" s="148"/>
      <c r="DC351" s="148"/>
      <c r="DD351" s="148"/>
      <c r="DE351" s="148"/>
      <c r="DF351" s="148"/>
      <c r="DG351" s="148"/>
      <c r="DH351" s="148"/>
      <c r="DI351" s="148"/>
      <c r="DJ351" s="148"/>
      <c r="DK351" s="148"/>
      <c r="DL351" s="148"/>
      <c r="DM351" s="148"/>
      <c r="DN351" s="148"/>
      <c r="DO351" s="148"/>
      <c r="DP351" s="148"/>
      <c r="DQ351" s="148"/>
      <c r="DR351" s="148"/>
      <c r="DS351" s="148"/>
      <c r="DT351" s="148"/>
      <c r="DU351" s="148"/>
      <c r="DV351" s="148"/>
      <c r="DW351" s="148"/>
      <c r="DX351" s="148"/>
      <c r="DY351" s="148"/>
      <c r="DZ351" s="148"/>
      <c r="EA351" s="148"/>
      <c r="EB351" s="148"/>
      <c r="EC351" s="148"/>
      <c r="ED351" s="148"/>
      <c r="EE351" s="148"/>
      <c r="EF351" s="148"/>
      <c r="EG351" s="148"/>
      <c r="EH351" s="148"/>
      <c r="EI351" s="148"/>
      <c r="EJ351" s="148"/>
      <c r="EK351" s="148"/>
      <c r="EL351" s="148"/>
      <c r="EM351" s="148"/>
      <c r="EN351" s="148"/>
      <c r="EO351" s="148"/>
      <c r="EP351" s="148"/>
      <c r="EQ351" s="148"/>
      <c r="ER351" s="148"/>
      <c r="ES351" s="148"/>
      <c r="ET351" s="148"/>
      <c r="EU351" s="148"/>
      <c r="EV351" s="148"/>
      <c r="EW351" s="148"/>
      <c r="EX351" s="148"/>
      <c r="EY351" s="148"/>
      <c r="EZ351" s="148"/>
      <c r="FA351" s="148"/>
      <c r="FB351" s="148"/>
      <c r="FC351" s="148"/>
      <c r="FD351" s="148"/>
      <c r="FE351" s="148"/>
      <c r="FF351" s="148"/>
      <c r="FG351" s="148"/>
      <c r="FH351" s="148"/>
      <c r="FI351" s="148"/>
      <c r="FJ351" s="148"/>
      <c r="FK351" s="148"/>
      <c r="FL351" s="148"/>
      <c r="FM351" s="148"/>
      <c r="FN351" s="148"/>
      <c r="FO351" s="148"/>
      <c r="FP351" s="148"/>
      <c r="FQ351" s="148"/>
      <c r="FR351" s="148"/>
      <c r="FS351" s="148"/>
      <c r="FT351" s="148"/>
      <c r="FU351" s="148"/>
      <c r="FV351" s="148"/>
      <c r="FW351" s="148"/>
      <c r="FX351" s="148"/>
      <c r="FY351" s="148"/>
      <c r="FZ351" s="148"/>
      <c r="GA351" s="148"/>
      <c r="GB351" s="148"/>
      <c r="GC351" s="148"/>
      <c r="GD351" s="148"/>
      <c r="GE351" s="148"/>
      <c r="GF351" s="148"/>
      <c r="GG351" s="148"/>
      <c r="GH351" s="148"/>
      <c r="GI351" s="148"/>
      <c r="GJ351" s="148"/>
      <c r="GK351" s="148"/>
      <c r="GL351" s="148"/>
      <c r="GM351" s="148"/>
      <c r="GN351" s="148"/>
      <c r="GO351" s="148"/>
      <c r="GP351" s="148"/>
      <c r="GQ351" s="148"/>
      <c r="GR351" s="148"/>
      <c r="GS351" s="148"/>
      <c r="GT351" s="148"/>
      <c r="GU351" s="148"/>
      <c r="GV351" s="148"/>
      <c r="GW351" s="148"/>
      <c r="GX351" s="148"/>
      <c r="GY351" s="148"/>
      <c r="GZ351" s="148"/>
      <c r="HA351" s="148"/>
      <c r="HB351" s="148"/>
      <c r="HC351" s="148"/>
      <c r="HD351" s="148"/>
      <c r="HE351" s="148"/>
      <c r="HF351" s="148"/>
      <c r="HG351" s="148"/>
      <c r="HH351" s="148"/>
      <c r="HI351" s="148"/>
      <c r="HJ351" s="148"/>
      <c r="HK351" s="148"/>
      <c r="HL351" s="148"/>
      <c r="HM351" s="148"/>
      <c r="HN351" s="148"/>
      <c r="HO351" s="148"/>
      <c r="HP351" s="148"/>
    </row>
    <row r="352" s="147" customFormat="1" spans="1:224">
      <c r="A352" s="160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  <c r="BQ352" s="148"/>
      <c r="BR352" s="148"/>
      <c r="BS352" s="148"/>
      <c r="BT352" s="148"/>
      <c r="BU352" s="148"/>
      <c r="BV352" s="148"/>
      <c r="BW352" s="148"/>
      <c r="BX352" s="148"/>
      <c r="BY352" s="148"/>
      <c r="BZ352" s="148"/>
      <c r="CA352" s="148"/>
      <c r="CB352" s="148"/>
      <c r="CC352" s="148"/>
      <c r="CD352" s="148"/>
      <c r="CE352" s="148"/>
      <c r="CF352" s="148"/>
      <c r="CG352" s="148"/>
      <c r="CH352" s="148"/>
      <c r="CI352" s="148"/>
      <c r="CJ352" s="148"/>
      <c r="CK352" s="148"/>
      <c r="CL352" s="148"/>
      <c r="CM352" s="148"/>
      <c r="CN352" s="148"/>
      <c r="CO352" s="148"/>
      <c r="CP352" s="148"/>
      <c r="CQ352" s="148"/>
      <c r="CR352" s="148"/>
      <c r="CS352" s="148"/>
      <c r="CT352" s="148"/>
      <c r="CU352" s="148"/>
      <c r="CV352" s="148"/>
      <c r="CW352" s="148"/>
      <c r="CX352" s="148"/>
      <c r="CY352" s="148"/>
      <c r="CZ352" s="148"/>
      <c r="DA352" s="148"/>
      <c r="DB352" s="148"/>
      <c r="DC352" s="148"/>
      <c r="DD352" s="148"/>
      <c r="DE352" s="148"/>
      <c r="DF352" s="148"/>
      <c r="DG352" s="148"/>
      <c r="DH352" s="148"/>
      <c r="DI352" s="148"/>
      <c r="DJ352" s="148"/>
      <c r="DK352" s="148"/>
      <c r="DL352" s="148"/>
      <c r="DM352" s="148"/>
      <c r="DN352" s="148"/>
      <c r="DO352" s="148"/>
      <c r="DP352" s="148"/>
      <c r="DQ352" s="148"/>
      <c r="DR352" s="148"/>
      <c r="DS352" s="148"/>
      <c r="DT352" s="148"/>
      <c r="DU352" s="148"/>
      <c r="DV352" s="148"/>
      <c r="DW352" s="148"/>
      <c r="DX352" s="148"/>
      <c r="DY352" s="148"/>
      <c r="DZ352" s="148"/>
      <c r="EA352" s="148"/>
      <c r="EB352" s="148"/>
      <c r="EC352" s="148"/>
      <c r="ED352" s="148"/>
      <c r="EE352" s="148"/>
      <c r="EF352" s="148"/>
      <c r="EG352" s="148"/>
      <c r="EH352" s="148"/>
      <c r="EI352" s="148"/>
      <c r="EJ352" s="148"/>
      <c r="EK352" s="148"/>
      <c r="EL352" s="148"/>
      <c r="EM352" s="148"/>
      <c r="EN352" s="148"/>
      <c r="EO352" s="148"/>
      <c r="EP352" s="148"/>
      <c r="EQ352" s="148"/>
      <c r="ER352" s="148"/>
      <c r="ES352" s="148"/>
      <c r="ET352" s="148"/>
      <c r="EU352" s="148"/>
      <c r="EV352" s="148"/>
      <c r="EW352" s="148"/>
      <c r="EX352" s="148"/>
      <c r="EY352" s="148"/>
      <c r="EZ352" s="148"/>
      <c r="FA352" s="148"/>
      <c r="FB352" s="148"/>
      <c r="FC352" s="148"/>
      <c r="FD352" s="148"/>
      <c r="FE352" s="148"/>
      <c r="FF352" s="148"/>
      <c r="FG352" s="148"/>
      <c r="FH352" s="148"/>
      <c r="FI352" s="148"/>
      <c r="FJ352" s="148"/>
      <c r="FK352" s="148"/>
      <c r="FL352" s="148"/>
      <c r="FM352" s="148"/>
      <c r="FN352" s="148"/>
      <c r="FO352" s="148"/>
      <c r="FP352" s="148"/>
      <c r="FQ352" s="148"/>
      <c r="FR352" s="148"/>
      <c r="FS352" s="148"/>
      <c r="FT352" s="148"/>
      <c r="FU352" s="148"/>
      <c r="FV352" s="148"/>
      <c r="FW352" s="148"/>
      <c r="FX352" s="148"/>
      <c r="FY352" s="148"/>
      <c r="FZ352" s="148"/>
      <c r="GA352" s="148"/>
      <c r="GB352" s="148"/>
      <c r="GC352" s="148"/>
      <c r="GD352" s="148"/>
      <c r="GE352" s="148"/>
      <c r="GF352" s="148"/>
      <c r="GG352" s="148"/>
      <c r="GH352" s="148"/>
      <c r="GI352" s="148"/>
      <c r="GJ352" s="148"/>
      <c r="GK352" s="148"/>
      <c r="GL352" s="148"/>
      <c r="GM352" s="148"/>
      <c r="GN352" s="148"/>
      <c r="GO352" s="148"/>
      <c r="GP352" s="148"/>
      <c r="GQ352" s="148"/>
      <c r="GR352" s="148"/>
      <c r="GS352" s="148"/>
      <c r="GT352" s="148"/>
      <c r="GU352" s="148"/>
      <c r="GV352" s="148"/>
      <c r="GW352" s="148"/>
      <c r="GX352" s="148"/>
      <c r="GY352" s="148"/>
      <c r="GZ352" s="148"/>
      <c r="HA352" s="148"/>
      <c r="HB352" s="148"/>
      <c r="HC352" s="148"/>
      <c r="HD352" s="148"/>
      <c r="HE352" s="148"/>
      <c r="HF352" s="148"/>
      <c r="HG352" s="148"/>
      <c r="HH352" s="148"/>
      <c r="HI352" s="148"/>
      <c r="HJ352" s="148"/>
      <c r="HK352" s="148"/>
      <c r="HL352" s="148"/>
      <c r="HM352" s="148"/>
      <c r="HN352" s="148"/>
      <c r="HO352" s="148"/>
      <c r="HP352" s="148"/>
    </row>
    <row r="353" s="147" customFormat="1" spans="1:224">
      <c r="A353" s="160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  <c r="BQ353" s="148"/>
      <c r="BR353" s="148"/>
      <c r="BS353" s="148"/>
      <c r="BT353" s="148"/>
      <c r="BU353" s="148"/>
      <c r="BV353" s="148"/>
      <c r="BW353" s="148"/>
      <c r="BX353" s="148"/>
      <c r="BY353" s="148"/>
      <c r="BZ353" s="148"/>
      <c r="CA353" s="148"/>
      <c r="CB353" s="148"/>
      <c r="CC353" s="148"/>
      <c r="CD353" s="148"/>
      <c r="CE353" s="148"/>
      <c r="CF353" s="148"/>
      <c r="CG353" s="148"/>
      <c r="CH353" s="148"/>
      <c r="CI353" s="148"/>
      <c r="CJ353" s="148"/>
      <c r="CK353" s="148"/>
      <c r="CL353" s="148"/>
      <c r="CM353" s="148"/>
      <c r="CN353" s="148"/>
      <c r="CO353" s="148"/>
      <c r="CP353" s="148"/>
      <c r="CQ353" s="148"/>
      <c r="CR353" s="148"/>
      <c r="CS353" s="148"/>
      <c r="CT353" s="148"/>
      <c r="CU353" s="148"/>
      <c r="CV353" s="148"/>
      <c r="CW353" s="148"/>
      <c r="CX353" s="148"/>
      <c r="CY353" s="148"/>
      <c r="CZ353" s="148"/>
      <c r="DA353" s="148"/>
      <c r="DB353" s="148"/>
      <c r="DC353" s="148"/>
      <c r="DD353" s="148"/>
      <c r="DE353" s="148"/>
      <c r="DF353" s="148"/>
      <c r="DG353" s="148"/>
      <c r="DH353" s="148"/>
      <c r="DI353" s="148"/>
      <c r="DJ353" s="148"/>
      <c r="DK353" s="148"/>
      <c r="DL353" s="148"/>
      <c r="DM353" s="148"/>
      <c r="DN353" s="148"/>
      <c r="DO353" s="148"/>
      <c r="DP353" s="148"/>
      <c r="DQ353" s="148"/>
      <c r="DR353" s="148"/>
      <c r="DS353" s="148"/>
      <c r="DT353" s="148"/>
      <c r="DU353" s="148"/>
      <c r="DV353" s="148"/>
      <c r="DW353" s="148"/>
      <c r="DX353" s="148"/>
      <c r="DY353" s="148"/>
      <c r="DZ353" s="148"/>
      <c r="EA353" s="148"/>
      <c r="EB353" s="148"/>
      <c r="EC353" s="148"/>
      <c r="ED353" s="148"/>
      <c r="EE353" s="148"/>
      <c r="EF353" s="148"/>
      <c r="EG353" s="148"/>
      <c r="EH353" s="148"/>
      <c r="EI353" s="148"/>
      <c r="EJ353" s="148"/>
      <c r="EK353" s="148"/>
      <c r="EL353" s="148"/>
      <c r="EM353" s="148"/>
      <c r="EN353" s="148"/>
      <c r="EO353" s="148"/>
      <c r="EP353" s="148"/>
      <c r="EQ353" s="148"/>
      <c r="ER353" s="148"/>
      <c r="ES353" s="148"/>
      <c r="ET353" s="148"/>
      <c r="EU353" s="148"/>
      <c r="EV353" s="148"/>
      <c r="EW353" s="148"/>
      <c r="EX353" s="148"/>
      <c r="EY353" s="148"/>
      <c r="EZ353" s="148"/>
      <c r="FA353" s="148"/>
      <c r="FB353" s="148"/>
      <c r="FC353" s="148"/>
      <c r="FD353" s="148"/>
      <c r="FE353" s="148"/>
      <c r="FF353" s="148"/>
      <c r="FG353" s="148"/>
      <c r="FH353" s="148"/>
      <c r="FI353" s="148"/>
      <c r="FJ353" s="148"/>
      <c r="FK353" s="148"/>
      <c r="FL353" s="148"/>
      <c r="FM353" s="148"/>
      <c r="FN353" s="148"/>
      <c r="FO353" s="148"/>
      <c r="FP353" s="148"/>
      <c r="FQ353" s="148"/>
      <c r="FR353" s="148"/>
      <c r="FS353" s="148"/>
      <c r="FT353" s="148"/>
      <c r="FU353" s="148"/>
      <c r="FV353" s="148"/>
      <c r="FW353" s="148"/>
      <c r="FX353" s="148"/>
      <c r="FY353" s="148"/>
      <c r="FZ353" s="148"/>
      <c r="GA353" s="148"/>
      <c r="GB353" s="148"/>
      <c r="GC353" s="148"/>
      <c r="GD353" s="148"/>
      <c r="GE353" s="148"/>
      <c r="GF353" s="148"/>
      <c r="GG353" s="148"/>
      <c r="GH353" s="148"/>
      <c r="GI353" s="148"/>
      <c r="GJ353" s="148"/>
      <c r="GK353" s="148"/>
      <c r="GL353" s="148"/>
      <c r="GM353" s="148"/>
      <c r="GN353" s="148"/>
      <c r="GO353" s="148"/>
      <c r="GP353" s="148"/>
      <c r="GQ353" s="148"/>
      <c r="GR353" s="148"/>
      <c r="GS353" s="148"/>
      <c r="GT353" s="148"/>
      <c r="GU353" s="148"/>
      <c r="GV353" s="148"/>
      <c r="GW353" s="148"/>
      <c r="GX353" s="148"/>
      <c r="GY353" s="148"/>
      <c r="GZ353" s="148"/>
      <c r="HA353" s="148"/>
      <c r="HB353" s="148"/>
      <c r="HC353" s="148"/>
      <c r="HD353" s="148"/>
      <c r="HE353" s="148"/>
      <c r="HF353" s="148"/>
      <c r="HG353" s="148"/>
      <c r="HH353" s="148"/>
      <c r="HI353" s="148"/>
      <c r="HJ353" s="148"/>
      <c r="HK353" s="148"/>
      <c r="HL353" s="148"/>
      <c r="HM353" s="148"/>
      <c r="HN353" s="148"/>
      <c r="HO353" s="148"/>
      <c r="HP353" s="148"/>
    </row>
    <row r="354" s="147" customFormat="1" spans="1:224">
      <c r="A354" s="160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  <c r="BQ354" s="148"/>
      <c r="BR354" s="148"/>
      <c r="BS354" s="148"/>
      <c r="BT354" s="148"/>
      <c r="BU354" s="148"/>
      <c r="BV354" s="148"/>
      <c r="BW354" s="148"/>
      <c r="BX354" s="148"/>
      <c r="BY354" s="148"/>
      <c r="BZ354" s="148"/>
      <c r="CA354" s="148"/>
      <c r="CB354" s="148"/>
      <c r="CC354" s="148"/>
      <c r="CD354" s="148"/>
      <c r="CE354" s="148"/>
      <c r="CF354" s="148"/>
      <c r="CG354" s="148"/>
      <c r="CH354" s="148"/>
      <c r="CI354" s="148"/>
      <c r="CJ354" s="148"/>
      <c r="CK354" s="148"/>
      <c r="CL354" s="148"/>
      <c r="CM354" s="148"/>
      <c r="CN354" s="148"/>
      <c r="CO354" s="148"/>
      <c r="CP354" s="148"/>
      <c r="CQ354" s="148"/>
      <c r="CR354" s="148"/>
      <c r="CS354" s="148"/>
      <c r="CT354" s="148"/>
      <c r="CU354" s="148"/>
      <c r="CV354" s="148"/>
      <c r="CW354" s="148"/>
      <c r="CX354" s="148"/>
      <c r="CY354" s="148"/>
      <c r="CZ354" s="148"/>
      <c r="DA354" s="148"/>
      <c r="DB354" s="148"/>
      <c r="DC354" s="148"/>
      <c r="DD354" s="148"/>
      <c r="DE354" s="148"/>
      <c r="DF354" s="148"/>
      <c r="DG354" s="148"/>
      <c r="DH354" s="148"/>
      <c r="DI354" s="148"/>
      <c r="DJ354" s="148"/>
      <c r="DK354" s="148"/>
      <c r="DL354" s="148"/>
      <c r="DM354" s="148"/>
      <c r="DN354" s="148"/>
      <c r="DO354" s="148"/>
      <c r="DP354" s="148"/>
      <c r="DQ354" s="148"/>
      <c r="DR354" s="148"/>
      <c r="DS354" s="148"/>
      <c r="DT354" s="148"/>
      <c r="DU354" s="148"/>
      <c r="DV354" s="148"/>
      <c r="DW354" s="148"/>
      <c r="DX354" s="148"/>
      <c r="DY354" s="148"/>
      <c r="DZ354" s="148"/>
      <c r="EA354" s="148"/>
      <c r="EB354" s="148"/>
      <c r="EC354" s="148"/>
      <c r="ED354" s="148"/>
      <c r="EE354" s="148"/>
      <c r="EF354" s="148"/>
      <c r="EG354" s="148"/>
      <c r="EH354" s="148"/>
      <c r="EI354" s="148"/>
      <c r="EJ354" s="148"/>
      <c r="EK354" s="148"/>
      <c r="EL354" s="148"/>
      <c r="EM354" s="148"/>
      <c r="EN354" s="148"/>
      <c r="EO354" s="148"/>
      <c r="EP354" s="148"/>
      <c r="EQ354" s="148"/>
      <c r="ER354" s="148"/>
      <c r="ES354" s="148"/>
      <c r="ET354" s="148"/>
      <c r="EU354" s="148"/>
      <c r="EV354" s="148"/>
      <c r="EW354" s="148"/>
      <c r="EX354" s="148"/>
      <c r="EY354" s="148"/>
      <c r="EZ354" s="148"/>
      <c r="FA354" s="148"/>
      <c r="FB354" s="148"/>
      <c r="FC354" s="148"/>
      <c r="FD354" s="148"/>
      <c r="FE354" s="148"/>
      <c r="FF354" s="148"/>
      <c r="FG354" s="148"/>
      <c r="FH354" s="148"/>
      <c r="FI354" s="148"/>
      <c r="FJ354" s="148"/>
      <c r="FK354" s="148"/>
      <c r="FL354" s="148"/>
      <c r="FM354" s="148"/>
      <c r="FN354" s="148"/>
      <c r="FO354" s="148"/>
      <c r="FP354" s="148"/>
      <c r="FQ354" s="148"/>
      <c r="FR354" s="148"/>
      <c r="FS354" s="148"/>
      <c r="FT354" s="148"/>
      <c r="FU354" s="148"/>
      <c r="FV354" s="148"/>
      <c r="FW354" s="148"/>
      <c r="FX354" s="148"/>
      <c r="FY354" s="148"/>
      <c r="FZ354" s="148"/>
      <c r="GA354" s="148"/>
      <c r="GB354" s="148"/>
      <c r="GC354" s="148"/>
      <c r="GD354" s="148"/>
      <c r="GE354" s="148"/>
      <c r="GF354" s="148"/>
      <c r="GG354" s="148"/>
      <c r="GH354" s="148"/>
      <c r="GI354" s="148"/>
      <c r="GJ354" s="148"/>
      <c r="GK354" s="148"/>
      <c r="GL354" s="148"/>
      <c r="GM354" s="148"/>
      <c r="GN354" s="148"/>
      <c r="GO354" s="148"/>
      <c r="GP354" s="148"/>
      <c r="GQ354" s="148"/>
      <c r="GR354" s="148"/>
      <c r="GS354" s="148"/>
      <c r="GT354" s="148"/>
      <c r="GU354" s="148"/>
      <c r="GV354" s="148"/>
      <c r="GW354" s="148"/>
      <c r="GX354" s="148"/>
      <c r="GY354" s="148"/>
      <c r="GZ354" s="148"/>
      <c r="HA354" s="148"/>
      <c r="HB354" s="148"/>
      <c r="HC354" s="148"/>
      <c r="HD354" s="148"/>
      <c r="HE354" s="148"/>
      <c r="HF354" s="148"/>
      <c r="HG354" s="148"/>
      <c r="HH354" s="148"/>
      <c r="HI354" s="148"/>
      <c r="HJ354" s="148"/>
      <c r="HK354" s="148"/>
      <c r="HL354" s="148"/>
      <c r="HM354" s="148"/>
      <c r="HN354" s="148"/>
      <c r="HO354" s="148"/>
      <c r="HP354" s="148"/>
    </row>
    <row r="355" s="147" customFormat="1" spans="1:224">
      <c r="A355" s="160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  <c r="BQ355" s="148"/>
      <c r="BR355" s="148"/>
      <c r="BS355" s="148"/>
      <c r="BT355" s="148"/>
      <c r="BU355" s="148"/>
      <c r="BV355" s="148"/>
      <c r="BW355" s="148"/>
      <c r="BX355" s="148"/>
      <c r="BY355" s="148"/>
      <c r="BZ355" s="148"/>
      <c r="CA355" s="148"/>
      <c r="CB355" s="148"/>
      <c r="CC355" s="148"/>
      <c r="CD355" s="148"/>
      <c r="CE355" s="148"/>
      <c r="CF355" s="148"/>
      <c r="CG355" s="148"/>
      <c r="CH355" s="148"/>
      <c r="CI355" s="148"/>
      <c r="CJ355" s="148"/>
      <c r="CK355" s="148"/>
      <c r="CL355" s="148"/>
      <c r="CM355" s="148"/>
      <c r="CN355" s="148"/>
      <c r="CO355" s="148"/>
      <c r="CP355" s="148"/>
      <c r="CQ355" s="148"/>
      <c r="CR355" s="148"/>
      <c r="CS355" s="148"/>
      <c r="CT355" s="148"/>
      <c r="CU355" s="148"/>
      <c r="CV355" s="148"/>
      <c r="CW355" s="148"/>
      <c r="CX355" s="148"/>
      <c r="CY355" s="148"/>
      <c r="CZ355" s="148"/>
      <c r="DA355" s="148"/>
      <c r="DB355" s="148"/>
      <c r="DC355" s="148"/>
      <c r="DD355" s="148"/>
      <c r="DE355" s="148"/>
      <c r="DF355" s="148"/>
      <c r="DG355" s="148"/>
      <c r="DH355" s="148"/>
      <c r="DI355" s="148"/>
      <c r="DJ355" s="148"/>
      <c r="DK355" s="148"/>
      <c r="DL355" s="148"/>
      <c r="DM355" s="148"/>
      <c r="DN355" s="148"/>
      <c r="DO355" s="148"/>
      <c r="DP355" s="148"/>
      <c r="DQ355" s="148"/>
      <c r="DR355" s="148"/>
      <c r="DS355" s="148"/>
      <c r="DT355" s="148"/>
      <c r="DU355" s="148"/>
      <c r="DV355" s="148"/>
      <c r="DW355" s="148"/>
      <c r="DX355" s="148"/>
      <c r="DY355" s="148"/>
      <c r="DZ355" s="148"/>
      <c r="EA355" s="148"/>
      <c r="EB355" s="148"/>
      <c r="EC355" s="148"/>
      <c r="ED355" s="148"/>
      <c r="EE355" s="148"/>
      <c r="EF355" s="148"/>
      <c r="EG355" s="148"/>
      <c r="EH355" s="148"/>
      <c r="EI355" s="148"/>
      <c r="EJ355" s="148"/>
      <c r="EK355" s="148"/>
      <c r="EL355" s="148"/>
      <c r="EM355" s="148"/>
      <c r="EN355" s="148"/>
      <c r="EO355" s="148"/>
      <c r="EP355" s="148"/>
      <c r="EQ355" s="148"/>
      <c r="ER355" s="148"/>
      <c r="ES355" s="148"/>
      <c r="ET355" s="148"/>
      <c r="EU355" s="148"/>
      <c r="EV355" s="148"/>
      <c r="EW355" s="148"/>
      <c r="EX355" s="148"/>
      <c r="EY355" s="148"/>
      <c r="EZ355" s="148"/>
      <c r="FA355" s="148"/>
      <c r="FB355" s="148"/>
      <c r="FC355" s="148"/>
      <c r="FD355" s="148"/>
      <c r="FE355" s="148"/>
      <c r="FF355" s="148"/>
      <c r="FG355" s="148"/>
      <c r="FH355" s="148"/>
      <c r="FI355" s="148"/>
      <c r="FJ355" s="148"/>
      <c r="FK355" s="148"/>
      <c r="FL355" s="148"/>
      <c r="FM355" s="148"/>
      <c r="FN355" s="148"/>
      <c r="FO355" s="148"/>
      <c r="FP355" s="148"/>
      <c r="FQ355" s="148"/>
      <c r="FR355" s="148"/>
      <c r="FS355" s="148"/>
      <c r="FT355" s="148"/>
      <c r="FU355" s="148"/>
      <c r="FV355" s="148"/>
      <c r="FW355" s="148"/>
      <c r="FX355" s="148"/>
      <c r="FY355" s="148"/>
      <c r="FZ355" s="148"/>
      <c r="GA355" s="148"/>
      <c r="GB355" s="148"/>
      <c r="GC355" s="148"/>
      <c r="GD355" s="148"/>
      <c r="GE355" s="148"/>
      <c r="GF355" s="148"/>
      <c r="GG355" s="148"/>
      <c r="GH355" s="148"/>
      <c r="GI355" s="148"/>
      <c r="GJ355" s="148"/>
      <c r="GK355" s="148"/>
      <c r="GL355" s="148"/>
      <c r="GM355" s="148"/>
      <c r="GN355" s="148"/>
      <c r="GO355" s="148"/>
      <c r="GP355" s="148"/>
      <c r="GQ355" s="148"/>
      <c r="GR355" s="148"/>
      <c r="GS355" s="148"/>
      <c r="GT355" s="148"/>
      <c r="GU355" s="148"/>
      <c r="GV355" s="148"/>
      <c r="GW355" s="148"/>
      <c r="GX355" s="148"/>
      <c r="GY355" s="148"/>
      <c r="GZ355" s="148"/>
      <c r="HA355" s="148"/>
      <c r="HB355" s="148"/>
      <c r="HC355" s="148"/>
      <c r="HD355" s="148"/>
      <c r="HE355" s="148"/>
      <c r="HF355" s="148"/>
      <c r="HG355" s="148"/>
      <c r="HH355" s="148"/>
      <c r="HI355" s="148"/>
      <c r="HJ355" s="148"/>
      <c r="HK355" s="148"/>
      <c r="HL355" s="148"/>
      <c r="HM355" s="148"/>
      <c r="HN355" s="148"/>
      <c r="HO355" s="148"/>
      <c r="HP355" s="148"/>
    </row>
    <row r="356" s="147" customFormat="1" spans="1:224">
      <c r="A356" s="160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  <c r="BQ356" s="148"/>
      <c r="BR356" s="148"/>
      <c r="BS356" s="148"/>
      <c r="BT356" s="148"/>
      <c r="BU356" s="148"/>
      <c r="BV356" s="148"/>
      <c r="BW356" s="148"/>
      <c r="BX356" s="148"/>
      <c r="BY356" s="148"/>
      <c r="BZ356" s="148"/>
      <c r="CA356" s="148"/>
      <c r="CB356" s="148"/>
      <c r="CC356" s="148"/>
      <c r="CD356" s="148"/>
      <c r="CE356" s="148"/>
      <c r="CF356" s="148"/>
      <c r="CG356" s="148"/>
      <c r="CH356" s="148"/>
      <c r="CI356" s="148"/>
      <c r="CJ356" s="148"/>
      <c r="CK356" s="148"/>
      <c r="CL356" s="148"/>
      <c r="CM356" s="148"/>
      <c r="CN356" s="148"/>
      <c r="CO356" s="148"/>
      <c r="CP356" s="148"/>
      <c r="CQ356" s="148"/>
      <c r="CR356" s="148"/>
      <c r="CS356" s="148"/>
      <c r="CT356" s="148"/>
      <c r="CU356" s="148"/>
      <c r="CV356" s="148"/>
      <c r="CW356" s="148"/>
      <c r="CX356" s="148"/>
      <c r="CY356" s="148"/>
      <c r="CZ356" s="148"/>
      <c r="DA356" s="148"/>
      <c r="DB356" s="148"/>
      <c r="DC356" s="148"/>
      <c r="DD356" s="148"/>
      <c r="DE356" s="148"/>
      <c r="DF356" s="148"/>
      <c r="DG356" s="148"/>
      <c r="DH356" s="148"/>
      <c r="DI356" s="148"/>
      <c r="DJ356" s="148"/>
      <c r="DK356" s="148"/>
      <c r="DL356" s="148"/>
      <c r="DM356" s="148"/>
      <c r="DN356" s="148"/>
      <c r="DO356" s="148"/>
      <c r="DP356" s="148"/>
      <c r="DQ356" s="148"/>
      <c r="DR356" s="148"/>
      <c r="DS356" s="148"/>
      <c r="DT356" s="148"/>
      <c r="DU356" s="148"/>
      <c r="DV356" s="148"/>
      <c r="DW356" s="148"/>
      <c r="DX356" s="148"/>
      <c r="DY356" s="148"/>
      <c r="DZ356" s="148"/>
      <c r="EA356" s="148"/>
      <c r="EB356" s="148"/>
      <c r="EC356" s="148"/>
      <c r="ED356" s="148"/>
      <c r="EE356" s="148"/>
      <c r="EF356" s="148"/>
      <c r="EG356" s="148"/>
      <c r="EH356" s="148"/>
      <c r="EI356" s="148"/>
      <c r="EJ356" s="148"/>
      <c r="EK356" s="148"/>
      <c r="EL356" s="148"/>
      <c r="EM356" s="148"/>
      <c r="EN356" s="148"/>
      <c r="EO356" s="148"/>
      <c r="EP356" s="148"/>
      <c r="EQ356" s="148"/>
      <c r="ER356" s="148"/>
      <c r="ES356" s="148"/>
      <c r="ET356" s="148"/>
      <c r="EU356" s="148"/>
      <c r="EV356" s="148"/>
      <c r="EW356" s="148"/>
      <c r="EX356" s="148"/>
      <c r="EY356" s="148"/>
      <c r="EZ356" s="148"/>
      <c r="FA356" s="148"/>
      <c r="FB356" s="148"/>
      <c r="FC356" s="148"/>
      <c r="FD356" s="148"/>
      <c r="FE356" s="148"/>
      <c r="FF356" s="148"/>
      <c r="FG356" s="148"/>
      <c r="FH356" s="148"/>
      <c r="FI356" s="148"/>
      <c r="FJ356" s="148"/>
      <c r="FK356" s="148"/>
      <c r="FL356" s="148"/>
      <c r="FM356" s="148"/>
      <c r="FN356" s="148"/>
      <c r="FO356" s="148"/>
      <c r="FP356" s="148"/>
      <c r="FQ356" s="148"/>
      <c r="FR356" s="148"/>
      <c r="FS356" s="148"/>
      <c r="FT356" s="148"/>
      <c r="FU356" s="148"/>
      <c r="FV356" s="148"/>
      <c r="FW356" s="148"/>
      <c r="FX356" s="148"/>
      <c r="FY356" s="148"/>
      <c r="FZ356" s="148"/>
      <c r="GA356" s="148"/>
      <c r="GB356" s="148"/>
      <c r="GC356" s="148"/>
      <c r="GD356" s="148"/>
      <c r="GE356" s="148"/>
      <c r="GF356" s="148"/>
      <c r="GG356" s="148"/>
      <c r="GH356" s="148"/>
      <c r="GI356" s="148"/>
      <c r="GJ356" s="148"/>
      <c r="GK356" s="148"/>
      <c r="GL356" s="148"/>
      <c r="GM356" s="148"/>
      <c r="GN356" s="148"/>
      <c r="GO356" s="148"/>
      <c r="GP356" s="148"/>
      <c r="GQ356" s="148"/>
      <c r="GR356" s="148"/>
      <c r="GS356" s="148"/>
      <c r="GT356" s="148"/>
      <c r="GU356" s="148"/>
      <c r="GV356" s="148"/>
      <c r="GW356" s="148"/>
      <c r="GX356" s="148"/>
      <c r="GY356" s="148"/>
      <c r="GZ356" s="148"/>
      <c r="HA356" s="148"/>
      <c r="HB356" s="148"/>
      <c r="HC356" s="148"/>
      <c r="HD356" s="148"/>
      <c r="HE356" s="148"/>
      <c r="HF356" s="148"/>
      <c r="HG356" s="148"/>
      <c r="HH356" s="148"/>
      <c r="HI356" s="148"/>
      <c r="HJ356" s="148"/>
      <c r="HK356" s="148"/>
      <c r="HL356" s="148"/>
      <c r="HM356" s="148"/>
      <c r="HN356" s="148"/>
      <c r="HO356" s="148"/>
      <c r="HP356" s="148"/>
    </row>
    <row r="357" s="147" customFormat="1" spans="1:224">
      <c r="A357" s="160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  <c r="BQ357" s="148"/>
      <c r="BR357" s="148"/>
      <c r="BS357" s="148"/>
      <c r="BT357" s="148"/>
      <c r="BU357" s="148"/>
      <c r="BV357" s="148"/>
      <c r="BW357" s="148"/>
      <c r="BX357" s="148"/>
      <c r="BY357" s="148"/>
      <c r="BZ357" s="148"/>
      <c r="CA357" s="148"/>
      <c r="CB357" s="148"/>
      <c r="CC357" s="148"/>
      <c r="CD357" s="148"/>
      <c r="CE357" s="148"/>
      <c r="CF357" s="148"/>
      <c r="CG357" s="148"/>
      <c r="CH357" s="148"/>
      <c r="CI357" s="148"/>
      <c r="CJ357" s="148"/>
      <c r="CK357" s="148"/>
      <c r="CL357" s="148"/>
      <c r="CM357" s="148"/>
      <c r="CN357" s="148"/>
      <c r="CO357" s="148"/>
      <c r="CP357" s="148"/>
      <c r="CQ357" s="148"/>
      <c r="CR357" s="148"/>
      <c r="CS357" s="148"/>
      <c r="CT357" s="148"/>
      <c r="CU357" s="148"/>
      <c r="CV357" s="148"/>
      <c r="CW357" s="148"/>
      <c r="CX357" s="148"/>
      <c r="CY357" s="148"/>
      <c r="CZ357" s="148"/>
      <c r="DA357" s="148"/>
      <c r="DB357" s="148"/>
      <c r="DC357" s="148"/>
      <c r="DD357" s="148"/>
      <c r="DE357" s="148"/>
      <c r="DF357" s="148"/>
      <c r="DG357" s="148"/>
      <c r="DH357" s="148"/>
      <c r="DI357" s="148"/>
      <c r="DJ357" s="148"/>
      <c r="DK357" s="148"/>
      <c r="DL357" s="148"/>
      <c r="DM357" s="148"/>
      <c r="DN357" s="148"/>
      <c r="DO357" s="148"/>
      <c r="DP357" s="148"/>
      <c r="DQ357" s="148"/>
      <c r="DR357" s="148"/>
      <c r="DS357" s="148"/>
      <c r="DT357" s="148"/>
      <c r="DU357" s="148"/>
      <c r="DV357" s="148"/>
      <c r="DW357" s="148"/>
      <c r="DX357" s="148"/>
      <c r="DY357" s="148"/>
      <c r="DZ357" s="148"/>
      <c r="EA357" s="148"/>
      <c r="EB357" s="148"/>
      <c r="EC357" s="148"/>
      <c r="ED357" s="148"/>
      <c r="EE357" s="148"/>
      <c r="EF357" s="148"/>
      <c r="EG357" s="148"/>
      <c r="EH357" s="148"/>
      <c r="EI357" s="148"/>
      <c r="EJ357" s="148"/>
      <c r="EK357" s="148"/>
      <c r="EL357" s="148"/>
      <c r="EM357" s="148"/>
      <c r="EN357" s="148"/>
      <c r="EO357" s="148"/>
      <c r="EP357" s="148"/>
      <c r="EQ357" s="148"/>
      <c r="ER357" s="148"/>
      <c r="ES357" s="148"/>
      <c r="ET357" s="148"/>
      <c r="EU357" s="148"/>
      <c r="EV357" s="148"/>
      <c r="EW357" s="148"/>
      <c r="EX357" s="148"/>
      <c r="EY357" s="148"/>
      <c r="EZ357" s="148"/>
      <c r="FA357" s="148"/>
      <c r="FB357" s="148"/>
      <c r="FC357" s="148"/>
      <c r="FD357" s="148"/>
      <c r="FE357" s="148"/>
      <c r="FF357" s="148"/>
      <c r="FG357" s="148"/>
      <c r="FH357" s="148"/>
      <c r="FI357" s="148"/>
      <c r="FJ357" s="148"/>
      <c r="FK357" s="148"/>
      <c r="FL357" s="148"/>
      <c r="FM357" s="148"/>
      <c r="FN357" s="148"/>
      <c r="FO357" s="148"/>
      <c r="FP357" s="148"/>
      <c r="FQ357" s="148"/>
      <c r="FR357" s="148"/>
      <c r="FS357" s="148"/>
      <c r="FT357" s="148"/>
      <c r="FU357" s="148"/>
      <c r="FV357" s="148"/>
      <c r="FW357" s="148"/>
      <c r="FX357" s="148"/>
      <c r="FY357" s="148"/>
      <c r="FZ357" s="148"/>
      <c r="GA357" s="148"/>
      <c r="GB357" s="148"/>
      <c r="GC357" s="148"/>
      <c r="GD357" s="148"/>
      <c r="GE357" s="148"/>
      <c r="GF357" s="148"/>
      <c r="GG357" s="148"/>
      <c r="GH357" s="148"/>
      <c r="GI357" s="148"/>
      <c r="GJ357" s="148"/>
      <c r="GK357" s="148"/>
      <c r="GL357" s="148"/>
      <c r="GM357" s="148"/>
      <c r="GN357" s="148"/>
      <c r="GO357" s="148"/>
      <c r="GP357" s="148"/>
      <c r="GQ357" s="148"/>
      <c r="GR357" s="148"/>
      <c r="GS357" s="148"/>
      <c r="GT357" s="148"/>
      <c r="GU357" s="148"/>
      <c r="GV357" s="148"/>
      <c r="GW357" s="148"/>
      <c r="GX357" s="148"/>
      <c r="GY357" s="148"/>
      <c r="GZ357" s="148"/>
      <c r="HA357" s="148"/>
      <c r="HB357" s="148"/>
      <c r="HC357" s="148"/>
      <c r="HD357" s="148"/>
      <c r="HE357" s="148"/>
      <c r="HF357" s="148"/>
      <c r="HG357" s="148"/>
      <c r="HH357" s="148"/>
      <c r="HI357" s="148"/>
      <c r="HJ357" s="148"/>
      <c r="HK357" s="148"/>
      <c r="HL357" s="148"/>
      <c r="HM357" s="148"/>
      <c r="HN357" s="148"/>
      <c r="HO357" s="148"/>
      <c r="HP357" s="148"/>
    </row>
    <row r="358" s="147" customFormat="1" spans="1:224">
      <c r="A358" s="160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  <c r="BQ358" s="148"/>
      <c r="BR358" s="148"/>
      <c r="BS358" s="148"/>
      <c r="BT358" s="148"/>
      <c r="BU358" s="148"/>
      <c r="BV358" s="148"/>
      <c r="BW358" s="148"/>
      <c r="BX358" s="148"/>
      <c r="BY358" s="148"/>
      <c r="BZ358" s="148"/>
      <c r="CA358" s="148"/>
      <c r="CB358" s="148"/>
      <c r="CC358" s="148"/>
      <c r="CD358" s="148"/>
      <c r="CE358" s="148"/>
      <c r="CF358" s="148"/>
      <c r="CG358" s="148"/>
      <c r="CH358" s="148"/>
      <c r="CI358" s="148"/>
      <c r="CJ358" s="148"/>
      <c r="CK358" s="148"/>
      <c r="CL358" s="148"/>
      <c r="CM358" s="148"/>
      <c r="CN358" s="148"/>
      <c r="CO358" s="148"/>
      <c r="CP358" s="148"/>
      <c r="CQ358" s="148"/>
      <c r="CR358" s="148"/>
      <c r="CS358" s="148"/>
      <c r="CT358" s="148"/>
      <c r="CU358" s="148"/>
      <c r="CV358" s="148"/>
      <c r="CW358" s="148"/>
      <c r="CX358" s="148"/>
      <c r="CY358" s="148"/>
      <c r="CZ358" s="148"/>
      <c r="DA358" s="148"/>
      <c r="DB358" s="148"/>
      <c r="DC358" s="148"/>
      <c r="DD358" s="148"/>
      <c r="DE358" s="148"/>
      <c r="DF358" s="148"/>
      <c r="DG358" s="148"/>
      <c r="DH358" s="148"/>
      <c r="DI358" s="148"/>
      <c r="DJ358" s="148"/>
      <c r="DK358" s="148"/>
      <c r="DL358" s="148"/>
      <c r="DM358" s="148"/>
      <c r="DN358" s="148"/>
      <c r="DO358" s="148"/>
      <c r="DP358" s="148"/>
      <c r="DQ358" s="148"/>
      <c r="DR358" s="148"/>
      <c r="DS358" s="148"/>
      <c r="DT358" s="148"/>
      <c r="DU358" s="148"/>
      <c r="DV358" s="148"/>
      <c r="DW358" s="148"/>
      <c r="DX358" s="148"/>
      <c r="DY358" s="148"/>
      <c r="DZ358" s="148"/>
      <c r="EA358" s="148"/>
      <c r="EB358" s="148"/>
      <c r="EC358" s="148"/>
      <c r="ED358" s="148"/>
      <c r="EE358" s="148"/>
      <c r="EF358" s="148"/>
      <c r="EG358" s="148"/>
      <c r="EH358" s="148"/>
      <c r="EI358" s="148"/>
      <c r="EJ358" s="148"/>
      <c r="EK358" s="148"/>
      <c r="EL358" s="148"/>
      <c r="EM358" s="148"/>
      <c r="EN358" s="148"/>
      <c r="EO358" s="148"/>
      <c r="EP358" s="148"/>
      <c r="EQ358" s="148"/>
      <c r="ER358" s="148"/>
      <c r="ES358" s="148"/>
      <c r="ET358" s="148"/>
      <c r="EU358" s="148"/>
      <c r="EV358" s="148"/>
      <c r="EW358" s="148"/>
      <c r="EX358" s="148"/>
      <c r="EY358" s="148"/>
      <c r="EZ358" s="148"/>
      <c r="FA358" s="148"/>
      <c r="FB358" s="148"/>
      <c r="FC358" s="148"/>
      <c r="FD358" s="148"/>
      <c r="FE358" s="148"/>
      <c r="FF358" s="148"/>
      <c r="FG358" s="148"/>
      <c r="FH358" s="148"/>
      <c r="FI358" s="148"/>
      <c r="FJ358" s="148"/>
      <c r="FK358" s="148"/>
      <c r="FL358" s="148"/>
      <c r="FM358" s="148"/>
      <c r="FN358" s="148"/>
      <c r="FO358" s="148"/>
      <c r="FP358" s="148"/>
      <c r="FQ358" s="148"/>
      <c r="FR358" s="148"/>
      <c r="FS358" s="148"/>
      <c r="FT358" s="148"/>
      <c r="FU358" s="148"/>
      <c r="FV358" s="148"/>
      <c r="FW358" s="148"/>
      <c r="FX358" s="148"/>
      <c r="FY358" s="148"/>
      <c r="FZ358" s="148"/>
      <c r="GA358" s="148"/>
      <c r="GB358" s="148"/>
      <c r="GC358" s="148"/>
      <c r="GD358" s="148"/>
      <c r="GE358" s="148"/>
      <c r="GF358" s="148"/>
      <c r="GG358" s="148"/>
      <c r="GH358" s="148"/>
      <c r="GI358" s="148"/>
      <c r="GJ358" s="148"/>
      <c r="GK358" s="148"/>
      <c r="GL358" s="148"/>
      <c r="GM358" s="148"/>
      <c r="GN358" s="148"/>
      <c r="GO358" s="148"/>
      <c r="GP358" s="148"/>
      <c r="GQ358" s="148"/>
      <c r="GR358" s="148"/>
      <c r="GS358" s="148"/>
      <c r="GT358" s="148"/>
      <c r="GU358" s="148"/>
      <c r="GV358" s="148"/>
      <c r="GW358" s="148"/>
      <c r="GX358" s="148"/>
      <c r="GY358" s="148"/>
      <c r="GZ358" s="148"/>
      <c r="HA358" s="148"/>
      <c r="HB358" s="148"/>
      <c r="HC358" s="148"/>
      <c r="HD358" s="148"/>
      <c r="HE358" s="148"/>
      <c r="HF358" s="148"/>
      <c r="HG358" s="148"/>
      <c r="HH358" s="148"/>
      <c r="HI358" s="148"/>
      <c r="HJ358" s="148"/>
      <c r="HK358" s="148"/>
      <c r="HL358" s="148"/>
      <c r="HM358" s="148"/>
      <c r="HN358" s="148"/>
      <c r="HO358" s="148"/>
      <c r="HP358" s="148"/>
    </row>
    <row r="359" s="147" customFormat="1" spans="1:224">
      <c r="A359" s="160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  <c r="BQ359" s="148"/>
      <c r="BR359" s="148"/>
      <c r="BS359" s="148"/>
      <c r="BT359" s="148"/>
      <c r="BU359" s="148"/>
      <c r="BV359" s="148"/>
      <c r="BW359" s="148"/>
      <c r="BX359" s="148"/>
      <c r="BY359" s="148"/>
      <c r="BZ359" s="148"/>
      <c r="CA359" s="148"/>
      <c r="CB359" s="148"/>
      <c r="CC359" s="148"/>
      <c r="CD359" s="148"/>
      <c r="CE359" s="148"/>
      <c r="CF359" s="148"/>
      <c r="CG359" s="148"/>
      <c r="CH359" s="148"/>
      <c r="CI359" s="148"/>
      <c r="CJ359" s="148"/>
      <c r="CK359" s="148"/>
      <c r="CL359" s="148"/>
      <c r="CM359" s="148"/>
      <c r="CN359" s="148"/>
      <c r="CO359" s="148"/>
      <c r="CP359" s="148"/>
      <c r="CQ359" s="148"/>
      <c r="CR359" s="148"/>
      <c r="CS359" s="148"/>
      <c r="CT359" s="148"/>
      <c r="CU359" s="148"/>
      <c r="CV359" s="148"/>
      <c r="CW359" s="148"/>
      <c r="CX359" s="148"/>
      <c r="CY359" s="148"/>
      <c r="CZ359" s="148"/>
      <c r="DA359" s="148"/>
      <c r="DB359" s="148"/>
      <c r="DC359" s="148"/>
      <c r="DD359" s="148"/>
      <c r="DE359" s="148"/>
      <c r="DF359" s="148"/>
      <c r="DG359" s="148"/>
      <c r="DH359" s="148"/>
      <c r="DI359" s="148"/>
      <c r="DJ359" s="148"/>
      <c r="DK359" s="148"/>
      <c r="DL359" s="148"/>
      <c r="DM359" s="148"/>
      <c r="DN359" s="148"/>
      <c r="DO359" s="148"/>
      <c r="DP359" s="148"/>
      <c r="DQ359" s="148"/>
      <c r="DR359" s="148"/>
      <c r="DS359" s="148"/>
      <c r="DT359" s="148"/>
      <c r="DU359" s="148"/>
      <c r="DV359" s="148"/>
      <c r="DW359" s="148"/>
      <c r="DX359" s="148"/>
      <c r="DY359" s="148"/>
      <c r="DZ359" s="148"/>
      <c r="EA359" s="148"/>
      <c r="EB359" s="148"/>
      <c r="EC359" s="148"/>
      <c r="ED359" s="148"/>
      <c r="EE359" s="148"/>
      <c r="EF359" s="148"/>
      <c r="EG359" s="148"/>
      <c r="EH359" s="148"/>
      <c r="EI359" s="148"/>
      <c r="EJ359" s="148"/>
      <c r="EK359" s="148"/>
      <c r="EL359" s="148"/>
      <c r="EM359" s="148"/>
      <c r="EN359" s="148"/>
      <c r="EO359" s="148"/>
      <c r="EP359" s="148"/>
      <c r="EQ359" s="148"/>
      <c r="ER359" s="148"/>
      <c r="ES359" s="148"/>
      <c r="ET359" s="148"/>
      <c r="EU359" s="148"/>
      <c r="EV359" s="148"/>
      <c r="EW359" s="148"/>
      <c r="EX359" s="148"/>
      <c r="EY359" s="148"/>
      <c r="EZ359" s="148"/>
      <c r="FA359" s="148"/>
      <c r="FB359" s="148"/>
      <c r="FC359" s="148"/>
      <c r="FD359" s="148"/>
      <c r="FE359" s="148"/>
      <c r="FF359" s="148"/>
      <c r="FG359" s="148"/>
      <c r="FH359" s="148"/>
      <c r="FI359" s="148"/>
      <c r="FJ359" s="148"/>
      <c r="FK359" s="148"/>
      <c r="FL359" s="148"/>
      <c r="FM359" s="148"/>
      <c r="FN359" s="148"/>
      <c r="FO359" s="148"/>
      <c r="FP359" s="148"/>
      <c r="FQ359" s="148"/>
      <c r="FR359" s="148"/>
      <c r="FS359" s="148"/>
      <c r="FT359" s="148"/>
      <c r="FU359" s="148"/>
      <c r="FV359" s="148"/>
      <c r="FW359" s="148"/>
      <c r="FX359" s="148"/>
      <c r="FY359" s="148"/>
      <c r="FZ359" s="148"/>
      <c r="GA359" s="148"/>
      <c r="GB359" s="148"/>
      <c r="GC359" s="148"/>
      <c r="GD359" s="148"/>
      <c r="GE359" s="148"/>
      <c r="GF359" s="148"/>
      <c r="GG359" s="148"/>
      <c r="GH359" s="148"/>
      <c r="GI359" s="148"/>
      <c r="GJ359" s="148"/>
      <c r="GK359" s="148"/>
      <c r="GL359" s="148"/>
      <c r="GM359" s="148"/>
      <c r="GN359" s="148"/>
      <c r="GO359" s="148"/>
      <c r="GP359" s="148"/>
      <c r="GQ359" s="148"/>
      <c r="GR359" s="148"/>
      <c r="GS359" s="148"/>
      <c r="GT359" s="148"/>
      <c r="GU359" s="148"/>
      <c r="GV359" s="148"/>
      <c r="GW359" s="148"/>
      <c r="GX359" s="148"/>
      <c r="GY359" s="148"/>
      <c r="GZ359" s="148"/>
      <c r="HA359" s="148"/>
      <c r="HB359" s="148"/>
      <c r="HC359" s="148"/>
      <c r="HD359" s="148"/>
      <c r="HE359" s="148"/>
      <c r="HF359" s="148"/>
      <c r="HG359" s="148"/>
      <c r="HH359" s="148"/>
      <c r="HI359" s="148"/>
      <c r="HJ359" s="148"/>
      <c r="HK359" s="148"/>
      <c r="HL359" s="148"/>
      <c r="HM359" s="148"/>
      <c r="HN359" s="148"/>
      <c r="HO359" s="148"/>
      <c r="HP359" s="148"/>
    </row>
    <row r="360" s="147" customFormat="1" spans="1:224">
      <c r="A360" s="160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  <c r="BQ360" s="148"/>
      <c r="BR360" s="148"/>
      <c r="BS360" s="148"/>
      <c r="BT360" s="148"/>
      <c r="BU360" s="148"/>
      <c r="BV360" s="148"/>
      <c r="BW360" s="148"/>
      <c r="BX360" s="148"/>
      <c r="BY360" s="148"/>
      <c r="BZ360" s="148"/>
      <c r="CA360" s="148"/>
      <c r="CB360" s="148"/>
      <c r="CC360" s="148"/>
      <c r="CD360" s="148"/>
      <c r="CE360" s="148"/>
      <c r="CF360" s="148"/>
      <c r="CG360" s="148"/>
      <c r="CH360" s="148"/>
      <c r="CI360" s="148"/>
      <c r="CJ360" s="148"/>
      <c r="CK360" s="148"/>
      <c r="CL360" s="148"/>
      <c r="CM360" s="148"/>
      <c r="CN360" s="148"/>
      <c r="CO360" s="148"/>
      <c r="CP360" s="148"/>
      <c r="CQ360" s="148"/>
      <c r="CR360" s="148"/>
      <c r="CS360" s="148"/>
      <c r="CT360" s="148"/>
      <c r="CU360" s="148"/>
      <c r="CV360" s="148"/>
      <c r="CW360" s="148"/>
      <c r="CX360" s="148"/>
      <c r="CY360" s="148"/>
      <c r="CZ360" s="148"/>
      <c r="DA360" s="148"/>
      <c r="DB360" s="148"/>
      <c r="DC360" s="148"/>
      <c r="DD360" s="148"/>
      <c r="DE360" s="148"/>
      <c r="DF360" s="148"/>
      <c r="DG360" s="148"/>
      <c r="DH360" s="148"/>
      <c r="DI360" s="148"/>
      <c r="DJ360" s="148"/>
      <c r="DK360" s="148"/>
      <c r="DL360" s="148"/>
      <c r="DM360" s="148"/>
      <c r="DN360" s="148"/>
      <c r="DO360" s="148"/>
      <c r="DP360" s="148"/>
      <c r="DQ360" s="148"/>
      <c r="DR360" s="148"/>
      <c r="DS360" s="148"/>
      <c r="DT360" s="148"/>
      <c r="DU360" s="148"/>
      <c r="DV360" s="148"/>
      <c r="DW360" s="148"/>
      <c r="DX360" s="148"/>
      <c r="DY360" s="148"/>
      <c r="DZ360" s="148"/>
      <c r="EA360" s="148"/>
      <c r="EB360" s="148"/>
      <c r="EC360" s="148"/>
      <c r="ED360" s="148"/>
      <c r="EE360" s="148"/>
      <c r="EF360" s="148"/>
      <c r="EG360" s="148"/>
      <c r="EH360" s="148"/>
      <c r="EI360" s="148"/>
      <c r="EJ360" s="148"/>
      <c r="EK360" s="148"/>
      <c r="EL360" s="148"/>
      <c r="EM360" s="148"/>
      <c r="EN360" s="148"/>
      <c r="EO360" s="148"/>
      <c r="EP360" s="148"/>
      <c r="EQ360" s="148"/>
      <c r="ER360" s="148"/>
      <c r="ES360" s="148"/>
      <c r="ET360" s="148"/>
      <c r="EU360" s="148"/>
      <c r="EV360" s="148"/>
      <c r="EW360" s="148"/>
      <c r="EX360" s="148"/>
      <c r="EY360" s="148"/>
      <c r="EZ360" s="148"/>
      <c r="FA360" s="148"/>
      <c r="FB360" s="148"/>
      <c r="FC360" s="148"/>
      <c r="FD360" s="148"/>
      <c r="FE360" s="148"/>
      <c r="FF360" s="148"/>
      <c r="FG360" s="148"/>
      <c r="FH360" s="148"/>
      <c r="FI360" s="148"/>
      <c r="FJ360" s="148"/>
      <c r="FK360" s="148"/>
      <c r="FL360" s="148"/>
      <c r="FM360" s="148"/>
      <c r="FN360" s="148"/>
      <c r="FO360" s="148"/>
      <c r="FP360" s="148"/>
      <c r="FQ360" s="148"/>
      <c r="FR360" s="148"/>
      <c r="FS360" s="148"/>
      <c r="FT360" s="148"/>
      <c r="FU360" s="148"/>
      <c r="FV360" s="148"/>
      <c r="FW360" s="148"/>
      <c r="FX360" s="148"/>
      <c r="FY360" s="148"/>
      <c r="FZ360" s="148"/>
      <c r="GA360" s="148"/>
      <c r="GB360" s="148"/>
      <c r="GC360" s="148"/>
      <c r="GD360" s="148"/>
      <c r="GE360" s="148"/>
      <c r="GF360" s="148"/>
      <c r="GG360" s="148"/>
      <c r="GH360" s="148"/>
      <c r="GI360" s="148"/>
      <c r="GJ360" s="148"/>
      <c r="GK360" s="148"/>
      <c r="GL360" s="148"/>
      <c r="GM360" s="148"/>
      <c r="GN360" s="148"/>
      <c r="GO360" s="148"/>
      <c r="GP360" s="148"/>
      <c r="GQ360" s="148"/>
      <c r="GR360" s="148"/>
      <c r="GS360" s="148"/>
      <c r="GT360" s="148"/>
      <c r="GU360" s="148"/>
      <c r="GV360" s="148"/>
      <c r="GW360" s="148"/>
      <c r="GX360" s="148"/>
      <c r="GY360" s="148"/>
      <c r="GZ360" s="148"/>
      <c r="HA360" s="148"/>
      <c r="HB360" s="148"/>
      <c r="HC360" s="148"/>
      <c r="HD360" s="148"/>
      <c r="HE360" s="148"/>
      <c r="HF360" s="148"/>
      <c r="HG360" s="148"/>
      <c r="HH360" s="148"/>
      <c r="HI360" s="148"/>
      <c r="HJ360" s="148"/>
      <c r="HK360" s="148"/>
      <c r="HL360" s="148"/>
      <c r="HM360" s="148"/>
      <c r="HN360" s="148"/>
      <c r="HO360" s="148"/>
      <c r="HP360" s="148"/>
    </row>
    <row r="361" s="147" customFormat="1" spans="1:224">
      <c r="A361" s="160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  <c r="BQ361" s="148"/>
      <c r="BR361" s="148"/>
      <c r="BS361" s="148"/>
      <c r="BT361" s="148"/>
      <c r="BU361" s="148"/>
      <c r="BV361" s="148"/>
      <c r="BW361" s="148"/>
      <c r="BX361" s="148"/>
      <c r="BY361" s="148"/>
      <c r="BZ361" s="148"/>
      <c r="CA361" s="148"/>
      <c r="CB361" s="148"/>
      <c r="CC361" s="148"/>
      <c r="CD361" s="148"/>
      <c r="CE361" s="148"/>
      <c r="CF361" s="148"/>
      <c r="CG361" s="148"/>
      <c r="CH361" s="148"/>
      <c r="CI361" s="148"/>
      <c r="CJ361" s="148"/>
      <c r="CK361" s="148"/>
      <c r="CL361" s="148"/>
      <c r="CM361" s="148"/>
      <c r="CN361" s="148"/>
      <c r="CO361" s="148"/>
      <c r="CP361" s="148"/>
      <c r="CQ361" s="148"/>
      <c r="CR361" s="148"/>
      <c r="CS361" s="148"/>
      <c r="CT361" s="148"/>
      <c r="CU361" s="148"/>
      <c r="CV361" s="148"/>
      <c r="CW361" s="148"/>
      <c r="CX361" s="148"/>
      <c r="CY361" s="148"/>
      <c r="CZ361" s="148"/>
      <c r="DA361" s="148"/>
      <c r="DB361" s="148"/>
      <c r="DC361" s="148"/>
      <c r="DD361" s="148"/>
      <c r="DE361" s="148"/>
      <c r="DF361" s="148"/>
      <c r="DG361" s="148"/>
      <c r="DH361" s="148"/>
      <c r="DI361" s="148"/>
      <c r="DJ361" s="148"/>
      <c r="DK361" s="148"/>
      <c r="DL361" s="148"/>
      <c r="DM361" s="148"/>
      <c r="DN361" s="148"/>
      <c r="DO361" s="148"/>
      <c r="DP361" s="148"/>
      <c r="DQ361" s="148"/>
      <c r="DR361" s="148"/>
      <c r="DS361" s="148"/>
      <c r="DT361" s="148"/>
      <c r="DU361" s="148"/>
      <c r="DV361" s="148"/>
      <c r="DW361" s="148"/>
      <c r="DX361" s="148"/>
      <c r="DY361" s="148"/>
      <c r="DZ361" s="148"/>
      <c r="EA361" s="148"/>
      <c r="EB361" s="148"/>
      <c r="EC361" s="148"/>
      <c r="ED361" s="148"/>
      <c r="EE361" s="148"/>
      <c r="EF361" s="148"/>
      <c r="EG361" s="148"/>
      <c r="EH361" s="148"/>
      <c r="EI361" s="148"/>
      <c r="EJ361" s="148"/>
      <c r="EK361" s="148"/>
      <c r="EL361" s="148"/>
      <c r="EM361" s="148"/>
      <c r="EN361" s="148"/>
      <c r="EO361" s="148"/>
      <c r="EP361" s="148"/>
      <c r="EQ361" s="148"/>
      <c r="ER361" s="148"/>
      <c r="ES361" s="148"/>
      <c r="ET361" s="148"/>
      <c r="EU361" s="148"/>
      <c r="EV361" s="148"/>
      <c r="EW361" s="148"/>
      <c r="EX361" s="148"/>
      <c r="EY361" s="148"/>
      <c r="EZ361" s="148"/>
      <c r="FA361" s="148"/>
      <c r="FB361" s="148"/>
      <c r="FC361" s="148"/>
      <c r="FD361" s="148"/>
      <c r="FE361" s="148"/>
      <c r="FF361" s="148"/>
      <c r="FG361" s="148"/>
      <c r="FH361" s="148"/>
      <c r="FI361" s="148"/>
      <c r="FJ361" s="148"/>
      <c r="FK361" s="148"/>
      <c r="FL361" s="148"/>
      <c r="FM361" s="148"/>
      <c r="FN361" s="148"/>
      <c r="FO361" s="148"/>
      <c r="FP361" s="148"/>
      <c r="FQ361" s="148"/>
      <c r="FR361" s="148"/>
      <c r="FS361" s="148"/>
      <c r="FT361" s="148"/>
      <c r="FU361" s="148"/>
      <c r="FV361" s="148"/>
      <c r="FW361" s="148"/>
      <c r="FX361" s="148"/>
      <c r="FY361" s="148"/>
      <c r="FZ361" s="148"/>
      <c r="GA361" s="148"/>
      <c r="GB361" s="148"/>
      <c r="GC361" s="148"/>
      <c r="GD361" s="148"/>
      <c r="GE361" s="148"/>
      <c r="GF361" s="148"/>
      <c r="GG361" s="148"/>
      <c r="GH361" s="148"/>
      <c r="GI361" s="148"/>
      <c r="GJ361" s="148"/>
      <c r="GK361" s="148"/>
      <c r="GL361" s="148"/>
      <c r="GM361" s="148"/>
      <c r="GN361" s="148"/>
      <c r="GO361" s="148"/>
      <c r="GP361" s="148"/>
      <c r="GQ361" s="148"/>
      <c r="GR361" s="148"/>
      <c r="GS361" s="148"/>
      <c r="GT361" s="148"/>
      <c r="GU361" s="148"/>
      <c r="GV361" s="148"/>
      <c r="GW361" s="148"/>
      <c r="GX361" s="148"/>
      <c r="GY361" s="148"/>
      <c r="GZ361" s="148"/>
      <c r="HA361" s="148"/>
      <c r="HB361" s="148"/>
      <c r="HC361" s="148"/>
      <c r="HD361" s="148"/>
      <c r="HE361" s="148"/>
      <c r="HF361" s="148"/>
      <c r="HG361" s="148"/>
      <c r="HH361" s="148"/>
      <c r="HI361" s="148"/>
      <c r="HJ361" s="148"/>
      <c r="HK361" s="148"/>
      <c r="HL361" s="148"/>
      <c r="HM361" s="148"/>
      <c r="HN361" s="148"/>
      <c r="HO361" s="148"/>
      <c r="HP361" s="148"/>
    </row>
    <row r="362" s="147" customFormat="1" spans="1:224">
      <c r="A362" s="160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  <c r="BQ362" s="148"/>
      <c r="BR362" s="148"/>
      <c r="BS362" s="148"/>
      <c r="BT362" s="148"/>
      <c r="BU362" s="148"/>
      <c r="BV362" s="148"/>
      <c r="BW362" s="148"/>
      <c r="BX362" s="148"/>
      <c r="BY362" s="148"/>
      <c r="BZ362" s="148"/>
      <c r="CA362" s="148"/>
      <c r="CB362" s="148"/>
      <c r="CC362" s="148"/>
      <c r="CD362" s="148"/>
      <c r="CE362" s="148"/>
      <c r="CF362" s="148"/>
      <c r="CG362" s="148"/>
      <c r="CH362" s="148"/>
      <c r="CI362" s="148"/>
      <c r="CJ362" s="148"/>
      <c r="CK362" s="148"/>
      <c r="CL362" s="148"/>
      <c r="CM362" s="148"/>
      <c r="CN362" s="148"/>
      <c r="CO362" s="148"/>
      <c r="CP362" s="148"/>
      <c r="CQ362" s="148"/>
      <c r="CR362" s="148"/>
      <c r="CS362" s="148"/>
      <c r="CT362" s="148"/>
      <c r="CU362" s="148"/>
      <c r="CV362" s="148"/>
      <c r="CW362" s="148"/>
      <c r="CX362" s="148"/>
      <c r="CY362" s="148"/>
      <c r="CZ362" s="148"/>
      <c r="DA362" s="148"/>
      <c r="DB362" s="148"/>
      <c r="DC362" s="148"/>
      <c r="DD362" s="148"/>
      <c r="DE362" s="148"/>
      <c r="DF362" s="148"/>
      <c r="DG362" s="148"/>
      <c r="DH362" s="148"/>
      <c r="DI362" s="148"/>
      <c r="DJ362" s="148"/>
      <c r="DK362" s="148"/>
      <c r="DL362" s="148"/>
      <c r="DM362" s="148"/>
      <c r="DN362" s="148"/>
      <c r="DO362" s="148"/>
      <c r="DP362" s="148"/>
      <c r="DQ362" s="148"/>
      <c r="DR362" s="148"/>
      <c r="DS362" s="148"/>
      <c r="DT362" s="148"/>
      <c r="DU362" s="148"/>
      <c r="DV362" s="148"/>
      <c r="DW362" s="148"/>
      <c r="DX362" s="148"/>
      <c r="DY362" s="148"/>
      <c r="DZ362" s="148"/>
      <c r="EA362" s="148"/>
      <c r="EB362" s="148"/>
      <c r="EC362" s="148"/>
      <c r="ED362" s="148"/>
      <c r="EE362" s="148"/>
      <c r="EF362" s="148"/>
      <c r="EG362" s="148"/>
      <c r="EH362" s="148"/>
      <c r="EI362" s="148"/>
      <c r="EJ362" s="148"/>
      <c r="EK362" s="148"/>
      <c r="EL362" s="148"/>
      <c r="EM362" s="148"/>
      <c r="EN362" s="148"/>
      <c r="EO362" s="148"/>
      <c r="EP362" s="148"/>
      <c r="EQ362" s="148"/>
      <c r="ER362" s="148"/>
      <c r="ES362" s="148"/>
      <c r="ET362" s="148"/>
      <c r="EU362" s="148"/>
      <c r="EV362" s="148"/>
      <c r="EW362" s="148"/>
      <c r="EX362" s="148"/>
      <c r="EY362" s="148"/>
      <c r="EZ362" s="148"/>
      <c r="FA362" s="148"/>
      <c r="FB362" s="148"/>
      <c r="FC362" s="148"/>
      <c r="FD362" s="148"/>
      <c r="FE362" s="148"/>
      <c r="FF362" s="148"/>
      <c r="FG362" s="148"/>
      <c r="FH362" s="148"/>
      <c r="FI362" s="148"/>
      <c r="FJ362" s="148"/>
      <c r="FK362" s="148"/>
      <c r="FL362" s="148"/>
      <c r="FM362" s="148"/>
      <c r="FN362" s="148"/>
      <c r="FO362" s="148"/>
      <c r="FP362" s="148"/>
      <c r="FQ362" s="148"/>
      <c r="FR362" s="148"/>
      <c r="FS362" s="148"/>
      <c r="FT362" s="148"/>
      <c r="FU362" s="148"/>
      <c r="FV362" s="148"/>
      <c r="FW362" s="148"/>
      <c r="FX362" s="148"/>
      <c r="FY362" s="148"/>
      <c r="FZ362" s="148"/>
      <c r="GA362" s="148"/>
      <c r="GB362" s="148"/>
      <c r="GC362" s="148"/>
      <c r="GD362" s="148"/>
      <c r="GE362" s="148"/>
      <c r="GF362" s="148"/>
      <c r="GG362" s="148"/>
      <c r="GH362" s="148"/>
      <c r="GI362" s="148"/>
      <c r="GJ362" s="148"/>
      <c r="GK362" s="148"/>
      <c r="GL362" s="148"/>
      <c r="GM362" s="148"/>
      <c r="GN362" s="148"/>
      <c r="GO362" s="148"/>
      <c r="GP362" s="148"/>
      <c r="GQ362" s="148"/>
      <c r="GR362" s="148"/>
      <c r="GS362" s="148"/>
      <c r="GT362" s="148"/>
      <c r="GU362" s="148"/>
      <c r="GV362" s="148"/>
      <c r="GW362" s="148"/>
      <c r="GX362" s="148"/>
      <c r="GY362" s="148"/>
      <c r="GZ362" s="148"/>
      <c r="HA362" s="148"/>
      <c r="HB362" s="148"/>
      <c r="HC362" s="148"/>
      <c r="HD362" s="148"/>
      <c r="HE362" s="148"/>
      <c r="HF362" s="148"/>
      <c r="HG362" s="148"/>
      <c r="HH362" s="148"/>
      <c r="HI362" s="148"/>
      <c r="HJ362" s="148"/>
      <c r="HK362" s="148"/>
      <c r="HL362" s="148"/>
      <c r="HM362" s="148"/>
      <c r="HN362" s="148"/>
      <c r="HO362" s="148"/>
      <c r="HP362" s="148"/>
    </row>
    <row r="363" s="147" customFormat="1" spans="1:224">
      <c r="A363" s="160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  <c r="BQ363" s="148"/>
      <c r="BR363" s="148"/>
      <c r="BS363" s="148"/>
      <c r="BT363" s="148"/>
      <c r="BU363" s="148"/>
      <c r="BV363" s="148"/>
      <c r="BW363" s="148"/>
      <c r="BX363" s="148"/>
      <c r="BY363" s="148"/>
      <c r="BZ363" s="148"/>
      <c r="CA363" s="148"/>
      <c r="CB363" s="148"/>
      <c r="CC363" s="148"/>
      <c r="CD363" s="148"/>
      <c r="CE363" s="148"/>
      <c r="CF363" s="148"/>
      <c r="CG363" s="148"/>
      <c r="CH363" s="148"/>
      <c r="CI363" s="148"/>
      <c r="CJ363" s="148"/>
      <c r="CK363" s="148"/>
      <c r="CL363" s="148"/>
      <c r="CM363" s="148"/>
      <c r="CN363" s="148"/>
      <c r="CO363" s="148"/>
      <c r="CP363" s="148"/>
      <c r="CQ363" s="148"/>
      <c r="CR363" s="148"/>
      <c r="CS363" s="148"/>
      <c r="CT363" s="148"/>
      <c r="CU363" s="148"/>
      <c r="CV363" s="148"/>
      <c r="CW363" s="148"/>
      <c r="CX363" s="148"/>
      <c r="CY363" s="148"/>
      <c r="CZ363" s="148"/>
      <c r="DA363" s="148"/>
      <c r="DB363" s="148"/>
      <c r="DC363" s="148"/>
      <c r="DD363" s="148"/>
      <c r="DE363" s="148"/>
      <c r="DF363" s="148"/>
      <c r="DG363" s="148"/>
      <c r="DH363" s="148"/>
      <c r="DI363" s="148"/>
      <c r="DJ363" s="148"/>
      <c r="DK363" s="148"/>
      <c r="DL363" s="148"/>
      <c r="DM363" s="148"/>
      <c r="DN363" s="148"/>
      <c r="DO363" s="148"/>
      <c r="DP363" s="148"/>
      <c r="DQ363" s="148"/>
      <c r="DR363" s="148"/>
      <c r="DS363" s="148"/>
      <c r="DT363" s="148"/>
      <c r="DU363" s="148"/>
      <c r="DV363" s="148"/>
      <c r="DW363" s="148"/>
      <c r="DX363" s="148"/>
      <c r="DY363" s="148"/>
      <c r="DZ363" s="148"/>
      <c r="EA363" s="148"/>
      <c r="EB363" s="148"/>
      <c r="EC363" s="148"/>
      <c r="ED363" s="148"/>
      <c r="EE363" s="148"/>
      <c r="EF363" s="148"/>
      <c r="EG363" s="148"/>
      <c r="EH363" s="148"/>
      <c r="EI363" s="148"/>
      <c r="EJ363" s="148"/>
      <c r="EK363" s="148"/>
      <c r="EL363" s="148"/>
      <c r="EM363" s="148"/>
      <c r="EN363" s="148"/>
      <c r="EO363" s="148"/>
      <c r="EP363" s="148"/>
      <c r="EQ363" s="148"/>
      <c r="ER363" s="148"/>
      <c r="ES363" s="148"/>
      <c r="ET363" s="148"/>
      <c r="EU363" s="148"/>
      <c r="EV363" s="148"/>
      <c r="EW363" s="148"/>
      <c r="EX363" s="148"/>
      <c r="EY363" s="148"/>
      <c r="EZ363" s="148"/>
      <c r="FA363" s="148"/>
      <c r="FB363" s="148"/>
      <c r="FC363" s="148"/>
      <c r="FD363" s="148"/>
      <c r="FE363" s="148"/>
      <c r="FF363" s="148"/>
      <c r="FG363" s="148"/>
      <c r="FH363" s="148"/>
      <c r="FI363" s="148"/>
      <c r="FJ363" s="148"/>
      <c r="FK363" s="148"/>
      <c r="FL363" s="148"/>
      <c r="FM363" s="148"/>
      <c r="FN363" s="148"/>
      <c r="FO363" s="148"/>
      <c r="FP363" s="148"/>
      <c r="FQ363" s="148"/>
      <c r="FR363" s="148"/>
      <c r="FS363" s="148"/>
      <c r="FT363" s="148"/>
      <c r="FU363" s="148"/>
      <c r="FV363" s="148"/>
      <c r="FW363" s="148"/>
      <c r="FX363" s="148"/>
      <c r="FY363" s="148"/>
      <c r="FZ363" s="148"/>
      <c r="GA363" s="148"/>
      <c r="GB363" s="148"/>
      <c r="GC363" s="148"/>
      <c r="GD363" s="148"/>
      <c r="GE363" s="148"/>
      <c r="GF363" s="148"/>
      <c r="GG363" s="148"/>
      <c r="GH363" s="148"/>
      <c r="GI363" s="148"/>
      <c r="GJ363" s="148"/>
      <c r="GK363" s="148"/>
      <c r="GL363" s="148"/>
      <c r="GM363" s="148"/>
      <c r="GN363" s="148"/>
      <c r="GO363" s="148"/>
      <c r="GP363" s="148"/>
      <c r="GQ363" s="148"/>
      <c r="GR363" s="148"/>
      <c r="GS363" s="148"/>
      <c r="GT363" s="148"/>
      <c r="GU363" s="148"/>
      <c r="GV363" s="148"/>
      <c r="GW363" s="148"/>
      <c r="GX363" s="148"/>
      <c r="GY363" s="148"/>
      <c r="GZ363" s="148"/>
      <c r="HA363" s="148"/>
      <c r="HB363" s="148"/>
      <c r="HC363" s="148"/>
      <c r="HD363" s="148"/>
      <c r="HE363" s="148"/>
      <c r="HF363" s="148"/>
      <c r="HG363" s="148"/>
      <c r="HH363" s="148"/>
      <c r="HI363" s="148"/>
      <c r="HJ363" s="148"/>
      <c r="HK363" s="148"/>
      <c r="HL363" s="148"/>
      <c r="HM363" s="148"/>
      <c r="HN363" s="148"/>
      <c r="HO363" s="148"/>
      <c r="HP363" s="148"/>
    </row>
    <row r="364" s="147" customFormat="1" spans="1:224">
      <c r="A364" s="160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  <c r="BQ364" s="148"/>
      <c r="BR364" s="148"/>
      <c r="BS364" s="148"/>
      <c r="BT364" s="148"/>
      <c r="BU364" s="148"/>
      <c r="BV364" s="148"/>
      <c r="BW364" s="148"/>
      <c r="BX364" s="148"/>
      <c r="BY364" s="148"/>
      <c r="BZ364" s="148"/>
      <c r="CA364" s="148"/>
      <c r="CB364" s="148"/>
      <c r="CC364" s="148"/>
      <c r="CD364" s="148"/>
      <c r="CE364" s="148"/>
      <c r="CF364" s="148"/>
      <c r="CG364" s="148"/>
      <c r="CH364" s="148"/>
      <c r="CI364" s="148"/>
      <c r="CJ364" s="148"/>
      <c r="CK364" s="148"/>
      <c r="CL364" s="148"/>
      <c r="CM364" s="148"/>
      <c r="CN364" s="148"/>
      <c r="CO364" s="148"/>
      <c r="CP364" s="148"/>
      <c r="CQ364" s="148"/>
      <c r="CR364" s="148"/>
      <c r="CS364" s="148"/>
      <c r="CT364" s="148"/>
      <c r="CU364" s="148"/>
      <c r="CV364" s="148"/>
      <c r="CW364" s="148"/>
      <c r="CX364" s="148"/>
      <c r="CY364" s="148"/>
      <c r="CZ364" s="148"/>
      <c r="DA364" s="148"/>
      <c r="DB364" s="148"/>
      <c r="DC364" s="148"/>
      <c r="DD364" s="148"/>
      <c r="DE364" s="148"/>
      <c r="DF364" s="148"/>
      <c r="DG364" s="148"/>
      <c r="DH364" s="148"/>
      <c r="DI364" s="148"/>
      <c r="DJ364" s="148"/>
      <c r="DK364" s="148"/>
      <c r="DL364" s="148"/>
      <c r="DM364" s="148"/>
      <c r="DN364" s="148"/>
      <c r="DO364" s="148"/>
      <c r="DP364" s="148"/>
      <c r="DQ364" s="148"/>
      <c r="DR364" s="148"/>
      <c r="DS364" s="148"/>
      <c r="DT364" s="148"/>
      <c r="DU364" s="148"/>
      <c r="DV364" s="148"/>
      <c r="DW364" s="148"/>
      <c r="DX364" s="148"/>
      <c r="DY364" s="148"/>
      <c r="DZ364" s="148"/>
      <c r="EA364" s="148"/>
      <c r="EB364" s="148"/>
      <c r="EC364" s="148"/>
      <c r="ED364" s="148"/>
      <c r="EE364" s="148"/>
      <c r="EF364" s="148"/>
      <c r="EG364" s="148"/>
      <c r="EH364" s="148"/>
      <c r="EI364" s="148"/>
      <c r="EJ364" s="148"/>
      <c r="EK364" s="148"/>
      <c r="EL364" s="148"/>
      <c r="EM364" s="148"/>
      <c r="EN364" s="148"/>
      <c r="EO364" s="148"/>
      <c r="EP364" s="148"/>
      <c r="EQ364" s="148"/>
      <c r="ER364" s="148"/>
      <c r="ES364" s="148"/>
      <c r="ET364" s="148"/>
      <c r="EU364" s="148"/>
      <c r="EV364" s="148"/>
      <c r="EW364" s="148"/>
      <c r="EX364" s="148"/>
      <c r="EY364" s="148"/>
      <c r="EZ364" s="148"/>
      <c r="FA364" s="148"/>
      <c r="FB364" s="148"/>
      <c r="FC364" s="148"/>
      <c r="FD364" s="148"/>
      <c r="FE364" s="148"/>
      <c r="FF364" s="148"/>
      <c r="FG364" s="148"/>
      <c r="FH364" s="148"/>
      <c r="FI364" s="148"/>
      <c r="FJ364" s="148"/>
      <c r="FK364" s="148"/>
      <c r="FL364" s="148"/>
      <c r="FM364" s="148"/>
      <c r="FN364" s="148"/>
      <c r="FO364" s="148"/>
      <c r="FP364" s="148"/>
      <c r="FQ364" s="148"/>
      <c r="FR364" s="148"/>
      <c r="FS364" s="148"/>
      <c r="FT364" s="148"/>
      <c r="FU364" s="148"/>
      <c r="FV364" s="148"/>
      <c r="FW364" s="148"/>
      <c r="FX364" s="148"/>
      <c r="FY364" s="148"/>
      <c r="FZ364" s="148"/>
      <c r="GA364" s="148"/>
      <c r="GB364" s="148"/>
      <c r="GC364" s="148"/>
      <c r="GD364" s="148"/>
      <c r="GE364" s="148"/>
      <c r="GF364" s="148"/>
      <c r="GG364" s="148"/>
      <c r="GH364" s="148"/>
      <c r="GI364" s="148"/>
      <c r="GJ364" s="148"/>
      <c r="GK364" s="148"/>
      <c r="GL364" s="148"/>
      <c r="GM364" s="148"/>
      <c r="GN364" s="148"/>
      <c r="GO364" s="148"/>
      <c r="GP364" s="148"/>
      <c r="GQ364" s="148"/>
      <c r="GR364" s="148"/>
      <c r="GS364" s="148"/>
      <c r="GT364" s="148"/>
      <c r="GU364" s="148"/>
      <c r="GV364" s="148"/>
      <c r="GW364" s="148"/>
      <c r="GX364" s="148"/>
      <c r="GY364" s="148"/>
      <c r="GZ364" s="148"/>
      <c r="HA364" s="148"/>
      <c r="HB364" s="148"/>
      <c r="HC364" s="148"/>
      <c r="HD364" s="148"/>
      <c r="HE364" s="148"/>
      <c r="HF364" s="148"/>
      <c r="HG364" s="148"/>
      <c r="HH364" s="148"/>
      <c r="HI364" s="148"/>
      <c r="HJ364" s="148"/>
      <c r="HK364" s="148"/>
      <c r="HL364" s="148"/>
      <c r="HM364" s="148"/>
      <c r="HN364" s="148"/>
      <c r="HO364" s="148"/>
      <c r="HP364" s="148"/>
    </row>
    <row r="365" s="147" customFormat="1" spans="1:224">
      <c r="A365" s="160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  <c r="BQ365" s="148"/>
      <c r="BR365" s="148"/>
      <c r="BS365" s="148"/>
      <c r="BT365" s="148"/>
      <c r="BU365" s="148"/>
      <c r="BV365" s="148"/>
      <c r="BW365" s="148"/>
      <c r="BX365" s="148"/>
      <c r="BY365" s="148"/>
      <c r="BZ365" s="148"/>
      <c r="CA365" s="148"/>
      <c r="CB365" s="148"/>
      <c r="CC365" s="148"/>
      <c r="CD365" s="148"/>
      <c r="CE365" s="148"/>
      <c r="CF365" s="148"/>
      <c r="CG365" s="148"/>
      <c r="CH365" s="148"/>
      <c r="CI365" s="148"/>
      <c r="CJ365" s="148"/>
      <c r="CK365" s="148"/>
      <c r="CL365" s="148"/>
      <c r="CM365" s="148"/>
      <c r="CN365" s="148"/>
      <c r="CO365" s="148"/>
      <c r="CP365" s="148"/>
      <c r="CQ365" s="148"/>
      <c r="CR365" s="148"/>
      <c r="CS365" s="148"/>
      <c r="CT365" s="148"/>
      <c r="CU365" s="148"/>
      <c r="CV365" s="148"/>
      <c r="CW365" s="148"/>
      <c r="CX365" s="148"/>
      <c r="CY365" s="148"/>
      <c r="CZ365" s="148"/>
      <c r="DA365" s="148"/>
      <c r="DB365" s="148"/>
      <c r="DC365" s="148"/>
      <c r="DD365" s="148"/>
      <c r="DE365" s="148"/>
      <c r="DF365" s="148"/>
      <c r="DG365" s="148"/>
      <c r="DH365" s="148"/>
      <c r="DI365" s="148"/>
      <c r="DJ365" s="148"/>
      <c r="DK365" s="148"/>
      <c r="DL365" s="148"/>
      <c r="DM365" s="148"/>
      <c r="DN365" s="148"/>
      <c r="DO365" s="148"/>
      <c r="DP365" s="148"/>
      <c r="DQ365" s="148"/>
      <c r="DR365" s="148"/>
      <c r="DS365" s="148"/>
      <c r="DT365" s="148"/>
      <c r="DU365" s="148"/>
      <c r="DV365" s="148"/>
      <c r="DW365" s="148"/>
      <c r="DX365" s="148"/>
      <c r="DY365" s="148"/>
      <c r="DZ365" s="148"/>
      <c r="EA365" s="148"/>
      <c r="EB365" s="148"/>
      <c r="EC365" s="148"/>
      <c r="ED365" s="148"/>
      <c r="EE365" s="148"/>
      <c r="EF365" s="148"/>
      <c r="EG365" s="148"/>
      <c r="EH365" s="148"/>
      <c r="EI365" s="148"/>
      <c r="EJ365" s="148"/>
      <c r="EK365" s="148"/>
      <c r="EL365" s="148"/>
      <c r="EM365" s="148"/>
      <c r="EN365" s="148"/>
      <c r="EO365" s="148"/>
      <c r="EP365" s="148"/>
      <c r="EQ365" s="148"/>
      <c r="ER365" s="148"/>
      <c r="ES365" s="148"/>
      <c r="ET365" s="148"/>
      <c r="EU365" s="148"/>
      <c r="EV365" s="148"/>
      <c r="EW365" s="148"/>
      <c r="EX365" s="148"/>
      <c r="EY365" s="148"/>
      <c r="EZ365" s="148"/>
      <c r="FA365" s="148"/>
      <c r="FB365" s="148"/>
      <c r="FC365" s="148"/>
      <c r="FD365" s="148"/>
      <c r="FE365" s="148"/>
      <c r="FF365" s="148"/>
      <c r="FG365" s="148"/>
      <c r="FH365" s="148"/>
      <c r="FI365" s="148"/>
      <c r="FJ365" s="148"/>
      <c r="FK365" s="148"/>
      <c r="FL365" s="148"/>
      <c r="FM365" s="148"/>
      <c r="FN365" s="148"/>
      <c r="FO365" s="148"/>
      <c r="FP365" s="148"/>
      <c r="FQ365" s="148"/>
      <c r="FR365" s="148"/>
      <c r="FS365" s="148"/>
      <c r="FT365" s="148"/>
      <c r="FU365" s="148"/>
      <c r="FV365" s="148"/>
      <c r="FW365" s="148"/>
      <c r="FX365" s="148"/>
      <c r="FY365" s="148"/>
      <c r="FZ365" s="148"/>
      <c r="GA365" s="148"/>
      <c r="GB365" s="148"/>
      <c r="GC365" s="148"/>
      <c r="GD365" s="148"/>
      <c r="GE365" s="148"/>
      <c r="GF365" s="148"/>
      <c r="GG365" s="148"/>
      <c r="GH365" s="148"/>
      <c r="GI365" s="148"/>
      <c r="GJ365" s="148"/>
      <c r="GK365" s="148"/>
      <c r="GL365" s="148"/>
      <c r="GM365" s="148"/>
      <c r="GN365" s="148"/>
      <c r="GO365" s="148"/>
      <c r="GP365" s="148"/>
      <c r="GQ365" s="148"/>
      <c r="GR365" s="148"/>
      <c r="GS365" s="148"/>
      <c r="GT365" s="148"/>
      <c r="GU365" s="148"/>
      <c r="GV365" s="148"/>
      <c r="GW365" s="148"/>
      <c r="GX365" s="148"/>
      <c r="GY365" s="148"/>
      <c r="GZ365" s="148"/>
      <c r="HA365" s="148"/>
      <c r="HB365" s="148"/>
      <c r="HC365" s="148"/>
      <c r="HD365" s="148"/>
      <c r="HE365" s="148"/>
      <c r="HF365" s="148"/>
      <c r="HG365" s="148"/>
      <c r="HH365" s="148"/>
      <c r="HI365" s="148"/>
      <c r="HJ365" s="148"/>
      <c r="HK365" s="148"/>
      <c r="HL365" s="148"/>
      <c r="HM365" s="148"/>
      <c r="HN365" s="148"/>
      <c r="HO365" s="148"/>
      <c r="HP365" s="148"/>
    </row>
    <row r="366" s="147" customFormat="1" spans="1:224">
      <c r="A366" s="160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  <c r="BQ366" s="148"/>
      <c r="BR366" s="148"/>
      <c r="BS366" s="148"/>
      <c r="BT366" s="148"/>
      <c r="BU366" s="148"/>
      <c r="BV366" s="148"/>
      <c r="BW366" s="148"/>
      <c r="BX366" s="148"/>
      <c r="BY366" s="148"/>
      <c r="BZ366" s="148"/>
      <c r="CA366" s="148"/>
      <c r="CB366" s="148"/>
      <c r="CC366" s="148"/>
      <c r="CD366" s="148"/>
      <c r="CE366" s="148"/>
      <c r="CF366" s="148"/>
      <c r="CG366" s="148"/>
      <c r="CH366" s="148"/>
      <c r="CI366" s="148"/>
      <c r="CJ366" s="148"/>
      <c r="CK366" s="148"/>
      <c r="CL366" s="148"/>
      <c r="CM366" s="148"/>
      <c r="CN366" s="148"/>
      <c r="CO366" s="148"/>
      <c r="CP366" s="148"/>
      <c r="CQ366" s="148"/>
      <c r="CR366" s="148"/>
      <c r="CS366" s="148"/>
      <c r="CT366" s="148"/>
      <c r="CU366" s="148"/>
      <c r="CV366" s="148"/>
      <c r="CW366" s="148"/>
      <c r="CX366" s="148"/>
      <c r="CY366" s="148"/>
      <c r="CZ366" s="148"/>
      <c r="DA366" s="148"/>
      <c r="DB366" s="148"/>
      <c r="DC366" s="148"/>
      <c r="DD366" s="148"/>
      <c r="DE366" s="148"/>
      <c r="DF366" s="148"/>
      <c r="DG366" s="148"/>
      <c r="DH366" s="148"/>
      <c r="DI366" s="148"/>
      <c r="DJ366" s="148"/>
      <c r="DK366" s="148"/>
      <c r="DL366" s="148"/>
      <c r="DM366" s="148"/>
      <c r="DN366" s="148"/>
      <c r="DO366" s="148"/>
      <c r="DP366" s="148"/>
      <c r="DQ366" s="148"/>
      <c r="DR366" s="148"/>
      <c r="DS366" s="148"/>
      <c r="DT366" s="148"/>
      <c r="DU366" s="148"/>
      <c r="DV366" s="148"/>
      <c r="DW366" s="148"/>
      <c r="DX366" s="148"/>
      <c r="DY366" s="148"/>
      <c r="DZ366" s="148"/>
      <c r="EA366" s="148"/>
      <c r="EB366" s="148"/>
      <c r="EC366" s="148"/>
      <c r="ED366" s="148"/>
      <c r="EE366" s="148"/>
      <c r="EF366" s="148"/>
      <c r="EG366" s="148"/>
      <c r="EH366" s="148"/>
      <c r="EI366" s="148"/>
      <c r="EJ366" s="148"/>
      <c r="EK366" s="148"/>
      <c r="EL366" s="148"/>
      <c r="EM366" s="148"/>
      <c r="EN366" s="148"/>
      <c r="EO366" s="148"/>
      <c r="EP366" s="148"/>
      <c r="EQ366" s="148"/>
      <c r="ER366" s="148"/>
      <c r="ES366" s="148"/>
      <c r="ET366" s="148"/>
      <c r="EU366" s="148"/>
      <c r="EV366" s="148"/>
      <c r="EW366" s="148"/>
      <c r="EX366" s="148"/>
      <c r="EY366" s="148"/>
      <c r="EZ366" s="148"/>
      <c r="FA366" s="148"/>
      <c r="FB366" s="148"/>
      <c r="FC366" s="148"/>
      <c r="FD366" s="148"/>
      <c r="FE366" s="148"/>
      <c r="FF366" s="148"/>
      <c r="FG366" s="148"/>
      <c r="FH366" s="148"/>
      <c r="FI366" s="148"/>
      <c r="FJ366" s="148"/>
      <c r="FK366" s="148"/>
      <c r="FL366" s="148"/>
      <c r="FM366" s="148"/>
      <c r="FN366" s="148"/>
      <c r="FO366" s="148"/>
      <c r="FP366" s="148"/>
      <c r="FQ366" s="148"/>
      <c r="FR366" s="148"/>
      <c r="FS366" s="148"/>
      <c r="FT366" s="148"/>
      <c r="FU366" s="148"/>
      <c r="FV366" s="148"/>
      <c r="FW366" s="148"/>
      <c r="FX366" s="148"/>
      <c r="FY366" s="148"/>
      <c r="FZ366" s="148"/>
      <c r="GA366" s="148"/>
      <c r="GB366" s="148"/>
      <c r="GC366" s="148"/>
      <c r="GD366" s="148"/>
      <c r="GE366" s="148"/>
      <c r="GF366" s="148"/>
      <c r="GG366" s="148"/>
      <c r="GH366" s="148"/>
      <c r="GI366" s="148"/>
      <c r="GJ366" s="148"/>
      <c r="GK366" s="148"/>
      <c r="GL366" s="148"/>
      <c r="GM366" s="148"/>
      <c r="GN366" s="148"/>
      <c r="GO366" s="148"/>
      <c r="GP366" s="148"/>
      <c r="GQ366" s="148"/>
      <c r="GR366" s="148"/>
      <c r="GS366" s="148"/>
      <c r="GT366" s="148"/>
      <c r="GU366" s="148"/>
      <c r="GV366" s="148"/>
      <c r="GW366" s="148"/>
      <c r="GX366" s="148"/>
      <c r="GY366" s="148"/>
      <c r="GZ366" s="148"/>
      <c r="HA366" s="148"/>
      <c r="HB366" s="148"/>
      <c r="HC366" s="148"/>
      <c r="HD366" s="148"/>
      <c r="HE366" s="148"/>
      <c r="HF366" s="148"/>
      <c r="HG366" s="148"/>
      <c r="HH366" s="148"/>
      <c r="HI366" s="148"/>
      <c r="HJ366" s="148"/>
      <c r="HK366" s="148"/>
      <c r="HL366" s="148"/>
      <c r="HM366" s="148"/>
      <c r="HN366" s="148"/>
      <c r="HO366" s="148"/>
      <c r="HP366" s="148"/>
    </row>
    <row r="367" s="147" customFormat="1" spans="1:224">
      <c r="A367" s="160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  <c r="BQ367" s="148"/>
      <c r="BR367" s="148"/>
      <c r="BS367" s="148"/>
      <c r="BT367" s="148"/>
      <c r="BU367" s="148"/>
      <c r="BV367" s="148"/>
      <c r="BW367" s="148"/>
      <c r="BX367" s="148"/>
      <c r="BY367" s="148"/>
      <c r="BZ367" s="148"/>
      <c r="CA367" s="148"/>
      <c r="CB367" s="148"/>
      <c r="CC367" s="148"/>
      <c r="CD367" s="148"/>
      <c r="CE367" s="148"/>
      <c r="CF367" s="148"/>
      <c r="CG367" s="148"/>
      <c r="CH367" s="148"/>
      <c r="CI367" s="148"/>
      <c r="CJ367" s="148"/>
      <c r="CK367" s="148"/>
      <c r="CL367" s="148"/>
      <c r="CM367" s="148"/>
      <c r="CN367" s="148"/>
      <c r="CO367" s="148"/>
      <c r="CP367" s="148"/>
      <c r="CQ367" s="148"/>
      <c r="CR367" s="148"/>
      <c r="CS367" s="148"/>
      <c r="CT367" s="148"/>
      <c r="CU367" s="148"/>
      <c r="CV367" s="148"/>
      <c r="CW367" s="148"/>
      <c r="CX367" s="148"/>
      <c r="CY367" s="148"/>
      <c r="CZ367" s="148"/>
      <c r="DA367" s="148"/>
      <c r="DB367" s="148"/>
      <c r="DC367" s="148"/>
      <c r="DD367" s="148"/>
      <c r="DE367" s="148"/>
      <c r="DF367" s="148"/>
      <c r="DG367" s="148"/>
      <c r="DH367" s="148"/>
      <c r="DI367" s="148"/>
      <c r="DJ367" s="148"/>
      <c r="DK367" s="148"/>
      <c r="DL367" s="148"/>
      <c r="DM367" s="148"/>
      <c r="DN367" s="148"/>
      <c r="DO367" s="148"/>
      <c r="DP367" s="148"/>
      <c r="DQ367" s="148"/>
      <c r="DR367" s="148"/>
      <c r="DS367" s="148"/>
      <c r="DT367" s="148"/>
      <c r="DU367" s="148"/>
      <c r="DV367" s="148"/>
      <c r="DW367" s="148"/>
      <c r="DX367" s="148"/>
      <c r="DY367" s="148"/>
      <c r="DZ367" s="148"/>
      <c r="EA367" s="148"/>
      <c r="EB367" s="148"/>
      <c r="EC367" s="148"/>
      <c r="ED367" s="148"/>
      <c r="EE367" s="148"/>
      <c r="EF367" s="148"/>
      <c r="EG367" s="148"/>
      <c r="EH367" s="148"/>
      <c r="EI367" s="148"/>
      <c r="EJ367" s="148"/>
      <c r="EK367" s="148"/>
      <c r="EL367" s="148"/>
      <c r="EM367" s="148"/>
      <c r="EN367" s="148"/>
      <c r="EO367" s="148"/>
      <c r="EP367" s="148"/>
      <c r="EQ367" s="148"/>
      <c r="ER367" s="148"/>
      <c r="ES367" s="148"/>
      <c r="ET367" s="148"/>
      <c r="EU367" s="148"/>
      <c r="EV367" s="148"/>
      <c r="EW367" s="148"/>
      <c r="EX367" s="148"/>
      <c r="EY367" s="148"/>
      <c r="EZ367" s="148"/>
      <c r="FA367" s="148"/>
      <c r="FB367" s="148"/>
      <c r="FC367" s="148"/>
      <c r="FD367" s="148"/>
      <c r="FE367" s="148"/>
      <c r="FF367" s="148"/>
      <c r="FG367" s="148"/>
      <c r="FH367" s="148"/>
      <c r="FI367" s="148"/>
      <c r="FJ367" s="148"/>
      <c r="FK367" s="148"/>
      <c r="FL367" s="148"/>
      <c r="FM367" s="148"/>
      <c r="FN367" s="148"/>
      <c r="FO367" s="148"/>
      <c r="FP367" s="148"/>
      <c r="FQ367" s="148"/>
      <c r="FR367" s="148"/>
      <c r="FS367" s="148"/>
      <c r="FT367" s="148"/>
      <c r="FU367" s="148"/>
      <c r="FV367" s="148"/>
      <c r="FW367" s="148"/>
      <c r="FX367" s="148"/>
      <c r="FY367" s="148"/>
      <c r="FZ367" s="148"/>
      <c r="GA367" s="148"/>
      <c r="GB367" s="148"/>
      <c r="GC367" s="148"/>
      <c r="GD367" s="148"/>
      <c r="GE367" s="148"/>
      <c r="GF367" s="148"/>
      <c r="GG367" s="148"/>
      <c r="GH367" s="148"/>
      <c r="GI367" s="148"/>
      <c r="GJ367" s="148"/>
      <c r="GK367" s="148"/>
      <c r="GL367" s="148"/>
      <c r="GM367" s="148"/>
      <c r="GN367" s="148"/>
      <c r="GO367" s="148"/>
      <c r="GP367" s="148"/>
      <c r="GQ367" s="148"/>
      <c r="GR367" s="148"/>
      <c r="GS367" s="148"/>
      <c r="GT367" s="148"/>
      <c r="GU367" s="148"/>
      <c r="GV367" s="148"/>
      <c r="GW367" s="148"/>
      <c r="GX367" s="148"/>
      <c r="GY367" s="148"/>
      <c r="GZ367" s="148"/>
      <c r="HA367" s="148"/>
      <c r="HB367" s="148"/>
      <c r="HC367" s="148"/>
      <c r="HD367" s="148"/>
      <c r="HE367" s="148"/>
      <c r="HF367" s="148"/>
      <c r="HG367" s="148"/>
      <c r="HH367" s="148"/>
      <c r="HI367" s="148"/>
      <c r="HJ367" s="148"/>
      <c r="HK367" s="148"/>
      <c r="HL367" s="148"/>
      <c r="HM367" s="148"/>
      <c r="HN367" s="148"/>
      <c r="HO367" s="148"/>
      <c r="HP367" s="148"/>
    </row>
    <row r="368" s="147" customFormat="1" spans="1:224">
      <c r="A368" s="160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  <c r="BQ368" s="148"/>
      <c r="BR368" s="148"/>
      <c r="BS368" s="148"/>
      <c r="BT368" s="148"/>
      <c r="BU368" s="148"/>
      <c r="BV368" s="148"/>
      <c r="BW368" s="148"/>
      <c r="BX368" s="148"/>
      <c r="BY368" s="148"/>
      <c r="BZ368" s="148"/>
      <c r="CA368" s="148"/>
      <c r="CB368" s="148"/>
      <c r="CC368" s="148"/>
      <c r="CD368" s="148"/>
      <c r="CE368" s="148"/>
      <c r="CF368" s="148"/>
      <c r="CG368" s="148"/>
      <c r="CH368" s="148"/>
      <c r="CI368" s="148"/>
      <c r="CJ368" s="148"/>
      <c r="CK368" s="148"/>
      <c r="CL368" s="148"/>
      <c r="CM368" s="148"/>
      <c r="CN368" s="148"/>
      <c r="CO368" s="148"/>
      <c r="CP368" s="148"/>
      <c r="CQ368" s="148"/>
      <c r="CR368" s="148"/>
      <c r="CS368" s="148"/>
      <c r="CT368" s="148"/>
      <c r="CU368" s="148"/>
      <c r="CV368" s="148"/>
      <c r="CW368" s="148"/>
      <c r="CX368" s="148"/>
      <c r="CY368" s="148"/>
      <c r="CZ368" s="148"/>
      <c r="DA368" s="148"/>
      <c r="DB368" s="148"/>
      <c r="DC368" s="148"/>
      <c r="DD368" s="148"/>
      <c r="DE368" s="148"/>
      <c r="DF368" s="148"/>
      <c r="DG368" s="148"/>
      <c r="DH368" s="148"/>
      <c r="DI368" s="148"/>
      <c r="DJ368" s="148"/>
      <c r="DK368" s="148"/>
      <c r="DL368" s="148"/>
      <c r="DM368" s="148"/>
      <c r="DN368" s="148"/>
      <c r="DO368" s="148"/>
      <c r="DP368" s="148"/>
      <c r="DQ368" s="148"/>
      <c r="DR368" s="148"/>
      <c r="DS368" s="148"/>
      <c r="DT368" s="148"/>
      <c r="DU368" s="148"/>
      <c r="DV368" s="148"/>
      <c r="DW368" s="148"/>
      <c r="DX368" s="148"/>
      <c r="DY368" s="148"/>
      <c r="DZ368" s="148"/>
      <c r="EA368" s="148"/>
      <c r="EB368" s="148"/>
      <c r="EC368" s="148"/>
      <c r="ED368" s="148"/>
      <c r="EE368" s="148"/>
      <c r="EF368" s="148"/>
      <c r="EG368" s="148"/>
      <c r="EH368" s="148"/>
      <c r="EI368" s="148"/>
      <c r="EJ368" s="148"/>
      <c r="EK368" s="148"/>
      <c r="EL368" s="148"/>
      <c r="EM368" s="148"/>
      <c r="EN368" s="148"/>
      <c r="EO368" s="148"/>
      <c r="EP368" s="148"/>
      <c r="EQ368" s="148"/>
      <c r="ER368" s="148"/>
      <c r="ES368" s="148"/>
      <c r="ET368" s="148"/>
      <c r="EU368" s="148"/>
      <c r="EV368" s="148"/>
      <c r="EW368" s="148"/>
      <c r="EX368" s="148"/>
      <c r="EY368" s="148"/>
      <c r="EZ368" s="148"/>
      <c r="FA368" s="148"/>
      <c r="FB368" s="148"/>
      <c r="FC368" s="148"/>
      <c r="FD368" s="148"/>
      <c r="FE368" s="148"/>
      <c r="FF368" s="148"/>
      <c r="FG368" s="148"/>
      <c r="FH368" s="148"/>
      <c r="FI368" s="148"/>
      <c r="FJ368" s="148"/>
      <c r="FK368" s="148"/>
      <c r="FL368" s="148"/>
      <c r="FM368" s="148"/>
      <c r="FN368" s="148"/>
      <c r="FO368" s="148"/>
      <c r="FP368" s="148"/>
      <c r="FQ368" s="148"/>
      <c r="FR368" s="148"/>
      <c r="FS368" s="148"/>
      <c r="FT368" s="148"/>
      <c r="FU368" s="148"/>
      <c r="FV368" s="148"/>
      <c r="FW368" s="148"/>
      <c r="FX368" s="148"/>
      <c r="FY368" s="148"/>
      <c r="FZ368" s="148"/>
      <c r="GA368" s="148"/>
      <c r="GB368" s="148"/>
      <c r="GC368" s="148"/>
      <c r="GD368" s="148"/>
      <c r="GE368" s="148"/>
      <c r="GF368" s="148"/>
      <c r="GG368" s="148"/>
      <c r="GH368" s="148"/>
      <c r="GI368" s="148"/>
      <c r="GJ368" s="148"/>
      <c r="GK368" s="148"/>
      <c r="GL368" s="148"/>
      <c r="GM368" s="148"/>
      <c r="GN368" s="148"/>
      <c r="GO368" s="148"/>
      <c r="GP368" s="148"/>
      <c r="GQ368" s="148"/>
      <c r="GR368" s="148"/>
      <c r="GS368" s="148"/>
      <c r="GT368" s="148"/>
      <c r="GU368" s="148"/>
      <c r="GV368" s="148"/>
      <c r="GW368" s="148"/>
      <c r="GX368" s="148"/>
      <c r="GY368" s="148"/>
      <c r="GZ368" s="148"/>
      <c r="HA368" s="148"/>
      <c r="HB368" s="148"/>
      <c r="HC368" s="148"/>
      <c r="HD368" s="148"/>
      <c r="HE368" s="148"/>
      <c r="HF368" s="148"/>
      <c r="HG368" s="148"/>
      <c r="HH368" s="148"/>
      <c r="HI368" s="148"/>
      <c r="HJ368" s="148"/>
      <c r="HK368" s="148"/>
      <c r="HL368" s="148"/>
      <c r="HM368" s="148"/>
      <c r="HN368" s="148"/>
      <c r="HO368" s="148"/>
      <c r="HP368" s="148"/>
    </row>
    <row r="369" s="147" customFormat="1" spans="1:224">
      <c r="A369" s="160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  <c r="BQ369" s="148"/>
      <c r="BR369" s="148"/>
      <c r="BS369" s="148"/>
      <c r="BT369" s="148"/>
      <c r="BU369" s="148"/>
      <c r="BV369" s="148"/>
      <c r="BW369" s="148"/>
      <c r="BX369" s="148"/>
      <c r="BY369" s="148"/>
      <c r="BZ369" s="148"/>
      <c r="CA369" s="148"/>
      <c r="CB369" s="148"/>
      <c r="CC369" s="148"/>
      <c r="CD369" s="148"/>
      <c r="CE369" s="148"/>
      <c r="CF369" s="148"/>
      <c r="CG369" s="148"/>
      <c r="CH369" s="148"/>
      <c r="CI369" s="148"/>
      <c r="CJ369" s="148"/>
      <c r="CK369" s="148"/>
      <c r="CL369" s="148"/>
      <c r="CM369" s="148"/>
      <c r="CN369" s="148"/>
      <c r="CO369" s="148"/>
      <c r="CP369" s="148"/>
      <c r="CQ369" s="148"/>
      <c r="CR369" s="148"/>
      <c r="CS369" s="148"/>
      <c r="CT369" s="148"/>
      <c r="CU369" s="148"/>
      <c r="CV369" s="148"/>
      <c r="CW369" s="148"/>
      <c r="CX369" s="148"/>
      <c r="CY369" s="148"/>
      <c r="CZ369" s="148"/>
      <c r="DA369" s="148"/>
      <c r="DB369" s="148"/>
      <c r="DC369" s="148"/>
      <c r="DD369" s="148"/>
      <c r="DE369" s="148"/>
      <c r="DF369" s="148"/>
      <c r="DG369" s="148"/>
      <c r="DH369" s="148"/>
      <c r="DI369" s="148"/>
      <c r="DJ369" s="148"/>
      <c r="DK369" s="148"/>
      <c r="DL369" s="148"/>
      <c r="DM369" s="148"/>
      <c r="DN369" s="148"/>
      <c r="DO369" s="148"/>
      <c r="DP369" s="148"/>
      <c r="DQ369" s="148"/>
      <c r="DR369" s="148"/>
      <c r="DS369" s="148"/>
      <c r="DT369" s="148"/>
      <c r="DU369" s="148"/>
      <c r="DV369" s="148"/>
      <c r="DW369" s="148"/>
      <c r="DX369" s="148"/>
      <c r="DY369" s="148"/>
      <c r="DZ369" s="148"/>
      <c r="EA369" s="148"/>
      <c r="EB369" s="148"/>
      <c r="EC369" s="148"/>
      <c r="ED369" s="148"/>
      <c r="EE369" s="148"/>
      <c r="EF369" s="148"/>
      <c r="EG369" s="148"/>
      <c r="EH369" s="148"/>
      <c r="EI369" s="148"/>
      <c r="EJ369" s="148"/>
      <c r="EK369" s="148"/>
      <c r="EL369" s="148"/>
      <c r="EM369" s="148"/>
      <c r="EN369" s="148"/>
      <c r="EO369" s="148"/>
      <c r="EP369" s="148"/>
      <c r="EQ369" s="148"/>
      <c r="ER369" s="148"/>
      <c r="ES369" s="148"/>
      <c r="ET369" s="148"/>
      <c r="EU369" s="148"/>
      <c r="EV369" s="148"/>
      <c r="EW369" s="148"/>
      <c r="EX369" s="148"/>
      <c r="EY369" s="148"/>
      <c r="EZ369" s="148"/>
      <c r="FA369" s="148"/>
      <c r="FB369" s="148"/>
      <c r="FC369" s="148"/>
      <c r="FD369" s="148"/>
      <c r="FE369" s="148"/>
      <c r="FF369" s="148"/>
      <c r="FG369" s="148"/>
      <c r="FH369" s="148"/>
      <c r="FI369" s="148"/>
      <c r="FJ369" s="148"/>
      <c r="FK369" s="148"/>
      <c r="FL369" s="148"/>
      <c r="FM369" s="148"/>
      <c r="FN369" s="148"/>
      <c r="FO369" s="148"/>
      <c r="FP369" s="148"/>
      <c r="FQ369" s="148"/>
      <c r="FR369" s="148"/>
      <c r="FS369" s="148"/>
      <c r="FT369" s="148"/>
      <c r="FU369" s="148"/>
      <c r="FV369" s="148"/>
      <c r="FW369" s="148"/>
      <c r="FX369" s="148"/>
      <c r="FY369" s="148"/>
      <c r="FZ369" s="148"/>
      <c r="GA369" s="148"/>
      <c r="GB369" s="148"/>
      <c r="GC369" s="148"/>
      <c r="GD369" s="148"/>
      <c r="GE369" s="148"/>
      <c r="GF369" s="148"/>
      <c r="GG369" s="148"/>
      <c r="GH369" s="148"/>
      <c r="GI369" s="148"/>
      <c r="GJ369" s="148"/>
      <c r="GK369" s="148"/>
      <c r="GL369" s="148"/>
      <c r="GM369" s="148"/>
      <c r="GN369" s="148"/>
      <c r="GO369" s="148"/>
      <c r="GP369" s="148"/>
      <c r="GQ369" s="148"/>
      <c r="GR369" s="148"/>
      <c r="GS369" s="148"/>
      <c r="GT369" s="148"/>
      <c r="GU369" s="148"/>
      <c r="GV369" s="148"/>
      <c r="GW369" s="148"/>
      <c r="GX369" s="148"/>
      <c r="GY369" s="148"/>
      <c r="GZ369" s="148"/>
      <c r="HA369" s="148"/>
      <c r="HB369" s="148"/>
      <c r="HC369" s="148"/>
      <c r="HD369" s="148"/>
      <c r="HE369" s="148"/>
      <c r="HF369" s="148"/>
      <c r="HG369" s="148"/>
      <c r="HH369" s="148"/>
      <c r="HI369" s="148"/>
      <c r="HJ369" s="148"/>
      <c r="HK369" s="148"/>
      <c r="HL369" s="148"/>
      <c r="HM369" s="148"/>
      <c r="HN369" s="148"/>
      <c r="HO369" s="148"/>
      <c r="HP369" s="148"/>
    </row>
    <row r="370" s="147" customFormat="1" spans="1:224">
      <c r="A370" s="160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  <c r="BQ370" s="148"/>
      <c r="BR370" s="148"/>
      <c r="BS370" s="148"/>
      <c r="BT370" s="148"/>
      <c r="BU370" s="148"/>
      <c r="BV370" s="148"/>
      <c r="BW370" s="148"/>
      <c r="BX370" s="148"/>
      <c r="BY370" s="148"/>
      <c r="BZ370" s="148"/>
      <c r="CA370" s="148"/>
      <c r="CB370" s="148"/>
      <c r="CC370" s="148"/>
      <c r="CD370" s="148"/>
      <c r="CE370" s="148"/>
      <c r="CF370" s="148"/>
      <c r="CG370" s="148"/>
      <c r="CH370" s="148"/>
      <c r="CI370" s="148"/>
      <c r="CJ370" s="148"/>
      <c r="CK370" s="148"/>
      <c r="CL370" s="148"/>
      <c r="CM370" s="148"/>
      <c r="CN370" s="148"/>
      <c r="CO370" s="148"/>
      <c r="CP370" s="148"/>
      <c r="CQ370" s="148"/>
      <c r="CR370" s="148"/>
      <c r="CS370" s="148"/>
      <c r="CT370" s="148"/>
      <c r="CU370" s="148"/>
      <c r="CV370" s="148"/>
      <c r="CW370" s="148"/>
      <c r="CX370" s="148"/>
      <c r="CY370" s="148"/>
      <c r="CZ370" s="148"/>
      <c r="DA370" s="148"/>
      <c r="DB370" s="148"/>
      <c r="DC370" s="148"/>
      <c r="DD370" s="148"/>
      <c r="DE370" s="148"/>
      <c r="DF370" s="148"/>
      <c r="DG370" s="148"/>
      <c r="DH370" s="148"/>
      <c r="DI370" s="148"/>
      <c r="DJ370" s="148"/>
      <c r="DK370" s="148"/>
      <c r="DL370" s="148"/>
      <c r="DM370" s="148"/>
      <c r="DN370" s="148"/>
      <c r="DO370" s="148"/>
      <c r="DP370" s="148"/>
      <c r="DQ370" s="148"/>
      <c r="DR370" s="148"/>
      <c r="DS370" s="148"/>
      <c r="DT370" s="148"/>
      <c r="DU370" s="148"/>
      <c r="DV370" s="148"/>
      <c r="DW370" s="148"/>
      <c r="DX370" s="148"/>
      <c r="DY370" s="148"/>
      <c r="DZ370" s="148"/>
      <c r="EA370" s="148"/>
      <c r="EB370" s="148"/>
      <c r="EC370" s="148"/>
      <c r="ED370" s="148"/>
      <c r="EE370" s="148"/>
      <c r="EF370" s="148"/>
      <c r="EG370" s="148"/>
      <c r="EH370" s="148"/>
      <c r="EI370" s="148"/>
      <c r="EJ370" s="148"/>
      <c r="EK370" s="148"/>
      <c r="EL370" s="148"/>
      <c r="EM370" s="148"/>
      <c r="EN370" s="148"/>
      <c r="EO370" s="148"/>
      <c r="EP370" s="148"/>
      <c r="EQ370" s="148"/>
      <c r="ER370" s="148"/>
      <c r="ES370" s="148"/>
      <c r="ET370" s="148"/>
      <c r="EU370" s="148"/>
      <c r="EV370" s="148"/>
      <c r="EW370" s="148"/>
      <c r="EX370" s="148"/>
      <c r="EY370" s="148"/>
      <c r="EZ370" s="148"/>
      <c r="FA370" s="148"/>
      <c r="FB370" s="148"/>
      <c r="FC370" s="148"/>
      <c r="FD370" s="148"/>
      <c r="FE370" s="148"/>
      <c r="FF370" s="148"/>
      <c r="FG370" s="148"/>
      <c r="FH370" s="148"/>
      <c r="FI370" s="148"/>
      <c r="FJ370" s="148"/>
      <c r="FK370" s="148"/>
      <c r="FL370" s="148"/>
      <c r="FM370" s="148"/>
      <c r="FN370" s="148"/>
      <c r="FO370" s="148"/>
      <c r="FP370" s="148"/>
      <c r="FQ370" s="148"/>
      <c r="FR370" s="148"/>
      <c r="FS370" s="148"/>
      <c r="FT370" s="148"/>
      <c r="FU370" s="148"/>
      <c r="FV370" s="148"/>
      <c r="FW370" s="148"/>
      <c r="FX370" s="148"/>
      <c r="FY370" s="148"/>
      <c r="FZ370" s="148"/>
      <c r="GA370" s="148"/>
      <c r="GB370" s="148"/>
      <c r="GC370" s="148"/>
      <c r="GD370" s="148"/>
      <c r="GE370" s="148"/>
      <c r="GF370" s="148"/>
      <c r="GG370" s="148"/>
      <c r="GH370" s="148"/>
      <c r="GI370" s="148"/>
      <c r="GJ370" s="148"/>
      <c r="GK370" s="148"/>
      <c r="GL370" s="148"/>
      <c r="GM370" s="148"/>
      <c r="GN370" s="148"/>
      <c r="GO370" s="148"/>
      <c r="GP370" s="148"/>
      <c r="GQ370" s="148"/>
      <c r="GR370" s="148"/>
      <c r="GS370" s="148"/>
      <c r="GT370" s="148"/>
      <c r="GU370" s="148"/>
      <c r="GV370" s="148"/>
      <c r="GW370" s="148"/>
      <c r="GX370" s="148"/>
      <c r="GY370" s="148"/>
      <c r="GZ370" s="148"/>
      <c r="HA370" s="148"/>
      <c r="HB370" s="148"/>
      <c r="HC370" s="148"/>
      <c r="HD370" s="148"/>
      <c r="HE370" s="148"/>
      <c r="HF370" s="148"/>
      <c r="HG370" s="148"/>
      <c r="HH370" s="148"/>
      <c r="HI370" s="148"/>
      <c r="HJ370" s="148"/>
      <c r="HK370" s="148"/>
      <c r="HL370" s="148"/>
      <c r="HM370" s="148"/>
      <c r="HN370" s="148"/>
      <c r="HO370" s="148"/>
      <c r="HP370" s="148"/>
    </row>
    <row r="371" s="147" customFormat="1" spans="1:224">
      <c r="A371" s="160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  <c r="BQ371" s="148"/>
      <c r="BR371" s="148"/>
      <c r="BS371" s="148"/>
      <c r="BT371" s="148"/>
      <c r="BU371" s="148"/>
      <c r="BV371" s="148"/>
      <c r="BW371" s="148"/>
      <c r="BX371" s="148"/>
      <c r="BY371" s="148"/>
      <c r="BZ371" s="148"/>
      <c r="CA371" s="148"/>
      <c r="CB371" s="148"/>
      <c r="CC371" s="148"/>
      <c r="CD371" s="148"/>
      <c r="CE371" s="148"/>
      <c r="CF371" s="148"/>
      <c r="CG371" s="148"/>
      <c r="CH371" s="148"/>
      <c r="CI371" s="148"/>
      <c r="CJ371" s="148"/>
      <c r="CK371" s="148"/>
      <c r="CL371" s="148"/>
      <c r="CM371" s="148"/>
      <c r="CN371" s="148"/>
      <c r="CO371" s="148"/>
      <c r="CP371" s="148"/>
      <c r="CQ371" s="148"/>
      <c r="CR371" s="148"/>
      <c r="CS371" s="148"/>
      <c r="CT371" s="148"/>
      <c r="CU371" s="148"/>
      <c r="CV371" s="148"/>
      <c r="CW371" s="148"/>
      <c r="CX371" s="148"/>
      <c r="CY371" s="148"/>
      <c r="CZ371" s="148"/>
      <c r="DA371" s="148"/>
      <c r="DB371" s="148"/>
      <c r="DC371" s="148"/>
      <c r="DD371" s="148"/>
      <c r="DE371" s="148"/>
      <c r="DF371" s="148"/>
      <c r="DG371" s="148"/>
      <c r="DH371" s="148"/>
      <c r="DI371" s="148"/>
      <c r="DJ371" s="148"/>
      <c r="DK371" s="148"/>
      <c r="DL371" s="148"/>
      <c r="DM371" s="148"/>
      <c r="DN371" s="148"/>
      <c r="DO371" s="148"/>
      <c r="DP371" s="148"/>
      <c r="DQ371" s="148"/>
      <c r="DR371" s="148"/>
      <c r="DS371" s="148"/>
      <c r="DT371" s="148"/>
      <c r="DU371" s="148"/>
      <c r="DV371" s="148"/>
      <c r="DW371" s="148"/>
      <c r="DX371" s="148"/>
      <c r="DY371" s="148"/>
      <c r="DZ371" s="148"/>
      <c r="EA371" s="148"/>
      <c r="EB371" s="148"/>
      <c r="EC371" s="148"/>
      <c r="ED371" s="148"/>
      <c r="EE371" s="148"/>
      <c r="EF371" s="148"/>
      <c r="EG371" s="148"/>
      <c r="EH371" s="148"/>
      <c r="EI371" s="148"/>
      <c r="EJ371" s="148"/>
      <c r="EK371" s="148"/>
      <c r="EL371" s="148"/>
      <c r="EM371" s="148"/>
      <c r="EN371" s="148"/>
      <c r="EO371" s="148"/>
      <c r="EP371" s="148"/>
      <c r="EQ371" s="148"/>
      <c r="ER371" s="148"/>
      <c r="ES371" s="148"/>
      <c r="ET371" s="148"/>
      <c r="EU371" s="148"/>
      <c r="EV371" s="148"/>
      <c r="EW371" s="148"/>
      <c r="EX371" s="148"/>
      <c r="EY371" s="148"/>
      <c r="EZ371" s="148"/>
      <c r="FA371" s="148"/>
      <c r="FB371" s="148"/>
      <c r="FC371" s="148"/>
      <c r="FD371" s="148"/>
      <c r="FE371" s="148"/>
      <c r="FF371" s="148"/>
      <c r="FG371" s="148"/>
      <c r="FH371" s="148"/>
      <c r="FI371" s="148"/>
      <c r="FJ371" s="148"/>
      <c r="FK371" s="148"/>
      <c r="FL371" s="148"/>
      <c r="FM371" s="148"/>
      <c r="FN371" s="148"/>
      <c r="FO371" s="148"/>
      <c r="FP371" s="148"/>
      <c r="FQ371" s="148"/>
      <c r="FR371" s="148"/>
      <c r="FS371" s="148"/>
      <c r="FT371" s="148"/>
      <c r="FU371" s="148"/>
      <c r="FV371" s="148"/>
      <c r="FW371" s="148"/>
      <c r="FX371" s="148"/>
      <c r="FY371" s="148"/>
      <c r="FZ371" s="148"/>
      <c r="GA371" s="148"/>
      <c r="GB371" s="148"/>
      <c r="GC371" s="148"/>
      <c r="GD371" s="148"/>
      <c r="GE371" s="148"/>
      <c r="GF371" s="148"/>
      <c r="GG371" s="148"/>
      <c r="GH371" s="148"/>
      <c r="GI371" s="148"/>
      <c r="GJ371" s="148"/>
      <c r="GK371" s="148"/>
      <c r="GL371" s="148"/>
      <c r="GM371" s="148"/>
      <c r="GN371" s="148"/>
      <c r="GO371" s="148"/>
      <c r="GP371" s="148"/>
      <c r="GQ371" s="148"/>
      <c r="GR371" s="148"/>
      <c r="GS371" s="148"/>
      <c r="GT371" s="148"/>
      <c r="GU371" s="148"/>
      <c r="GV371" s="148"/>
      <c r="GW371" s="148"/>
      <c r="GX371" s="148"/>
      <c r="GY371" s="148"/>
      <c r="GZ371" s="148"/>
      <c r="HA371" s="148"/>
      <c r="HB371" s="148"/>
      <c r="HC371" s="148"/>
      <c r="HD371" s="148"/>
      <c r="HE371" s="148"/>
      <c r="HF371" s="148"/>
      <c r="HG371" s="148"/>
      <c r="HH371" s="148"/>
      <c r="HI371" s="148"/>
      <c r="HJ371" s="148"/>
      <c r="HK371" s="148"/>
      <c r="HL371" s="148"/>
      <c r="HM371" s="148"/>
      <c r="HN371" s="148"/>
      <c r="HO371" s="148"/>
      <c r="HP371" s="148"/>
    </row>
    <row r="372" s="147" customFormat="1" spans="1:224">
      <c r="A372" s="160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  <c r="BQ372" s="148"/>
      <c r="BR372" s="148"/>
      <c r="BS372" s="148"/>
      <c r="BT372" s="148"/>
      <c r="BU372" s="148"/>
      <c r="BV372" s="148"/>
      <c r="BW372" s="148"/>
      <c r="BX372" s="148"/>
      <c r="BY372" s="148"/>
      <c r="BZ372" s="148"/>
      <c r="CA372" s="148"/>
      <c r="CB372" s="148"/>
      <c r="CC372" s="148"/>
      <c r="CD372" s="148"/>
      <c r="CE372" s="148"/>
      <c r="CF372" s="148"/>
      <c r="CG372" s="148"/>
      <c r="CH372" s="148"/>
      <c r="CI372" s="148"/>
      <c r="CJ372" s="148"/>
      <c r="CK372" s="148"/>
      <c r="CL372" s="148"/>
      <c r="CM372" s="148"/>
      <c r="CN372" s="148"/>
      <c r="CO372" s="148"/>
      <c r="CP372" s="148"/>
      <c r="CQ372" s="148"/>
      <c r="CR372" s="148"/>
      <c r="CS372" s="148"/>
      <c r="CT372" s="148"/>
      <c r="CU372" s="148"/>
      <c r="CV372" s="148"/>
      <c r="CW372" s="148"/>
      <c r="CX372" s="148"/>
      <c r="CY372" s="148"/>
      <c r="CZ372" s="148"/>
      <c r="DA372" s="148"/>
      <c r="DB372" s="148"/>
      <c r="DC372" s="148"/>
      <c r="DD372" s="148"/>
      <c r="DE372" s="148"/>
      <c r="DF372" s="148"/>
      <c r="DG372" s="148"/>
      <c r="DH372" s="148"/>
      <c r="DI372" s="148"/>
      <c r="DJ372" s="148"/>
      <c r="DK372" s="148"/>
      <c r="DL372" s="148"/>
      <c r="DM372" s="148"/>
      <c r="DN372" s="148"/>
      <c r="DO372" s="148"/>
      <c r="DP372" s="148"/>
      <c r="DQ372" s="148"/>
      <c r="DR372" s="148"/>
      <c r="DS372" s="148"/>
      <c r="DT372" s="148"/>
      <c r="DU372" s="148"/>
      <c r="DV372" s="148"/>
      <c r="DW372" s="148"/>
      <c r="DX372" s="148"/>
      <c r="DY372" s="148"/>
      <c r="DZ372" s="148"/>
      <c r="EA372" s="148"/>
      <c r="EB372" s="148"/>
      <c r="EC372" s="148"/>
      <c r="ED372" s="148"/>
      <c r="EE372" s="148"/>
      <c r="EF372" s="148"/>
      <c r="EG372" s="148"/>
      <c r="EH372" s="148"/>
      <c r="EI372" s="148"/>
      <c r="EJ372" s="148"/>
      <c r="EK372" s="148"/>
      <c r="EL372" s="148"/>
      <c r="EM372" s="148"/>
      <c r="EN372" s="148"/>
      <c r="EO372" s="148"/>
      <c r="EP372" s="148"/>
      <c r="EQ372" s="148"/>
      <c r="ER372" s="148"/>
      <c r="ES372" s="148"/>
      <c r="ET372" s="148"/>
      <c r="EU372" s="148"/>
      <c r="EV372" s="148"/>
      <c r="EW372" s="148"/>
      <c r="EX372" s="148"/>
      <c r="EY372" s="148"/>
      <c r="EZ372" s="148"/>
      <c r="FA372" s="148"/>
      <c r="FB372" s="148"/>
      <c r="FC372" s="148"/>
      <c r="FD372" s="148"/>
      <c r="FE372" s="148"/>
      <c r="FF372" s="148"/>
      <c r="FG372" s="148"/>
      <c r="FH372" s="148"/>
      <c r="FI372" s="148"/>
      <c r="FJ372" s="148"/>
      <c r="FK372" s="148"/>
      <c r="FL372" s="148"/>
      <c r="FM372" s="148"/>
      <c r="FN372" s="148"/>
      <c r="FO372" s="148"/>
      <c r="FP372" s="148"/>
      <c r="FQ372" s="148"/>
      <c r="FR372" s="148"/>
      <c r="FS372" s="148"/>
      <c r="FT372" s="148"/>
      <c r="FU372" s="148"/>
      <c r="FV372" s="148"/>
      <c r="FW372" s="148"/>
      <c r="FX372" s="148"/>
      <c r="FY372" s="148"/>
      <c r="FZ372" s="148"/>
      <c r="GA372" s="148"/>
      <c r="GB372" s="148"/>
      <c r="GC372" s="148"/>
      <c r="GD372" s="148"/>
      <c r="GE372" s="148"/>
      <c r="GF372" s="148"/>
      <c r="GG372" s="148"/>
      <c r="GH372" s="148"/>
      <c r="GI372" s="148"/>
      <c r="GJ372" s="148"/>
      <c r="GK372" s="148"/>
      <c r="GL372" s="148"/>
      <c r="GM372" s="148"/>
      <c r="GN372" s="148"/>
      <c r="GO372" s="148"/>
      <c r="GP372" s="148"/>
      <c r="GQ372" s="148"/>
      <c r="GR372" s="148"/>
      <c r="GS372" s="148"/>
      <c r="GT372" s="148"/>
      <c r="GU372" s="148"/>
      <c r="GV372" s="148"/>
      <c r="GW372" s="148"/>
      <c r="GX372" s="148"/>
      <c r="GY372" s="148"/>
      <c r="GZ372" s="148"/>
      <c r="HA372" s="148"/>
      <c r="HB372" s="148"/>
      <c r="HC372" s="148"/>
      <c r="HD372" s="148"/>
      <c r="HE372" s="148"/>
      <c r="HF372" s="148"/>
      <c r="HG372" s="148"/>
      <c r="HH372" s="148"/>
      <c r="HI372" s="148"/>
      <c r="HJ372" s="148"/>
      <c r="HK372" s="148"/>
      <c r="HL372" s="148"/>
      <c r="HM372" s="148"/>
      <c r="HN372" s="148"/>
      <c r="HO372" s="148"/>
      <c r="HP372" s="148"/>
    </row>
    <row r="373" s="147" customFormat="1" spans="1:224">
      <c r="A373" s="160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  <c r="BQ373" s="148"/>
      <c r="BR373" s="148"/>
      <c r="BS373" s="148"/>
      <c r="BT373" s="148"/>
      <c r="BU373" s="148"/>
      <c r="BV373" s="148"/>
      <c r="BW373" s="148"/>
      <c r="BX373" s="148"/>
      <c r="BY373" s="148"/>
      <c r="BZ373" s="148"/>
      <c r="CA373" s="148"/>
      <c r="CB373" s="148"/>
      <c r="CC373" s="148"/>
      <c r="CD373" s="148"/>
      <c r="CE373" s="148"/>
      <c r="CF373" s="148"/>
      <c r="CG373" s="148"/>
      <c r="CH373" s="148"/>
      <c r="CI373" s="148"/>
      <c r="CJ373" s="148"/>
      <c r="CK373" s="148"/>
      <c r="CL373" s="148"/>
      <c r="CM373" s="148"/>
      <c r="CN373" s="148"/>
      <c r="CO373" s="148"/>
      <c r="CP373" s="148"/>
      <c r="CQ373" s="148"/>
      <c r="CR373" s="148"/>
      <c r="CS373" s="148"/>
      <c r="CT373" s="148"/>
      <c r="CU373" s="148"/>
      <c r="CV373" s="148"/>
      <c r="CW373" s="148"/>
      <c r="CX373" s="148"/>
      <c r="CY373" s="148"/>
      <c r="CZ373" s="148"/>
      <c r="DA373" s="148"/>
      <c r="DB373" s="148"/>
      <c r="DC373" s="148"/>
      <c r="DD373" s="148"/>
      <c r="DE373" s="148"/>
      <c r="DF373" s="148"/>
      <c r="DG373" s="148"/>
      <c r="DH373" s="148"/>
      <c r="DI373" s="148"/>
      <c r="DJ373" s="148"/>
      <c r="DK373" s="148"/>
      <c r="DL373" s="148"/>
      <c r="DM373" s="148"/>
      <c r="DN373" s="148"/>
      <c r="DO373" s="148"/>
      <c r="DP373" s="148"/>
      <c r="DQ373" s="148"/>
      <c r="DR373" s="148"/>
      <c r="DS373" s="148"/>
      <c r="DT373" s="148"/>
      <c r="DU373" s="148"/>
      <c r="DV373" s="148"/>
      <c r="DW373" s="148"/>
      <c r="DX373" s="148"/>
      <c r="DY373" s="148"/>
      <c r="DZ373" s="148"/>
      <c r="EA373" s="148"/>
      <c r="EB373" s="148"/>
      <c r="EC373" s="148"/>
      <c r="ED373" s="148"/>
      <c r="EE373" s="148"/>
      <c r="EF373" s="148"/>
      <c r="EG373" s="148"/>
      <c r="EH373" s="148"/>
      <c r="EI373" s="148"/>
      <c r="EJ373" s="148"/>
      <c r="EK373" s="148"/>
      <c r="EL373" s="148"/>
      <c r="EM373" s="148"/>
      <c r="EN373" s="148"/>
      <c r="EO373" s="148"/>
      <c r="EP373" s="148"/>
      <c r="EQ373" s="148"/>
      <c r="ER373" s="148"/>
      <c r="ES373" s="148"/>
      <c r="ET373" s="148"/>
      <c r="EU373" s="148"/>
      <c r="EV373" s="148"/>
      <c r="EW373" s="148"/>
      <c r="EX373" s="148"/>
      <c r="EY373" s="148"/>
      <c r="EZ373" s="148"/>
      <c r="FA373" s="148"/>
      <c r="FB373" s="148"/>
      <c r="FC373" s="148"/>
      <c r="FD373" s="148"/>
      <c r="FE373" s="148"/>
      <c r="FF373" s="148"/>
      <c r="FG373" s="148"/>
      <c r="FH373" s="148"/>
      <c r="FI373" s="148"/>
      <c r="FJ373" s="148"/>
      <c r="FK373" s="148"/>
      <c r="FL373" s="148"/>
      <c r="FM373" s="148"/>
      <c r="FN373" s="148"/>
      <c r="FO373" s="148"/>
      <c r="FP373" s="148"/>
      <c r="FQ373" s="148"/>
      <c r="FR373" s="148"/>
      <c r="FS373" s="148"/>
      <c r="FT373" s="148"/>
      <c r="FU373" s="148"/>
      <c r="FV373" s="148"/>
      <c r="FW373" s="148"/>
      <c r="FX373" s="148"/>
      <c r="FY373" s="148"/>
      <c r="FZ373" s="148"/>
      <c r="GA373" s="148"/>
      <c r="GB373" s="148"/>
      <c r="GC373" s="148"/>
      <c r="GD373" s="148"/>
      <c r="GE373" s="148"/>
      <c r="GF373" s="148"/>
      <c r="GG373" s="148"/>
      <c r="GH373" s="148"/>
      <c r="GI373" s="148"/>
      <c r="GJ373" s="148"/>
      <c r="GK373" s="148"/>
      <c r="GL373" s="148"/>
      <c r="GM373" s="148"/>
      <c r="GN373" s="148"/>
      <c r="GO373" s="148"/>
      <c r="GP373" s="148"/>
      <c r="GQ373" s="148"/>
      <c r="GR373" s="148"/>
      <c r="GS373" s="148"/>
      <c r="GT373" s="148"/>
      <c r="GU373" s="148"/>
      <c r="GV373" s="148"/>
      <c r="GW373" s="148"/>
      <c r="GX373" s="148"/>
      <c r="GY373" s="148"/>
      <c r="GZ373" s="148"/>
      <c r="HA373" s="148"/>
      <c r="HB373" s="148"/>
      <c r="HC373" s="148"/>
      <c r="HD373" s="148"/>
      <c r="HE373" s="148"/>
      <c r="HF373" s="148"/>
      <c r="HG373" s="148"/>
      <c r="HH373" s="148"/>
      <c r="HI373" s="148"/>
      <c r="HJ373" s="148"/>
      <c r="HK373" s="148"/>
      <c r="HL373" s="148"/>
      <c r="HM373" s="148"/>
      <c r="HN373" s="148"/>
      <c r="HO373" s="148"/>
      <c r="HP373" s="148"/>
    </row>
    <row r="374" s="147" customFormat="1" spans="1:224">
      <c r="A374" s="160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  <c r="BQ374" s="148"/>
      <c r="BR374" s="148"/>
      <c r="BS374" s="148"/>
      <c r="BT374" s="148"/>
      <c r="BU374" s="148"/>
      <c r="BV374" s="148"/>
      <c r="BW374" s="148"/>
      <c r="BX374" s="148"/>
      <c r="BY374" s="148"/>
      <c r="BZ374" s="148"/>
      <c r="CA374" s="148"/>
      <c r="CB374" s="148"/>
      <c r="CC374" s="148"/>
      <c r="CD374" s="148"/>
      <c r="CE374" s="148"/>
      <c r="CF374" s="148"/>
      <c r="CG374" s="148"/>
      <c r="CH374" s="148"/>
      <c r="CI374" s="148"/>
      <c r="CJ374" s="148"/>
      <c r="CK374" s="148"/>
      <c r="CL374" s="148"/>
      <c r="CM374" s="148"/>
      <c r="CN374" s="148"/>
      <c r="CO374" s="148"/>
      <c r="CP374" s="148"/>
      <c r="CQ374" s="148"/>
      <c r="CR374" s="148"/>
      <c r="CS374" s="148"/>
      <c r="CT374" s="148"/>
      <c r="CU374" s="148"/>
      <c r="CV374" s="148"/>
      <c r="CW374" s="148"/>
      <c r="CX374" s="148"/>
      <c r="CY374" s="148"/>
      <c r="CZ374" s="148"/>
      <c r="DA374" s="148"/>
      <c r="DB374" s="148"/>
      <c r="DC374" s="148"/>
      <c r="DD374" s="148"/>
      <c r="DE374" s="148"/>
      <c r="DF374" s="148"/>
      <c r="DG374" s="148"/>
      <c r="DH374" s="148"/>
      <c r="DI374" s="148"/>
      <c r="DJ374" s="148"/>
      <c r="DK374" s="148"/>
      <c r="DL374" s="148"/>
      <c r="DM374" s="148"/>
      <c r="DN374" s="148"/>
      <c r="DO374" s="148"/>
      <c r="DP374" s="148"/>
      <c r="DQ374" s="148"/>
      <c r="DR374" s="148"/>
      <c r="DS374" s="148"/>
      <c r="DT374" s="148"/>
      <c r="DU374" s="148"/>
      <c r="DV374" s="148"/>
      <c r="DW374" s="148"/>
      <c r="DX374" s="148"/>
      <c r="DY374" s="148"/>
      <c r="DZ374" s="148"/>
      <c r="EA374" s="148"/>
      <c r="EB374" s="148"/>
      <c r="EC374" s="148"/>
      <c r="ED374" s="148"/>
      <c r="EE374" s="148"/>
      <c r="EF374" s="148"/>
      <c r="EG374" s="148"/>
      <c r="EH374" s="148"/>
      <c r="EI374" s="148"/>
      <c r="EJ374" s="148"/>
      <c r="EK374" s="148"/>
      <c r="EL374" s="148"/>
      <c r="EM374" s="148"/>
      <c r="EN374" s="148"/>
      <c r="EO374" s="148"/>
      <c r="EP374" s="148"/>
      <c r="EQ374" s="148"/>
      <c r="ER374" s="148"/>
      <c r="ES374" s="148"/>
      <c r="ET374" s="148"/>
      <c r="EU374" s="148"/>
      <c r="EV374" s="148"/>
      <c r="EW374" s="148"/>
      <c r="EX374" s="148"/>
      <c r="EY374" s="148"/>
      <c r="EZ374" s="148"/>
      <c r="FA374" s="148"/>
      <c r="FB374" s="148"/>
      <c r="FC374" s="148"/>
      <c r="FD374" s="148"/>
      <c r="FE374" s="148"/>
      <c r="FF374" s="148"/>
      <c r="FG374" s="148"/>
      <c r="FH374" s="148"/>
      <c r="FI374" s="148"/>
      <c r="FJ374" s="148"/>
      <c r="FK374" s="148"/>
      <c r="FL374" s="148"/>
      <c r="FM374" s="148"/>
      <c r="FN374" s="148"/>
      <c r="FO374" s="148"/>
      <c r="FP374" s="148"/>
      <c r="FQ374" s="148"/>
      <c r="FR374" s="148"/>
      <c r="FS374" s="148"/>
      <c r="FT374" s="148"/>
      <c r="FU374" s="148"/>
      <c r="FV374" s="148"/>
      <c r="FW374" s="148"/>
      <c r="FX374" s="148"/>
      <c r="FY374" s="148"/>
      <c r="FZ374" s="148"/>
      <c r="GA374" s="148"/>
      <c r="GB374" s="148"/>
      <c r="GC374" s="148"/>
      <c r="GD374" s="148"/>
      <c r="GE374" s="148"/>
      <c r="GF374" s="148"/>
      <c r="GG374" s="148"/>
      <c r="GH374" s="148"/>
      <c r="GI374" s="148"/>
      <c r="GJ374" s="148"/>
      <c r="GK374" s="148"/>
      <c r="GL374" s="148"/>
      <c r="GM374" s="148"/>
      <c r="GN374" s="148"/>
      <c r="GO374" s="148"/>
      <c r="GP374" s="148"/>
      <c r="GQ374" s="148"/>
      <c r="GR374" s="148"/>
      <c r="GS374" s="148"/>
      <c r="GT374" s="148"/>
      <c r="GU374" s="148"/>
      <c r="GV374" s="148"/>
      <c r="GW374" s="148"/>
      <c r="GX374" s="148"/>
      <c r="GY374" s="148"/>
      <c r="GZ374" s="148"/>
      <c r="HA374" s="148"/>
      <c r="HB374" s="148"/>
      <c r="HC374" s="148"/>
      <c r="HD374" s="148"/>
      <c r="HE374" s="148"/>
      <c r="HF374" s="148"/>
      <c r="HG374" s="148"/>
      <c r="HH374" s="148"/>
      <c r="HI374" s="148"/>
      <c r="HJ374" s="148"/>
      <c r="HK374" s="148"/>
      <c r="HL374" s="148"/>
      <c r="HM374" s="148"/>
      <c r="HN374" s="148"/>
      <c r="HO374" s="148"/>
      <c r="HP374" s="148"/>
    </row>
    <row r="375" s="147" customFormat="1" spans="1:224">
      <c r="A375" s="160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  <c r="BQ375" s="148"/>
      <c r="BR375" s="148"/>
      <c r="BS375" s="148"/>
      <c r="BT375" s="148"/>
      <c r="BU375" s="148"/>
      <c r="BV375" s="148"/>
      <c r="BW375" s="148"/>
      <c r="BX375" s="148"/>
      <c r="BY375" s="148"/>
      <c r="BZ375" s="148"/>
      <c r="CA375" s="148"/>
      <c r="CB375" s="148"/>
      <c r="CC375" s="148"/>
      <c r="CD375" s="148"/>
      <c r="CE375" s="148"/>
      <c r="CF375" s="148"/>
      <c r="CG375" s="148"/>
      <c r="CH375" s="148"/>
      <c r="CI375" s="148"/>
      <c r="CJ375" s="148"/>
      <c r="CK375" s="148"/>
      <c r="CL375" s="148"/>
      <c r="CM375" s="148"/>
      <c r="CN375" s="148"/>
      <c r="CO375" s="148"/>
      <c r="CP375" s="148"/>
      <c r="CQ375" s="148"/>
      <c r="CR375" s="148"/>
      <c r="CS375" s="148"/>
      <c r="CT375" s="148"/>
      <c r="CU375" s="148"/>
      <c r="CV375" s="148"/>
      <c r="CW375" s="148"/>
      <c r="CX375" s="148"/>
      <c r="CY375" s="148"/>
      <c r="CZ375" s="148"/>
      <c r="DA375" s="148"/>
      <c r="DB375" s="148"/>
      <c r="DC375" s="148"/>
      <c r="DD375" s="148"/>
      <c r="DE375" s="148"/>
      <c r="DF375" s="148"/>
      <c r="DG375" s="148"/>
      <c r="DH375" s="148"/>
      <c r="DI375" s="148"/>
      <c r="DJ375" s="148"/>
      <c r="DK375" s="148"/>
      <c r="DL375" s="148"/>
      <c r="DM375" s="148"/>
      <c r="DN375" s="148"/>
      <c r="DO375" s="148"/>
      <c r="DP375" s="148"/>
      <c r="DQ375" s="148"/>
      <c r="DR375" s="148"/>
      <c r="DS375" s="148"/>
      <c r="DT375" s="148"/>
      <c r="DU375" s="148"/>
      <c r="DV375" s="148"/>
      <c r="DW375" s="148"/>
      <c r="DX375" s="148"/>
      <c r="DY375" s="148"/>
      <c r="DZ375" s="148"/>
      <c r="EA375" s="148"/>
      <c r="EB375" s="148"/>
      <c r="EC375" s="148"/>
      <c r="ED375" s="148"/>
      <c r="EE375" s="148"/>
      <c r="EF375" s="148"/>
      <c r="EG375" s="148"/>
      <c r="EH375" s="148"/>
      <c r="EI375" s="148"/>
      <c r="EJ375" s="148"/>
      <c r="EK375" s="148"/>
      <c r="EL375" s="148"/>
      <c r="EM375" s="148"/>
      <c r="EN375" s="148"/>
      <c r="EO375" s="148"/>
      <c r="EP375" s="148"/>
      <c r="EQ375" s="148"/>
      <c r="ER375" s="148"/>
      <c r="ES375" s="148"/>
      <c r="ET375" s="148"/>
      <c r="EU375" s="148"/>
      <c r="EV375" s="148"/>
      <c r="EW375" s="148"/>
      <c r="EX375" s="148"/>
      <c r="EY375" s="148"/>
      <c r="EZ375" s="148"/>
      <c r="FA375" s="148"/>
      <c r="FB375" s="148"/>
      <c r="FC375" s="148"/>
      <c r="FD375" s="148"/>
      <c r="FE375" s="148"/>
      <c r="FF375" s="148"/>
      <c r="FG375" s="148"/>
      <c r="FH375" s="148"/>
      <c r="FI375" s="148"/>
      <c r="FJ375" s="148"/>
      <c r="FK375" s="148"/>
      <c r="FL375" s="148"/>
      <c r="FM375" s="148"/>
      <c r="FN375" s="148"/>
      <c r="FO375" s="148"/>
      <c r="FP375" s="148"/>
      <c r="FQ375" s="148"/>
      <c r="FR375" s="148"/>
      <c r="FS375" s="148"/>
      <c r="FT375" s="148"/>
      <c r="FU375" s="148"/>
      <c r="FV375" s="148"/>
      <c r="FW375" s="148"/>
      <c r="FX375" s="148"/>
      <c r="FY375" s="148"/>
      <c r="FZ375" s="148"/>
      <c r="GA375" s="148"/>
      <c r="GB375" s="148"/>
      <c r="GC375" s="148"/>
      <c r="GD375" s="148"/>
      <c r="GE375" s="148"/>
      <c r="GF375" s="148"/>
      <c r="GG375" s="148"/>
      <c r="GH375" s="148"/>
      <c r="GI375" s="148"/>
      <c r="GJ375" s="148"/>
      <c r="GK375" s="148"/>
      <c r="GL375" s="148"/>
      <c r="GM375" s="148"/>
      <c r="GN375" s="148"/>
      <c r="GO375" s="148"/>
      <c r="GP375" s="148"/>
      <c r="GQ375" s="148"/>
      <c r="GR375" s="148"/>
      <c r="GS375" s="148"/>
      <c r="GT375" s="148"/>
      <c r="GU375" s="148"/>
      <c r="GV375" s="148"/>
      <c r="GW375" s="148"/>
      <c r="GX375" s="148"/>
      <c r="GY375" s="148"/>
      <c r="GZ375" s="148"/>
      <c r="HA375" s="148"/>
      <c r="HB375" s="148"/>
      <c r="HC375" s="148"/>
      <c r="HD375" s="148"/>
      <c r="HE375" s="148"/>
      <c r="HF375" s="148"/>
      <c r="HG375" s="148"/>
      <c r="HH375" s="148"/>
      <c r="HI375" s="148"/>
      <c r="HJ375" s="148"/>
      <c r="HK375" s="148"/>
      <c r="HL375" s="148"/>
      <c r="HM375" s="148"/>
      <c r="HN375" s="148"/>
      <c r="HO375" s="148"/>
      <c r="HP375" s="148"/>
    </row>
    <row r="376" s="147" customFormat="1" spans="1:224">
      <c r="A376" s="160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  <c r="BQ376" s="148"/>
      <c r="BR376" s="148"/>
      <c r="BS376" s="148"/>
      <c r="BT376" s="148"/>
      <c r="BU376" s="148"/>
      <c r="BV376" s="148"/>
      <c r="BW376" s="148"/>
      <c r="BX376" s="148"/>
      <c r="BY376" s="148"/>
      <c r="BZ376" s="148"/>
      <c r="CA376" s="148"/>
      <c r="CB376" s="148"/>
      <c r="CC376" s="148"/>
      <c r="CD376" s="148"/>
      <c r="CE376" s="148"/>
      <c r="CF376" s="148"/>
      <c r="CG376" s="148"/>
      <c r="CH376" s="148"/>
      <c r="CI376" s="148"/>
      <c r="CJ376" s="148"/>
      <c r="CK376" s="148"/>
      <c r="CL376" s="148"/>
      <c r="CM376" s="148"/>
      <c r="CN376" s="148"/>
      <c r="CO376" s="148"/>
      <c r="CP376" s="148"/>
      <c r="CQ376" s="148"/>
      <c r="CR376" s="148"/>
      <c r="CS376" s="148"/>
      <c r="CT376" s="148"/>
      <c r="CU376" s="148"/>
      <c r="CV376" s="148"/>
      <c r="CW376" s="148"/>
      <c r="CX376" s="148"/>
      <c r="CY376" s="148"/>
      <c r="CZ376" s="148"/>
      <c r="DA376" s="148"/>
      <c r="DB376" s="148"/>
      <c r="DC376" s="148"/>
      <c r="DD376" s="148"/>
      <c r="DE376" s="148"/>
      <c r="DF376" s="148"/>
      <c r="DG376" s="148"/>
      <c r="DH376" s="148"/>
      <c r="DI376" s="148"/>
      <c r="DJ376" s="148"/>
      <c r="DK376" s="148"/>
      <c r="DL376" s="148"/>
      <c r="DM376" s="148"/>
      <c r="DN376" s="148"/>
      <c r="DO376" s="148"/>
      <c r="DP376" s="148"/>
      <c r="DQ376" s="148"/>
      <c r="DR376" s="148"/>
      <c r="DS376" s="148"/>
      <c r="DT376" s="148"/>
      <c r="DU376" s="148"/>
      <c r="DV376" s="148"/>
      <c r="DW376" s="148"/>
      <c r="DX376" s="148"/>
      <c r="DY376" s="148"/>
      <c r="DZ376" s="148"/>
      <c r="EA376" s="148"/>
      <c r="EB376" s="148"/>
      <c r="EC376" s="148"/>
      <c r="ED376" s="148"/>
      <c r="EE376" s="148"/>
      <c r="EF376" s="148"/>
      <c r="EG376" s="148"/>
      <c r="EH376" s="148"/>
      <c r="EI376" s="148"/>
      <c r="EJ376" s="148"/>
      <c r="EK376" s="148"/>
      <c r="EL376" s="148"/>
      <c r="EM376" s="148"/>
      <c r="EN376" s="148"/>
      <c r="EO376" s="148"/>
      <c r="EP376" s="148"/>
      <c r="EQ376" s="148"/>
      <c r="ER376" s="148"/>
      <c r="ES376" s="148"/>
      <c r="ET376" s="148"/>
      <c r="EU376" s="148"/>
      <c r="EV376" s="148"/>
      <c r="EW376" s="148"/>
      <c r="EX376" s="148"/>
      <c r="EY376" s="148"/>
      <c r="EZ376" s="148"/>
      <c r="FA376" s="148"/>
      <c r="FB376" s="148"/>
      <c r="FC376" s="148"/>
      <c r="FD376" s="148"/>
      <c r="FE376" s="148"/>
      <c r="FF376" s="148"/>
      <c r="FG376" s="148"/>
      <c r="FH376" s="148"/>
      <c r="FI376" s="148"/>
      <c r="FJ376" s="148"/>
      <c r="FK376" s="148"/>
      <c r="FL376" s="148"/>
      <c r="FM376" s="148"/>
      <c r="FN376" s="148"/>
      <c r="FO376" s="148"/>
      <c r="FP376" s="148"/>
      <c r="FQ376" s="148"/>
      <c r="FR376" s="148"/>
      <c r="FS376" s="148"/>
      <c r="FT376" s="148"/>
      <c r="FU376" s="148"/>
      <c r="FV376" s="148"/>
      <c r="FW376" s="148"/>
      <c r="FX376" s="148"/>
      <c r="FY376" s="148"/>
      <c r="FZ376" s="148"/>
      <c r="GA376" s="148"/>
      <c r="GB376" s="148"/>
      <c r="GC376" s="148"/>
      <c r="GD376" s="148"/>
      <c r="GE376" s="148"/>
      <c r="GF376" s="148"/>
      <c r="GG376" s="148"/>
      <c r="GH376" s="148"/>
      <c r="GI376" s="148"/>
      <c r="GJ376" s="148"/>
      <c r="GK376" s="148"/>
      <c r="GL376" s="148"/>
      <c r="GM376" s="148"/>
      <c r="GN376" s="148"/>
      <c r="GO376" s="148"/>
      <c r="GP376" s="148"/>
      <c r="GQ376" s="148"/>
      <c r="GR376" s="148"/>
      <c r="GS376" s="148"/>
      <c r="GT376" s="148"/>
      <c r="GU376" s="148"/>
      <c r="GV376" s="148"/>
      <c r="GW376" s="148"/>
      <c r="GX376" s="148"/>
      <c r="GY376" s="148"/>
      <c r="GZ376" s="148"/>
      <c r="HA376" s="148"/>
      <c r="HB376" s="148"/>
      <c r="HC376" s="148"/>
      <c r="HD376" s="148"/>
      <c r="HE376" s="148"/>
      <c r="HF376" s="148"/>
      <c r="HG376" s="148"/>
      <c r="HH376" s="148"/>
      <c r="HI376" s="148"/>
      <c r="HJ376" s="148"/>
      <c r="HK376" s="148"/>
      <c r="HL376" s="148"/>
      <c r="HM376" s="148"/>
      <c r="HN376" s="148"/>
      <c r="HO376" s="148"/>
      <c r="HP376" s="148"/>
    </row>
    <row r="377" s="147" customFormat="1" spans="1:224">
      <c r="A377" s="160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  <c r="BI377" s="148"/>
      <c r="BJ377" s="148"/>
      <c r="BK377" s="148"/>
      <c r="BL377" s="148"/>
      <c r="BM377" s="148"/>
      <c r="BN377" s="148"/>
      <c r="BO377" s="148"/>
      <c r="BP377" s="148"/>
      <c r="BQ377" s="148"/>
      <c r="BR377" s="148"/>
      <c r="BS377" s="148"/>
      <c r="BT377" s="148"/>
      <c r="BU377" s="148"/>
      <c r="BV377" s="148"/>
      <c r="BW377" s="148"/>
      <c r="BX377" s="148"/>
      <c r="BY377" s="148"/>
      <c r="BZ377" s="148"/>
      <c r="CA377" s="148"/>
      <c r="CB377" s="148"/>
      <c r="CC377" s="148"/>
      <c r="CD377" s="148"/>
      <c r="CE377" s="148"/>
      <c r="CF377" s="148"/>
      <c r="CG377" s="148"/>
      <c r="CH377" s="148"/>
      <c r="CI377" s="148"/>
      <c r="CJ377" s="148"/>
      <c r="CK377" s="148"/>
      <c r="CL377" s="148"/>
      <c r="CM377" s="148"/>
      <c r="CN377" s="148"/>
      <c r="CO377" s="148"/>
      <c r="CP377" s="148"/>
      <c r="CQ377" s="148"/>
      <c r="CR377" s="148"/>
      <c r="CS377" s="148"/>
      <c r="CT377" s="148"/>
      <c r="CU377" s="148"/>
      <c r="CV377" s="148"/>
      <c r="CW377" s="148"/>
      <c r="CX377" s="148"/>
      <c r="CY377" s="148"/>
      <c r="CZ377" s="148"/>
      <c r="DA377" s="148"/>
      <c r="DB377" s="148"/>
      <c r="DC377" s="148"/>
      <c r="DD377" s="148"/>
      <c r="DE377" s="148"/>
      <c r="DF377" s="148"/>
      <c r="DG377" s="148"/>
      <c r="DH377" s="148"/>
      <c r="DI377" s="148"/>
      <c r="DJ377" s="148"/>
      <c r="DK377" s="148"/>
      <c r="DL377" s="148"/>
      <c r="DM377" s="148"/>
      <c r="DN377" s="148"/>
      <c r="DO377" s="148"/>
      <c r="DP377" s="148"/>
      <c r="DQ377" s="148"/>
      <c r="DR377" s="148"/>
      <c r="DS377" s="148"/>
      <c r="DT377" s="148"/>
      <c r="DU377" s="148"/>
      <c r="DV377" s="148"/>
      <c r="DW377" s="148"/>
      <c r="DX377" s="148"/>
      <c r="DY377" s="148"/>
      <c r="DZ377" s="148"/>
      <c r="EA377" s="148"/>
      <c r="EB377" s="148"/>
      <c r="EC377" s="148"/>
      <c r="ED377" s="148"/>
      <c r="EE377" s="148"/>
      <c r="EF377" s="148"/>
      <c r="EG377" s="148"/>
      <c r="EH377" s="148"/>
      <c r="EI377" s="148"/>
      <c r="EJ377" s="148"/>
      <c r="EK377" s="148"/>
      <c r="EL377" s="148"/>
      <c r="EM377" s="148"/>
      <c r="EN377" s="148"/>
      <c r="EO377" s="148"/>
      <c r="EP377" s="148"/>
      <c r="EQ377" s="148"/>
      <c r="ER377" s="148"/>
      <c r="ES377" s="148"/>
      <c r="ET377" s="148"/>
      <c r="EU377" s="148"/>
      <c r="EV377" s="148"/>
      <c r="EW377" s="148"/>
      <c r="EX377" s="148"/>
      <c r="EY377" s="148"/>
      <c r="EZ377" s="148"/>
      <c r="FA377" s="148"/>
      <c r="FB377" s="148"/>
      <c r="FC377" s="148"/>
      <c r="FD377" s="148"/>
      <c r="FE377" s="148"/>
      <c r="FF377" s="148"/>
      <c r="FG377" s="148"/>
      <c r="FH377" s="148"/>
      <c r="FI377" s="148"/>
      <c r="FJ377" s="148"/>
      <c r="FK377" s="148"/>
      <c r="FL377" s="148"/>
      <c r="FM377" s="148"/>
      <c r="FN377" s="148"/>
      <c r="FO377" s="148"/>
      <c r="FP377" s="148"/>
      <c r="FQ377" s="148"/>
      <c r="FR377" s="148"/>
      <c r="FS377" s="148"/>
      <c r="FT377" s="148"/>
      <c r="FU377" s="148"/>
      <c r="FV377" s="148"/>
      <c r="FW377" s="148"/>
      <c r="FX377" s="148"/>
      <c r="FY377" s="148"/>
      <c r="FZ377" s="148"/>
      <c r="GA377" s="148"/>
      <c r="GB377" s="148"/>
      <c r="GC377" s="148"/>
      <c r="GD377" s="148"/>
      <c r="GE377" s="148"/>
      <c r="GF377" s="148"/>
      <c r="GG377" s="148"/>
      <c r="GH377" s="148"/>
      <c r="GI377" s="148"/>
      <c r="GJ377" s="148"/>
      <c r="GK377" s="148"/>
      <c r="GL377" s="148"/>
      <c r="GM377" s="148"/>
      <c r="GN377" s="148"/>
      <c r="GO377" s="148"/>
      <c r="GP377" s="148"/>
      <c r="GQ377" s="148"/>
      <c r="GR377" s="148"/>
      <c r="GS377" s="148"/>
      <c r="GT377" s="148"/>
      <c r="GU377" s="148"/>
      <c r="GV377" s="148"/>
      <c r="GW377" s="148"/>
      <c r="GX377" s="148"/>
      <c r="GY377" s="148"/>
      <c r="GZ377" s="148"/>
      <c r="HA377" s="148"/>
      <c r="HB377" s="148"/>
      <c r="HC377" s="148"/>
      <c r="HD377" s="148"/>
      <c r="HE377" s="148"/>
      <c r="HF377" s="148"/>
      <c r="HG377" s="148"/>
      <c r="HH377" s="148"/>
      <c r="HI377" s="148"/>
      <c r="HJ377" s="148"/>
      <c r="HK377" s="148"/>
      <c r="HL377" s="148"/>
      <c r="HM377" s="148"/>
      <c r="HN377" s="148"/>
      <c r="HO377" s="148"/>
      <c r="HP377" s="148"/>
    </row>
    <row r="378" s="147" customFormat="1" spans="1:224">
      <c r="A378" s="160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  <c r="BQ378" s="148"/>
      <c r="BR378" s="148"/>
      <c r="BS378" s="148"/>
      <c r="BT378" s="148"/>
      <c r="BU378" s="148"/>
      <c r="BV378" s="148"/>
      <c r="BW378" s="148"/>
      <c r="BX378" s="148"/>
      <c r="BY378" s="148"/>
      <c r="BZ378" s="148"/>
      <c r="CA378" s="148"/>
      <c r="CB378" s="148"/>
      <c r="CC378" s="148"/>
      <c r="CD378" s="148"/>
      <c r="CE378" s="148"/>
      <c r="CF378" s="148"/>
      <c r="CG378" s="148"/>
      <c r="CH378" s="148"/>
      <c r="CI378" s="148"/>
      <c r="CJ378" s="148"/>
      <c r="CK378" s="148"/>
      <c r="CL378" s="148"/>
      <c r="CM378" s="148"/>
      <c r="CN378" s="148"/>
      <c r="CO378" s="148"/>
      <c r="CP378" s="148"/>
      <c r="CQ378" s="148"/>
      <c r="CR378" s="148"/>
      <c r="CS378" s="148"/>
      <c r="CT378" s="148"/>
      <c r="CU378" s="148"/>
      <c r="CV378" s="148"/>
      <c r="CW378" s="148"/>
      <c r="CX378" s="148"/>
      <c r="CY378" s="148"/>
      <c r="CZ378" s="148"/>
      <c r="DA378" s="148"/>
      <c r="DB378" s="148"/>
      <c r="DC378" s="148"/>
      <c r="DD378" s="148"/>
      <c r="DE378" s="148"/>
      <c r="DF378" s="148"/>
      <c r="DG378" s="148"/>
      <c r="DH378" s="148"/>
      <c r="DI378" s="148"/>
      <c r="DJ378" s="148"/>
      <c r="DK378" s="148"/>
      <c r="DL378" s="148"/>
      <c r="DM378" s="148"/>
      <c r="DN378" s="148"/>
      <c r="DO378" s="148"/>
      <c r="DP378" s="148"/>
      <c r="DQ378" s="148"/>
      <c r="DR378" s="148"/>
      <c r="DS378" s="148"/>
      <c r="DT378" s="148"/>
      <c r="DU378" s="148"/>
      <c r="DV378" s="148"/>
      <c r="DW378" s="148"/>
      <c r="DX378" s="148"/>
      <c r="DY378" s="148"/>
      <c r="DZ378" s="148"/>
      <c r="EA378" s="148"/>
      <c r="EB378" s="148"/>
      <c r="EC378" s="148"/>
      <c r="ED378" s="148"/>
      <c r="EE378" s="148"/>
      <c r="EF378" s="148"/>
      <c r="EG378" s="148"/>
      <c r="EH378" s="148"/>
      <c r="EI378" s="148"/>
      <c r="EJ378" s="148"/>
      <c r="EK378" s="148"/>
      <c r="EL378" s="148"/>
      <c r="EM378" s="148"/>
      <c r="EN378" s="148"/>
      <c r="EO378" s="148"/>
      <c r="EP378" s="148"/>
      <c r="EQ378" s="148"/>
      <c r="ER378" s="148"/>
      <c r="ES378" s="148"/>
      <c r="ET378" s="148"/>
      <c r="EU378" s="148"/>
      <c r="EV378" s="148"/>
      <c r="EW378" s="148"/>
      <c r="EX378" s="148"/>
      <c r="EY378" s="148"/>
      <c r="EZ378" s="148"/>
      <c r="FA378" s="148"/>
      <c r="FB378" s="148"/>
      <c r="FC378" s="148"/>
      <c r="FD378" s="148"/>
      <c r="FE378" s="148"/>
      <c r="FF378" s="148"/>
      <c r="FG378" s="148"/>
      <c r="FH378" s="148"/>
      <c r="FI378" s="148"/>
      <c r="FJ378" s="148"/>
      <c r="FK378" s="148"/>
      <c r="FL378" s="148"/>
      <c r="FM378" s="148"/>
      <c r="FN378" s="148"/>
      <c r="FO378" s="148"/>
      <c r="FP378" s="148"/>
      <c r="FQ378" s="148"/>
      <c r="FR378" s="148"/>
      <c r="FS378" s="148"/>
      <c r="FT378" s="148"/>
      <c r="FU378" s="148"/>
      <c r="FV378" s="148"/>
      <c r="FW378" s="148"/>
      <c r="FX378" s="148"/>
      <c r="FY378" s="148"/>
      <c r="FZ378" s="148"/>
      <c r="GA378" s="148"/>
      <c r="GB378" s="148"/>
      <c r="GC378" s="148"/>
      <c r="GD378" s="148"/>
      <c r="GE378" s="148"/>
      <c r="GF378" s="148"/>
      <c r="GG378" s="148"/>
      <c r="GH378" s="148"/>
      <c r="GI378" s="148"/>
      <c r="GJ378" s="148"/>
      <c r="GK378" s="148"/>
      <c r="GL378" s="148"/>
      <c r="GM378" s="148"/>
      <c r="GN378" s="148"/>
      <c r="GO378" s="148"/>
      <c r="GP378" s="148"/>
      <c r="GQ378" s="148"/>
      <c r="GR378" s="148"/>
      <c r="GS378" s="148"/>
      <c r="GT378" s="148"/>
      <c r="GU378" s="148"/>
      <c r="GV378" s="148"/>
      <c r="GW378" s="148"/>
      <c r="GX378" s="148"/>
      <c r="GY378" s="148"/>
      <c r="GZ378" s="148"/>
      <c r="HA378" s="148"/>
      <c r="HB378" s="148"/>
      <c r="HC378" s="148"/>
      <c r="HD378" s="148"/>
      <c r="HE378" s="148"/>
      <c r="HF378" s="148"/>
      <c r="HG378" s="148"/>
      <c r="HH378" s="148"/>
      <c r="HI378" s="148"/>
      <c r="HJ378" s="148"/>
      <c r="HK378" s="148"/>
      <c r="HL378" s="148"/>
      <c r="HM378" s="148"/>
      <c r="HN378" s="148"/>
      <c r="HO378" s="148"/>
      <c r="HP378" s="148"/>
    </row>
    <row r="379" s="147" customFormat="1" spans="1:224">
      <c r="A379" s="160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  <c r="BI379" s="148"/>
      <c r="BJ379" s="148"/>
      <c r="BK379" s="148"/>
      <c r="BL379" s="148"/>
      <c r="BM379" s="148"/>
      <c r="BN379" s="148"/>
      <c r="BO379" s="148"/>
      <c r="BP379" s="148"/>
      <c r="BQ379" s="148"/>
      <c r="BR379" s="148"/>
      <c r="BS379" s="148"/>
      <c r="BT379" s="148"/>
      <c r="BU379" s="148"/>
      <c r="BV379" s="148"/>
      <c r="BW379" s="148"/>
      <c r="BX379" s="148"/>
      <c r="BY379" s="148"/>
      <c r="BZ379" s="148"/>
      <c r="CA379" s="148"/>
      <c r="CB379" s="148"/>
      <c r="CC379" s="148"/>
      <c r="CD379" s="148"/>
      <c r="CE379" s="148"/>
      <c r="CF379" s="148"/>
      <c r="CG379" s="148"/>
      <c r="CH379" s="148"/>
      <c r="CI379" s="148"/>
      <c r="CJ379" s="148"/>
      <c r="CK379" s="148"/>
      <c r="CL379" s="148"/>
      <c r="CM379" s="148"/>
      <c r="CN379" s="148"/>
      <c r="CO379" s="148"/>
      <c r="CP379" s="148"/>
      <c r="CQ379" s="148"/>
      <c r="CR379" s="148"/>
      <c r="CS379" s="148"/>
      <c r="CT379" s="148"/>
      <c r="CU379" s="148"/>
      <c r="CV379" s="148"/>
      <c r="CW379" s="148"/>
      <c r="CX379" s="148"/>
      <c r="CY379" s="148"/>
      <c r="CZ379" s="148"/>
      <c r="DA379" s="148"/>
      <c r="DB379" s="148"/>
      <c r="DC379" s="148"/>
      <c r="DD379" s="148"/>
      <c r="DE379" s="148"/>
      <c r="DF379" s="148"/>
      <c r="DG379" s="148"/>
      <c r="DH379" s="148"/>
      <c r="DI379" s="148"/>
      <c r="DJ379" s="148"/>
      <c r="DK379" s="148"/>
      <c r="DL379" s="148"/>
      <c r="DM379" s="148"/>
      <c r="DN379" s="148"/>
      <c r="DO379" s="148"/>
      <c r="DP379" s="148"/>
      <c r="DQ379" s="148"/>
      <c r="DR379" s="148"/>
      <c r="DS379" s="148"/>
      <c r="DT379" s="148"/>
      <c r="DU379" s="148"/>
      <c r="DV379" s="148"/>
      <c r="DW379" s="148"/>
      <c r="DX379" s="148"/>
      <c r="DY379" s="148"/>
      <c r="DZ379" s="148"/>
      <c r="EA379" s="148"/>
      <c r="EB379" s="148"/>
      <c r="EC379" s="148"/>
      <c r="ED379" s="148"/>
      <c r="EE379" s="148"/>
      <c r="EF379" s="148"/>
      <c r="EG379" s="148"/>
      <c r="EH379" s="148"/>
      <c r="EI379" s="148"/>
      <c r="EJ379" s="148"/>
      <c r="EK379" s="148"/>
      <c r="EL379" s="148"/>
      <c r="EM379" s="148"/>
      <c r="EN379" s="148"/>
      <c r="EO379" s="148"/>
      <c r="EP379" s="148"/>
      <c r="EQ379" s="148"/>
      <c r="ER379" s="148"/>
      <c r="ES379" s="148"/>
      <c r="ET379" s="148"/>
      <c r="EU379" s="148"/>
      <c r="EV379" s="148"/>
      <c r="EW379" s="148"/>
      <c r="EX379" s="148"/>
      <c r="EY379" s="148"/>
      <c r="EZ379" s="148"/>
      <c r="FA379" s="148"/>
      <c r="FB379" s="148"/>
      <c r="FC379" s="148"/>
      <c r="FD379" s="148"/>
      <c r="FE379" s="148"/>
      <c r="FF379" s="148"/>
      <c r="FG379" s="148"/>
      <c r="FH379" s="148"/>
      <c r="FI379" s="148"/>
      <c r="FJ379" s="148"/>
      <c r="FK379" s="148"/>
      <c r="FL379" s="148"/>
      <c r="FM379" s="148"/>
      <c r="FN379" s="148"/>
      <c r="FO379" s="148"/>
      <c r="FP379" s="148"/>
      <c r="FQ379" s="148"/>
      <c r="FR379" s="148"/>
      <c r="FS379" s="148"/>
      <c r="FT379" s="148"/>
      <c r="FU379" s="148"/>
      <c r="FV379" s="148"/>
      <c r="FW379" s="148"/>
      <c r="FX379" s="148"/>
      <c r="FY379" s="148"/>
      <c r="FZ379" s="148"/>
      <c r="GA379" s="148"/>
      <c r="GB379" s="148"/>
      <c r="GC379" s="148"/>
      <c r="GD379" s="148"/>
      <c r="GE379" s="148"/>
      <c r="GF379" s="148"/>
      <c r="GG379" s="148"/>
      <c r="GH379" s="148"/>
      <c r="GI379" s="148"/>
      <c r="GJ379" s="148"/>
      <c r="GK379" s="148"/>
      <c r="GL379" s="148"/>
      <c r="GM379" s="148"/>
      <c r="GN379" s="148"/>
      <c r="GO379" s="148"/>
      <c r="GP379" s="148"/>
      <c r="GQ379" s="148"/>
      <c r="GR379" s="148"/>
      <c r="GS379" s="148"/>
      <c r="GT379" s="148"/>
      <c r="GU379" s="148"/>
      <c r="GV379" s="148"/>
      <c r="GW379" s="148"/>
      <c r="GX379" s="148"/>
      <c r="GY379" s="148"/>
      <c r="GZ379" s="148"/>
      <c r="HA379" s="148"/>
      <c r="HB379" s="148"/>
      <c r="HC379" s="148"/>
      <c r="HD379" s="148"/>
      <c r="HE379" s="148"/>
      <c r="HF379" s="148"/>
      <c r="HG379" s="148"/>
      <c r="HH379" s="148"/>
      <c r="HI379" s="148"/>
      <c r="HJ379" s="148"/>
      <c r="HK379" s="148"/>
      <c r="HL379" s="148"/>
      <c r="HM379" s="148"/>
      <c r="HN379" s="148"/>
      <c r="HO379" s="148"/>
      <c r="HP379" s="148"/>
    </row>
    <row r="380" s="147" customFormat="1" spans="1:224">
      <c r="A380" s="160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  <c r="BQ380" s="148"/>
      <c r="BR380" s="148"/>
      <c r="BS380" s="148"/>
      <c r="BT380" s="148"/>
      <c r="BU380" s="148"/>
      <c r="BV380" s="148"/>
      <c r="BW380" s="148"/>
      <c r="BX380" s="148"/>
      <c r="BY380" s="148"/>
      <c r="BZ380" s="148"/>
      <c r="CA380" s="148"/>
      <c r="CB380" s="148"/>
      <c r="CC380" s="148"/>
      <c r="CD380" s="148"/>
      <c r="CE380" s="148"/>
      <c r="CF380" s="148"/>
      <c r="CG380" s="148"/>
      <c r="CH380" s="148"/>
      <c r="CI380" s="148"/>
      <c r="CJ380" s="148"/>
      <c r="CK380" s="148"/>
      <c r="CL380" s="148"/>
      <c r="CM380" s="148"/>
      <c r="CN380" s="148"/>
      <c r="CO380" s="148"/>
      <c r="CP380" s="148"/>
      <c r="CQ380" s="148"/>
      <c r="CR380" s="148"/>
      <c r="CS380" s="148"/>
      <c r="CT380" s="148"/>
      <c r="CU380" s="148"/>
      <c r="CV380" s="148"/>
      <c r="CW380" s="148"/>
      <c r="CX380" s="148"/>
      <c r="CY380" s="148"/>
      <c r="CZ380" s="148"/>
      <c r="DA380" s="148"/>
      <c r="DB380" s="148"/>
      <c r="DC380" s="148"/>
      <c r="DD380" s="148"/>
      <c r="DE380" s="148"/>
      <c r="DF380" s="148"/>
      <c r="DG380" s="148"/>
      <c r="DH380" s="148"/>
      <c r="DI380" s="148"/>
      <c r="DJ380" s="148"/>
      <c r="DK380" s="148"/>
      <c r="DL380" s="148"/>
      <c r="DM380" s="148"/>
      <c r="DN380" s="148"/>
      <c r="DO380" s="148"/>
      <c r="DP380" s="148"/>
      <c r="DQ380" s="148"/>
      <c r="DR380" s="148"/>
      <c r="DS380" s="148"/>
      <c r="DT380" s="148"/>
      <c r="DU380" s="148"/>
      <c r="DV380" s="148"/>
      <c r="DW380" s="148"/>
      <c r="DX380" s="148"/>
      <c r="DY380" s="148"/>
      <c r="DZ380" s="148"/>
      <c r="EA380" s="148"/>
      <c r="EB380" s="148"/>
      <c r="EC380" s="148"/>
      <c r="ED380" s="148"/>
      <c r="EE380" s="148"/>
      <c r="EF380" s="148"/>
      <c r="EG380" s="148"/>
      <c r="EH380" s="148"/>
      <c r="EI380" s="148"/>
      <c r="EJ380" s="148"/>
      <c r="EK380" s="148"/>
      <c r="EL380" s="148"/>
      <c r="EM380" s="148"/>
      <c r="EN380" s="148"/>
      <c r="EO380" s="148"/>
      <c r="EP380" s="148"/>
      <c r="EQ380" s="148"/>
      <c r="ER380" s="148"/>
      <c r="ES380" s="148"/>
      <c r="ET380" s="148"/>
      <c r="EU380" s="148"/>
      <c r="EV380" s="148"/>
      <c r="EW380" s="148"/>
      <c r="EX380" s="148"/>
      <c r="EY380" s="148"/>
      <c r="EZ380" s="148"/>
      <c r="FA380" s="148"/>
      <c r="FB380" s="148"/>
      <c r="FC380" s="148"/>
      <c r="FD380" s="148"/>
      <c r="FE380" s="148"/>
      <c r="FF380" s="148"/>
      <c r="FG380" s="148"/>
      <c r="FH380" s="148"/>
      <c r="FI380" s="148"/>
      <c r="FJ380" s="148"/>
      <c r="FK380" s="148"/>
      <c r="FL380" s="148"/>
      <c r="FM380" s="148"/>
      <c r="FN380" s="148"/>
      <c r="FO380" s="148"/>
      <c r="FP380" s="148"/>
      <c r="FQ380" s="148"/>
      <c r="FR380" s="148"/>
      <c r="FS380" s="148"/>
      <c r="FT380" s="148"/>
      <c r="FU380" s="148"/>
      <c r="FV380" s="148"/>
      <c r="FW380" s="148"/>
      <c r="FX380" s="148"/>
      <c r="FY380" s="148"/>
      <c r="FZ380" s="148"/>
      <c r="GA380" s="148"/>
      <c r="GB380" s="148"/>
      <c r="GC380" s="148"/>
      <c r="GD380" s="148"/>
      <c r="GE380" s="148"/>
      <c r="GF380" s="148"/>
      <c r="GG380" s="148"/>
      <c r="GH380" s="148"/>
      <c r="GI380" s="148"/>
      <c r="GJ380" s="148"/>
      <c r="GK380" s="148"/>
      <c r="GL380" s="148"/>
      <c r="GM380" s="148"/>
      <c r="GN380" s="148"/>
      <c r="GO380" s="148"/>
      <c r="GP380" s="148"/>
      <c r="GQ380" s="148"/>
      <c r="GR380" s="148"/>
      <c r="GS380" s="148"/>
      <c r="GT380" s="148"/>
      <c r="GU380" s="148"/>
      <c r="GV380" s="148"/>
      <c r="GW380" s="148"/>
      <c r="GX380" s="148"/>
      <c r="GY380" s="148"/>
      <c r="GZ380" s="148"/>
      <c r="HA380" s="148"/>
      <c r="HB380" s="148"/>
      <c r="HC380" s="148"/>
      <c r="HD380" s="148"/>
      <c r="HE380" s="148"/>
      <c r="HF380" s="148"/>
      <c r="HG380" s="148"/>
      <c r="HH380" s="148"/>
      <c r="HI380" s="148"/>
      <c r="HJ380" s="148"/>
      <c r="HK380" s="148"/>
      <c r="HL380" s="148"/>
      <c r="HM380" s="148"/>
      <c r="HN380" s="148"/>
      <c r="HO380" s="148"/>
      <c r="HP380" s="148"/>
    </row>
    <row r="381" s="147" customFormat="1" spans="1:224">
      <c r="A381" s="160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  <c r="BI381" s="148"/>
      <c r="BJ381" s="148"/>
      <c r="BK381" s="148"/>
      <c r="BL381" s="148"/>
      <c r="BM381" s="148"/>
      <c r="BN381" s="148"/>
      <c r="BO381" s="148"/>
      <c r="BP381" s="148"/>
      <c r="BQ381" s="148"/>
      <c r="BR381" s="148"/>
      <c r="BS381" s="148"/>
      <c r="BT381" s="148"/>
      <c r="BU381" s="148"/>
      <c r="BV381" s="148"/>
      <c r="BW381" s="148"/>
      <c r="BX381" s="148"/>
      <c r="BY381" s="148"/>
      <c r="BZ381" s="148"/>
      <c r="CA381" s="148"/>
      <c r="CB381" s="148"/>
      <c r="CC381" s="148"/>
      <c r="CD381" s="148"/>
      <c r="CE381" s="148"/>
      <c r="CF381" s="148"/>
      <c r="CG381" s="148"/>
      <c r="CH381" s="148"/>
      <c r="CI381" s="148"/>
      <c r="CJ381" s="148"/>
      <c r="CK381" s="148"/>
      <c r="CL381" s="148"/>
      <c r="CM381" s="148"/>
      <c r="CN381" s="148"/>
      <c r="CO381" s="148"/>
      <c r="CP381" s="148"/>
      <c r="CQ381" s="148"/>
      <c r="CR381" s="148"/>
      <c r="CS381" s="148"/>
      <c r="CT381" s="148"/>
      <c r="CU381" s="148"/>
      <c r="CV381" s="148"/>
      <c r="CW381" s="148"/>
      <c r="CX381" s="148"/>
      <c r="CY381" s="148"/>
      <c r="CZ381" s="148"/>
      <c r="DA381" s="148"/>
      <c r="DB381" s="148"/>
      <c r="DC381" s="148"/>
      <c r="DD381" s="148"/>
      <c r="DE381" s="148"/>
      <c r="DF381" s="148"/>
      <c r="DG381" s="148"/>
      <c r="DH381" s="148"/>
      <c r="DI381" s="148"/>
      <c r="DJ381" s="148"/>
      <c r="DK381" s="148"/>
      <c r="DL381" s="148"/>
      <c r="DM381" s="148"/>
      <c r="DN381" s="148"/>
      <c r="DO381" s="148"/>
      <c r="DP381" s="148"/>
      <c r="DQ381" s="148"/>
      <c r="DR381" s="148"/>
      <c r="DS381" s="148"/>
      <c r="DT381" s="148"/>
      <c r="DU381" s="148"/>
      <c r="DV381" s="148"/>
      <c r="DW381" s="148"/>
      <c r="DX381" s="148"/>
      <c r="DY381" s="148"/>
      <c r="DZ381" s="148"/>
      <c r="EA381" s="148"/>
      <c r="EB381" s="148"/>
      <c r="EC381" s="148"/>
      <c r="ED381" s="148"/>
      <c r="EE381" s="148"/>
      <c r="EF381" s="148"/>
      <c r="EG381" s="148"/>
      <c r="EH381" s="148"/>
      <c r="EI381" s="148"/>
      <c r="EJ381" s="148"/>
      <c r="EK381" s="148"/>
      <c r="EL381" s="148"/>
      <c r="EM381" s="148"/>
      <c r="EN381" s="148"/>
      <c r="EO381" s="148"/>
      <c r="EP381" s="148"/>
      <c r="EQ381" s="148"/>
      <c r="ER381" s="148"/>
      <c r="ES381" s="148"/>
      <c r="ET381" s="148"/>
      <c r="EU381" s="148"/>
      <c r="EV381" s="148"/>
      <c r="EW381" s="148"/>
      <c r="EX381" s="148"/>
      <c r="EY381" s="148"/>
      <c r="EZ381" s="148"/>
      <c r="FA381" s="148"/>
      <c r="FB381" s="148"/>
      <c r="FC381" s="148"/>
      <c r="FD381" s="148"/>
      <c r="FE381" s="148"/>
      <c r="FF381" s="148"/>
      <c r="FG381" s="148"/>
      <c r="FH381" s="148"/>
      <c r="FI381" s="148"/>
      <c r="FJ381" s="148"/>
      <c r="FK381" s="148"/>
      <c r="FL381" s="148"/>
      <c r="FM381" s="148"/>
      <c r="FN381" s="148"/>
      <c r="FO381" s="148"/>
      <c r="FP381" s="148"/>
      <c r="FQ381" s="148"/>
      <c r="FR381" s="148"/>
      <c r="FS381" s="148"/>
      <c r="FT381" s="148"/>
      <c r="FU381" s="148"/>
      <c r="FV381" s="148"/>
      <c r="FW381" s="148"/>
      <c r="FX381" s="148"/>
      <c r="FY381" s="148"/>
      <c r="FZ381" s="148"/>
      <c r="GA381" s="148"/>
      <c r="GB381" s="148"/>
      <c r="GC381" s="148"/>
      <c r="GD381" s="148"/>
      <c r="GE381" s="148"/>
      <c r="GF381" s="148"/>
      <c r="GG381" s="148"/>
      <c r="GH381" s="148"/>
      <c r="GI381" s="148"/>
      <c r="GJ381" s="148"/>
      <c r="GK381" s="148"/>
      <c r="GL381" s="148"/>
      <c r="GM381" s="148"/>
      <c r="GN381" s="148"/>
      <c r="GO381" s="148"/>
      <c r="GP381" s="148"/>
      <c r="GQ381" s="148"/>
      <c r="GR381" s="148"/>
      <c r="GS381" s="148"/>
      <c r="GT381" s="148"/>
      <c r="GU381" s="148"/>
      <c r="GV381" s="148"/>
      <c r="GW381" s="148"/>
      <c r="GX381" s="148"/>
      <c r="GY381" s="148"/>
      <c r="GZ381" s="148"/>
      <c r="HA381" s="148"/>
      <c r="HB381" s="148"/>
      <c r="HC381" s="148"/>
      <c r="HD381" s="148"/>
      <c r="HE381" s="148"/>
      <c r="HF381" s="148"/>
      <c r="HG381" s="148"/>
      <c r="HH381" s="148"/>
      <c r="HI381" s="148"/>
      <c r="HJ381" s="148"/>
      <c r="HK381" s="148"/>
      <c r="HL381" s="148"/>
      <c r="HM381" s="148"/>
      <c r="HN381" s="148"/>
      <c r="HO381" s="148"/>
      <c r="HP381" s="148"/>
    </row>
    <row r="382" s="147" customFormat="1" spans="1:224">
      <c r="A382" s="160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  <c r="BQ382" s="148"/>
      <c r="BR382" s="148"/>
      <c r="BS382" s="148"/>
      <c r="BT382" s="148"/>
      <c r="BU382" s="148"/>
      <c r="BV382" s="148"/>
      <c r="BW382" s="148"/>
      <c r="BX382" s="148"/>
      <c r="BY382" s="148"/>
      <c r="BZ382" s="148"/>
      <c r="CA382" s="148"/>
      <c r="CB382" s="148"/>
      <c r="CC382" s="148"/>
      <c r="CD382" s="148"/>
      <c r="CE382" s="148"/>
      <c r="CF382" s="148"/>
      <c r="CG382" s="148"/>
      <c r="CH382" s="148"/>
      <c r="CI382" s="148"/>
      <c r="CJ382" s="148"/>
      <c r="CK382" s="148"/>
      <c r="CL382" s="148"/>
      <c r="CM382" s="148"/>
      <c r="CN382" s="148"/>
      <c r="CO382" s="148"/>
      <c r="CP382" s="148"/>
      <c r="CQ382" s="148"/>
      <c r="CR382" s="148"/>
      <c r="CS382" s="148"/>
      <c r="CT382" s="148"/>
      <c r="CU382" s="148"/>
      <c r="CV382" s="148"/>
      <c r="CW382" s="148"/>
      <c r="CX382" s="148"/>
      <c r="CY382" s="148"/>
      <c r="CZ382" s="148"/>
      <c r="DA382" s="148"/>
      <c r="DB382" s="148"/>
      <c r="DC382" s="148"/>
      <c r="DD382" s="148"/>
      <c r="DE382" s="148"/>
      <c r="DF382" s="148"/>
      <c r="DG382" s="148"/>
      <c r="DH382" s="148"/>
      <c r="DI382" s="148"/>
      <c r="DJ382" s="148"/>
      <c r="DK382" s="148"/>
      <c r="DL382" s="148"/>
      <c r="DM382" s="148"/>
      <c r="DN382" s="148"/>
      <c r="DO382" s="148"/>
      <c r="DP382" s="148"/>
      <c r="DQ382" s="148"/>
      <c r="DR382" s="148"/>
      <c r="DS382" s="148"/>
      <c r="DT382" s="148"/>
      <c r="DU382" s="148"/>
      <c r="DV382" s="148"/>
      <c r="DW382" s="148"/>
      <c r="DX382" s="148"/>
      <c r="DY382" s="148"/>
      <c r="DZ382" s="148"/>
      <c r="EA382" s="148"/>
      <c r="EB382" s="148"/>
      <c r="EC382" s="148"/>
      <c r="ED382" s="148"/>
      <c r="EE382" s="148"/>
      <c r="EF382" s="148"/>
      <c r="EG382" s="148"/>
      <c r="EH382" s="148"/>
      <c r="EI382" s="148"/>
      <c r="EJ382" s="148"/>
      <c r="EK382" s="148"/>
      <c r="EL382" s="148"/>
      <c r="EM382" s="148"/>
      <c r="EN382" s="148"/>
      <c r="EO382" s="148"/>
      <c r="EP382" s="148"/>
      <c r="EQ382" s="148"/>
      <c r="ER382" s="148"/>
      <c r="ES382" s="148"/>
      <c r="ET382" s="148"/>
      <c r="EU382" s="148"/>
      <c r="EV382" s="148"/>
      <c r="EW382" s="148"/>
      <c r="EX382" s="148"/>
      <c r="EY382" s="148"/>
      <c r="EZ382" s="148"/>
      <c r="FA382" s="148"/>
      <c r="FB382" s="148"/>
      <c r="FC382" s="148"/>
      <c r="FD382" s="148"/>
      <c r="FE382" s="148"/>
      <c r="FF382" s="148"/>
      <c r="FG382" s="148"/>
      <c r="FH382" s="148"/>
      <c r="FI382" s="148"/>
      <c r="FJ382" s="148"/>
      <c r="FK382" s="148"/>
      <c r="FL382" s="148"/>
      <c r="FM382" s="148"/>
      <c r="FN382" s="148"/>
      <c r="FO382" s="148"/>
      <c r="FP382" s="148"/>
      <c r="FQ382" s="148"/>
      <c r="FR382" s="148"/>
      <c r="FS382" s="148"/>
      <c r="FT382" s="148"/>
      <c r="FU382" s="148"/>
      <c r="FV382" s="148"/>
      <c r="FW382" s="148"/>
      <c r="FX382" s="148"/>
      <c r="FY382" s="148"/>
      <c r="FZ382" s="148"/>
      <c r="GA382" s="148"/>
      <c r="GB382" s="148"/>
      <c r="GC382" s="148"/>
      <c r="GD382" s="148"/>
      <c r="GE382" s="148"/>
      <c r="GF382" s="148"/>
      <c r="GG382" s="148"/>
      <c r="GH382" s="148"/>
      <c r="GI382" s="148"/>
      <c r="GJ382" s="148"/>
      <c r="GK382" s="148"/>
      <c r="GL382" s="148"/>
      <c r="GM382" s="148"/>
      <c r="GN382" s="148"/>
      <c r="GO382" s="148"/>
      <c r="GP382" s="148"/>
      <c r="GQ382" s="148"/>
      <c r="GR382" s="148"/>
      <c r="GS382" s="148"/>
      <c r="GT382" s="148"/>
      <c r="GU382" s="148"/>
      <c r="GV382" s="148"/>
      <c r="GW382" s="148"/>
      <c r="GX382" s="148"/>
      <c r="GY382" s="148"/>
      <c r="GZ382" s="148"/>
      <c r="HA382" s="148"/>
      <c r="HB382" s="148"/>
      <c r="HC382" s="148"/>
      <c r="HD382" s="148"/>
      <c r="HE382" s="148"/>
      <c r="HF382" s="148"/>
      <c r="HG382" s="148"/>
      <c r="HH382" s="148"/>
      <c r="HI382" s="148"/>
      <c r="HJ382" s="148"/>
      <c r="HK382" s="148"/>
      <c r="HL382" s="148"/>
      <c r="HM382" s="148"/>
      <c r="HN382" s="148"/>
      <c r="HO382" s="148"/>
      <c r="HP382" s="148"/>
    </row>
    <row r="383" s="147" customFormat="1" spans="1:224">
      <c r="A383" s="160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  <c r="BQ383" s="148"/>
      <c r="BR383" s="148"/>
      <c r="BS383" s="148"/>
      <c r="BT383" s="148"/>
      <c r="BU383" s="148"/>
      <c r="BV383" s="148"/>
      <c r="BW383" s="148"/>
      <c r="BX383" s="148"/>
      <c r="BY383" s="148"/>
      <c r="BZ383" s="148"/>
      <c r="CA383" s="148"/>
      <c r="CB383" s="148"/>
      <c r="CC383" s="148"/>
      <c r="CD383" s="148"/>
      <c r="CE383" s="148"/>
      <c r="CF383" s="148"/>
      <c r="CG383" s="148"/>
      <c r="CH383" s="148"/>
      <c r="CI383" s="148"/>
      <c r="CJ383" s="148"/>
      <c r="CK383" s="148"/>
      <c r="CL383" s="148"/>
      <c r="CM383" s="148"/>
      <c r="CN383" s="148"/>
      <c r="CO383" s="148"/>
      <c r="CP383" s="148"/>
      <c r="CQ383" s="148"/>
      <c r="CR383" s="148"/>
      <c r="CS383" s="148"/>
      <c r="CT383" s="148"/>
      <c r="CU383" s="148"/>
      <c r="CV383" s="148"/>
      <c r="CW383" s="148"/>
      <c r="CX383" s="148"/>
      <c r="CY383" s="148"/>
      <c r="CZ383" s="148"/>
      <c r="DA383" s="148"/>
      <c r="DB383" s="148"/>
      <c r="DC383" s="148"/>
      <c r="DD383" s="148"/>
      <c r="DE383" s="148"/>
      <c r="DF383" s="148"/>
      <c r="DG383" s="148"/>
      <c r="DH383" s="148"/>
      <c r="DI383" s="148"/>
      <c r="DJ383" s="148"/>
      <c r="DK383" s="148"/>
      <c r="DL383" s="148"/>
      <c r="DM383" s="148"/>
      <c r="DN383" s="148"/>
      <c r="DO383" s="148"/>
      <c r="DP383" s="148"/>
      <c r="DQ383" s="148"/>
      <c r="DR383" s="148"/>
      <c r="DS383" s="148"/>
      <c r="DT383" s="148"/>
      <c r="DU383" s="148"/>
      <c r="DV383" s="148"/>
      <c r="DW383" s="148"/>
      <c r="DX383" s="148"/>
      <c r="DY383" s="148"/>
      <c r="DZ383" s="148"/>
      <c r="EA383" s="148"/>
      <c r="EB383" s="148"/>
      <c r="EC383" s="148"/>
      <c r="ED383" s="148"/>
      <c r="EE383" s="148"/>
      <c r="EF383" s="148"/>
      <c r="EG383" s="148"/>
      <c r="EH383" s="148"/>
      <c r="EI383" s="148"/>
      <c r="EJ383" s="148"/>
      <c r="EK383" s="148"/>
      <c r="EL383" s="148"/>
      <c r="EM383" s="148"/>
      <c r="EN383" s="148"/>
      <c r="EO383" s="148"/>
      <c r="EP383" s="148"/>
      <c r="EQ383" s="148"/>
      <c r="ER383" s="148"/>
      <c r="ES383" s="148"/>
      <c r="ET383" s="148"/>
      <c r="EU383" s="148"/>
      <c r="EV383" s="148"/>
      <c r="EW383" s="148"/>
      <c r="EX383" s="148"/>
      <c r="EY383" s="148"/>
      <c r="EZ383" s="148"/>
      <c r="FA383" s="148"/>
      <c r="FB383" s="148"/>
      <c r="FC383" s="148"/>
      <c r="FD383" s="148"/>
      <c r="FE383" s="148"/>
      <c r="FF383" s="148"/>
      <c r="FG383" s="148"/>
      <c r="FH383" s="148"/>
      <c r="FI383" s="148"/>
      <c r="FJ383" s="148"/>
      <c r="FK383" s="148"/>
      <c r="FL383" s="148"/>
      <c r="FM383" s="148"/>
      <c r="FN383" s="148"/>
      <c r="FO383" s="148"/>
      <c r="FP383" s="148"/>
      <c r="FQ383" s="148"/>
      <c r="FR383" s="148"/>
      <c r="FS383" s="148"/>
      <c r="FT383" s="148"/>
      <c r="FU383" s="148"/>
      <c r="FV383" s="148"/>
      <c r="FW383" s="148"/>
      <c r="FX383" s="148"/>
      <c r="FY383" s="148"/>
      <c r="FZ383" s="148"/>
      <c r="GA383" s="148"/>
      <c r="GB383" s="148"/>
      <c r="GC383" s="148"/>
      <c r="GD383" s="148"/>
      <c r="GE383" s="148"/>
      <c r="GF383" s="148"/>
      <c r="GG383" s="148"/>
      <c r="GH383" s="148"/>
      <c r="GI383" s="148"/>
      <c r="GJ383" s="148"/>
      <c r="GK383" s="148"/>
      <c r="GL383" s="148"/>
      <c r="GM383" s="148"/>
      <c r="GN383" s="148"/>
      <c r="GO383" s="148"/>
      <c r="GP383" s="148"/>
      <c r="GQ383" s="148"/>
      <c r="GR383" s="148"/>
      <c r="GS383" s="148"/>
      <c r="GT383" s="148"/>
      <c r="GU383" s="148"/>
      <c r="GV383" s="148"/>
      <c r="GW383" s="148"/>
      <c r="GX383" s="148"/>
      <c r="GY383" s="148"/>
      <c r="GZ383" s="148"/>
      <c r="HA383" s="148"/>
      <c r="HB383" s="148"/>
      <c r="HC383" s="148"/>
      <c r="HD383" s="148"/>
      <c r="HE383" s="148"/>
      <c r="HF383" s="148"/>
      <c r="HG383" s="148"/>
      <c r="HH383" s="148"/>
      <c r="HI383" s="148"/>
      <c r="HJ383" s="148"/>
      <c r="HK383" s="148"/>
      <c r="HL383" s="148"/>
      <c r="HM383" s="148"/>
      <c r="HN383" s="148"/>
      <c r="HO383" s="148"/>
      <c r="HP383" s="148"/>
    </row>
    <row r="384" s="147" customFormat="1" spans="1:224">
      <c r="A384" s="160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  <c r="BQ384" s="148"/>
      <c r="BR384" s="148"/>
      <c r="BS384" s="148"/>
      <c r="BT384" s="148"/>
      <c r="BU384" s="148"/>
      <c r="BV384" s="148"/>
      <c r="BW384" s="148"/>
      <c r="BX384" s="148"/>
      <c r="BY384" s="148"/>
      <c r="BZ384" s="148"/>
      <c r="CA384" s="148"/>
      <c r="CB384" s="148"/>
      <c r="CC384" s="148"/>
      <c r="CD384" s="148"/>
      <c r="CE384" s="148"/>
      <c r="CF384" s="148"/>
      <c r="CG384" s="148"/>
      <c r="CH384" s="148"/>
      <c r="CI384" s="148"/>
      <c r="CJ384" s="148"/>
      <c r="CK384" s="148"/>
      <c r="CL384" s="148"/>
      <c r="CM384" s="148"/>
      <c r="CN384" s="148"/>
      <c r="CO384" s="148"/>
      <c r="CP384" s="148"/>
      <c r="CQ384" s="148"/>
      <c r="CR384" s="148"/>
      <c r="CS384" s="148"/>
      <c r="CT384" s="148"/>
      <c r="CU384" s="148"/>
      <c r="CV384" s="148"/>
      <c r="CW384" s="148"/>
      <c r="CX384" s="148"/>
      <c r="CY384" s="148"/>
      <c r="CZ384" s="148"/>
      <c r="DA384" s="148"/>
      <c r="DB384" s="148"/>
      <c r="DC384" s="148"/>
      <c r="DD384" s="148"/>
      <c r="DE384" s="148"/>
      <c r="DF384" s="148"/>
      <c r="DG384" s="148"/>
      <c r="DH384" s="148"/>
      <c r="DI384" s="148"/>
      <c r="DJ384" s="148"/>
      <c r="DK384" s="148"/>
      <c r="DL384" s="148"/>
      <c r="DM384" s="148"/>
      <c r="DN384" s="148"/>
      <c r="DO384" s="148"/>
      <c r="DP384" s="148"/>
      <c r="DQ384" s="148"/>
      <c r="DR384" s="148"/>
      <c r="DS384" s="148"/>
      <c r="DT384" s="148"/>
      <c r="DU384" s="148"/>
      <c r="DV384" s="148"/>
      <c r="DW384" s="148"/>
      <c r="DX384" s="148"/>
      <c r="DY384" s="148"/>
      <c r="DZ384" s="148"/>
      <c r="EA384" s="148"/>
      <c r="EB384" s="148"/>
      <c r="EC384" s="148"/>
      <c r="ED384" s="148"/>
      <c r="EE384" s="148"/>
      <c r="EF384" s="148"/>
      <c r="EG384" s="148"/>
      <c r="EH384" s="148"/>
      <c r="EI384" s="148"/>
      <c r="EJ384" s="148"/>
      <c r="EK384" s="148"/>
      <c r="EL384" s="148"/>
      <c r="EM384" s="148"/>
      <c r="EN384" s="148"/>
      <c r="EO384" s="148"/>
      <c r="EP384" s="148"/>
      <c r="EQ384" s="148"/>
      <c r="ER384" s="148"/>
      <c r="ES384" s="148"/>
      <c r="ET384" s="148"/>
      <c r="EU384" s="148"/>
      <c r="EV384" s="148"/>
      <c r="EW384" s="148"/>
      <c r="EX384" s="148"/>
      <c r="EY384" s="148"/>
      <c r="EZ384" s="148"/>
      <c r="FA384" s="148"/>
      <c r="FB384" s="148"/>
      <c r="FC384" s="148"/>
      <c r="FD384" s="148"/>
      <c r="FE384" s="148"/>
      <c r="FF384" s="148"/>
      <c r="FG384" s="148"/>
      <c r="FH384" s="148"/>
      <c r="FI384" s="148"/>
      <c r="FJ384" s="148"/>
      <c r="FK384" s="148"/>
      <c r="FL384" s="148"/>
      <c r="FM384" s="148"/>
      <c r="FN384" s="148"/>
      <c r="FO384" s="148"/>
      <c r="FP384" s="148"/>
      <c r="FQ384" s="148"/>
      <c r="FR384" s="148"/>
      <c r="FS384" s="148"/>
      <c r="FT384" s="148"/>
      <c r="FU384" s="148"/>
      <c r="FV384" s="148"/>
      <c r="FW384" s="148"/>
      <c r="FX384" s="148"/>
      <c r="FY384" s="148"/>
      <c r="FZ384" s="148"/>
      <c r="GA384" s="148"/>
      <c r="GB384" s="148"/>
      <c r="GC384" s="148"/>
      <c r="GD384" s="148"/>
      <c r="GE384" s="148"/>
      <c r="GF384" s="148"/>
      <c r="GG384" s="148"/>
      <c r="GH384" s="148"/>
      <c r="GI384" s="148"/>
      <c r="GJ384" s="148"/>
      <c r="GK384" s="148"/>
      <c r="GL384" s="148"/>
      <c r="GM384" s="148"/>
      <c r="GN384" s="148"/>
      <c r="GO384" s="148"/>
      <c r="GP384" s="148"/>
      <c r="GQ384" s="148"/>
      <c r="GR384" s="148"/>
      <c r="GS384" s="148"/>
      <c r="GT384" s="148"/>
      <c r="GU384" s="148"/>
      <c r="GV384" s="148"/>
      <c r="GW384" s="148"/>
      <c r="GX384" s="148"/>
      <c r="GY384" s="148"/>
      <c r="GZ384" s="148"/>
      <c r="HA384" s="148"/>
      <c r="HB384" s="148"/>
      <c r="HC384" s="148"/>
      <c r="HD384" s="148"/>
      <c r="HE384" s="148"/>
      <c r="HF384" s="148"/>
      <c r="HG384" s="148"/>
      <c r="HH384" s="148"/>
      <c r="HI384" s="148"/>
      <c r="HJ384" s="148"/>
      <c r="HK384" s="148"/>
      <c r="HL384" s="148"/>
      <c r="HM384" s="148"/>
      <c r="HN384" s="148"/>
      <c r="HO384" s="148"/>
      <c r="HP384" s="148"/>
    </row>
    <row r="385" s="147" customFormat="1" spans="1:224">
      <c r="A385" s="160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  <c r="BQ385" s="148"/>
      <c r="BR385" s="148"/>
      <c r="BS385" s="148"/>
      <c r="BT385" s="148"/>
      <c r="BU385" s="148"/>
      <c r="BV385" s="148"/>
      <c r="BW385" s="148"/>
      <c r="BX385" s="148"/>
      <c r="BY385" s="148"/>
      <c r="BZ385" s="148"/>
      <c r="CA385" s="148"/>
      <c r="CB385" s="148"/>
      <c r="CC385" s="148"/>
      <c r="CD385" s="148"/>
      <c r="CE385" s="148"/>
      <c r="CF385" s="148"/>
      <c r="CG385" s="148"/>
      <c r="CH385" s="148"/>
      <c r="CI385" s="148"/>
      <c r="CJ385" s="148"/>
      <c r="CK385" s="148"/>
      <c r="CL385" s="148"/>
      <c r="CM385" s="148"/>
      <c r="CN385" s="148"/>
      <c r="CO385" s="148"/>
      <c r="CP385" s="148"/>
      <c r="CQ385" s="148"/>
      <c r="CR385" s="148"/>
      <c r="CS385" s="148"/>
      <c r="CT385" s="148"/>
      <c r="CU385" s="148"/>
      <c r="CV385" s="148"/>
      <c r="CW385" s="148"/>
      <c r="CX385" s="148"/>
      <c r="CY385" s="148"/>
      <c r="CZ385" s="148"/>
      <c r="DA385" s="148"/>
      <c r="DB385" s="148"/>
      <c r="DC385" s="148"/>
      <c r="DD385" s="148"/>
      <c r="DE385" s="148"/>
      <c r="DF385" s="148"/>
      <c r="DG385" s="148"/>
      <c r="DH385" s="148"/>
      <c r="DI385" s="148"/>
      <c r="DJ385" s="148"/>
      <c r="DK385" s="148"/>
      <c r="DL385" s="148"/>
      <c r="DM385" s="148"/>
      <c r="DN385" s="148"/>
      <c r="DO385" s="148"/>
      <c r="DP385" s="148"/>
      <c r="DQ385" s="148"/>
      <c r="DR385" s="148"/>
      <c r="DS385" s="148"/>
      <c r="DT385" s="148"/>
      <c r="DU385" s="148"/>
      <c r="DV385" s="148"/>
      <c r="DW385" s="148"/>
      <c r="DX385" s="148"/>
      <c r="DY385" s="148"/>
      <c r="DZ385" s="148"/>
      <c r="EA385" s="148"/>
      <c r="EB385" s="148"/>
      <c r="EC385" s="148"/>
      <c r="ED385" s="148"/>
      <c r="EE385" s="148"/>
      <c r="EF385" s="148"/>
      <c r="EG385" s="148"/>
      <c r="EH385" s="148"/>
      <c r="EI385" s="148"/>
      <c r="EJ385" s="148"/>
      <c r="EK385" s="148"/>
      <c r="EL385" s="148"/>
      <c r="EM385" s="148"/>
      <c r="EN385" s="148"/>
      <c r="EO385" s="148"/>
      <c r="EP385" s="148"/>
      <c r="EQ385" s="148"/>
      <c r="ER385" s="148"/>
      <c r="ES385" s="148"/>
      <c r="ET385" s="148"/>
      <c r="EU385" s="148"/>
      <c r="EV385" s="148"/>
      <c r="EW385" s="148"/>
      <c r="EX385" s="148"/>
      <c r="EY385" s="148"/>
      <c r="EZ385" s="148"/>
      <c r="FA385" s="148"/>
      <c r="FB385" s="148"/>
      <c r="FC385" s="148"/>
      <c r="FD385" s="148"/>
      <c r="FE385" s="148"/>
      <c r="FF385" s="148"/>
      <c r="FG385" s="148"/>
      <c r="FH385" s="148"/>
      <c r="FI385" s="148"/>
      <c r="FJ385" s="148"/>
      <c r="FK385" s="148"/>
      <c r="FL385" s="148"/>
      <c r="FM385" s="148"/>
      <c r="FN385" s="148"/>
      <c r="FO385" s="148"/>
      <c r="FP385" s="148"/>
      <c r="FQ385" s="148"/>
      <c r="FR385" s="148"/>
      <c r="FS385" s="148"/>
      <c r="FT385" s="148"/>
      <c r="FU385" s="148"/>
      <c r="FV385" s="148"/>
      <c r="FW385" s="148"/>
      <c r="FX385" s="148"/>
      <c r="FY385" s="148"/>
      <c r="FZ385" s="148"/>
      <c r="GA385" s="148"/>
      <c r="GB385" s="148"/>
      <c r="GC385" s="148"/>
      <c r="GD385" s="148"/>
      <c r="GE385" s="148"/>
      <c r="GF385" s="148"/>
      <c r="GG385" s="148"/>
      <c r="GH385" s="148"/>
      <c r="GI385" s="148"/>
      <c r="GJ385" s="148"/>
      <c r="GK385" s="148"/>
      <c r="GL385" s="148"/>
      <c r="GM385" s="148"/>
      <c r="GN385" s="148"/>
      <c r="GO385" s="148"/>
      <c r="GP385" s="148"/>
      <c r="GQ385" s="148"/>
      <c r="GR385" s="148"/>
      <c r="GS385" s="148"/>
      <c r="GT385" s="148"/>
      <c r="GU385" s="148"/>
      <c r="GV385" s="148"/>
      <c r="GW385" s="148"/>
      <c r="GX385" s="148"/>
      <c r="GY385" s="148"/>
      <c r="GZ385" s="148"/>
      <c r="HA385" s="148"/>
      <c r="HB385" s="148"/>
      <c r="HC385" s="148"/>
      <c r="HD385" s="148"/>
      <c r="HE385" s="148"/>
      <c r="HF385" s="148"/>
      <c r="HG385" s="148"/>
      <c r="HH385" s="148"/>
      <c r="HI385" s="148"/>
      <c r="HJ385" s="148"/>
      <c r="HK385" s="148"/>
      <c r="HL385" s="148"/>
      <c r="HM385" s="148"/>
      <c r="HN385" s="148"/>
      <c r="HO385" s="148"/>
      <c r="HP385" s="148"/>
    </row>
    <row r="386" s="147" customFormat="1" spans="1:224">
      <c r="A386" s="160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  <c r="BQ386" s="148"/>
      <c r="BR386" s="148"/>
      <c r="BS386" s="148"/>
      <c r="BT386" s="148"/>
      <c r="BU386" s="148"/>
      <c r="BV386" s="148"/>
      <c r="BW386" s="148"/>
      <c r="BX386" s="148"/>
      <c r="BY386" s="148"/>
      <c r="BZ386" s="148"/>
      <c r="CA386" s="148"/>
      <c r="CB386" s="148"/>
      <c r="CC386" s="148"/>
      <c r="CD386" s="148"/>
      <c r="CE386" s="148"/>
      <c r="CF386" s="148"/>
      <c r="CG386" s="148"/>
      <c r="CH386" s="148"/>
      <c r="CI386" s="148"/>
      <c r="CJ386" s="148"/>
      <c r="CK386" s="148"/>
      <c r="CL386" s="148"/>
      <c r="CM386" s="148"/>
      <c r="CN386" s="148"/>
      <c r="CO386" s="148"/>
      <c r="CP386" s="148"/>
      <c r="CQ386" s="148"/>
      <c r="CR386" s="148"/>
      <c r="CS386" s="148"/>
      <c r="CT386" s="148"/>
      <c r="CU386" s="148"/>
      <c r="CV386" s="148"/>
      <c r="CW386" s="148"/>
      <c r="CX386" s="148"/>
      <c r="CY386" s="148"/>
      <c r="CZ386" s="148"/>
      <c r="DA386" s="148"/>
      <c r="DB386" s="148"/>
      <c r="DC386" s="148"/>
      <c r="DD386" s="148"/>
      <c r="DE386" s="148"/>
      <c r="DF386" s="148"/>
      <c r="DG386" s="148"/>
      <c r="DH386" s="148"/>
      <c r="DI386" s="148"/>
      <c r="DJ386" s="148"/>
      <c r="DK386" s="148"/>
      <c r="DL386" s="148"/>
      <c r="DM386" s="148"/>
      <c r="DN386" s="148"/>
      <c r="DO386" s="148"/>
      <c r="DP386" s="148"/>
      <c r="DQ386" s="148"/>
      <c r="DR386" s="148"/>
      <c r="DS386" s="148"/>
      <c r="DT386" s="148"/>
      <c r="DU386" s="148"/>
      <c r="DV386" s="148"/>
      <c r="DW386" s="148"/>
      <c r="DX386" s="148"/>
      <c r="DY386" s="148"/>
      <c r="DZ386" s="148"/>
      <c r="EA386" s="148"/>
      <c r="EB386" s="148"/>
      <c r="EC386" s="148"/>
      <c r="ED386" s="148"/>
      <c r="EE386" s="148"/>
      <c r="EF386" s="148"/>
      <c r="EG386" s="148"/>
      <c r="EH386" s="148"/>
      <c r="EI386" s="148"/>
      <c r="EJ386" s="148"/>
      <c r="EK386" s="148"/>
      <c r="EL386" s="148"/>
      <c r="EM386" s="148"/>
      <c r="EN386" s="148"/>
      <c r="EO386" s="148"/>
      <c r="EP386" s="148"/>
      <c r="EQ386" s="148"/>
      <c r="ER386" s="148"/>
      <c r="ES386" s="148"/>
      <c r="ET386" s="148"/>
      <c r="EU386" s="148"/>
      <c r="EV386" s="148"/>
      <c r="EW386" s="148"/>
      <c r="EX386" s="148"/>
      <c r="EY386" s="148"/>
      <c r="EZ386" s="148"/>
      <c r="FA386" s="148"/>
      <c r="FB386" s="148"/>
      <c r="FC386" s="148"/>
      <c r="FD386" s="148"/>
      <c r="FE386" s="148"/>
      <c r="FF386" s="148"/>
      <c r="FG386" s="148"/>
      <c r="FH386" s="148"/>
      <c r="FI386" s="148"/>
      <c r="FJ386" s="148"/>
      <c r="FK386" s="148"/>
      <c r="FL386" s="148"/>
      <c r="FM386" s="148"/>
      <c r="FN386" s="148"/>
      <c r="FO386" s="148"/>
      <c r="FP386" s="148"/>
      <c r="FQ386" s="148"/>
      <c r="FR386" s="148"/>
      <c r="FS386" s="148"/>
      <c r="FT386" s="148"/>
      <c r="FU386" s="148"/>
      <c r="FV386" s="148"/>
      <c r="FW386" s="148"/>
      <c r="FX386" s="148"/>
      <c r="FY386" s="148"/>
      <c r="FZ386" s="148"/>
      <c r="GA386" s="148"/>
      <c r="GB386" s="148"/>
      <c r="GC386" s="148"/>
      <c r="GD386" s="148"/>
      <c r="GE386" s="148"/>
      <c r="GF386" s="148"/>
      <c r="GG386" s="148"/>
      <c r="GH386" s="148"/>
      <c r="GI386" s="148"/>
      <c r="GJ386" s="148"/>
      <c r="GK386" s="148"/>
      <c r="GL386" s="148"/>
      <c r="GM386" s="148"/>
      <c r="GN386" s="148"/>
      <c r="GO386" s="148"/>
      <c r="GP386" s="148"/>
      <c r="GQ386" s="148"/>
      <c r="GR386" s="148"/>
      <c r="GS386" s="148"/>
      <c r="GT386" s="148"/>
      <c r="GU386" s="148"/>
      <c r="GV386" s="148"/>
      <c r="GW386" s="148"/>
      <c r="GX386" s="148"/>
      <c r="GY386" s="148"/>
      <c r="GZ386" s="148"/>
      <c r="HA386" s="148"/>
      <c r="HB386" s="148"/>
      <c r="HC386" s="148"/>
      <c r="HD386" s="148"/>
      <c r="HE386" s="148"/>
      <c r="HF386" s="148"/>
      <c r="HG386" s="148"/>
      <c r="HH386" s="148"/>
      <c r="HI386" s="148"/>
      <c r="HJ386" s="148"/>
      <c r="HK386" s="148"/>
      <c r="HL386" s="148"/>
      <c r="HM386" s="148"/>
      <c r="HN386" s="148"/>
      <c r="HO386" s="148"/>
      <c r="HP386" s="148"/>
    </row>
    <row r="387" s="147" customFormat="1" spans="1:224">
      <c r="A387" s="160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  <c r="BQ387" s="148"/>
      <c r="BR387" s="148"/>
      <c r="BS387" s="148"/>
      <c r="BT387" s="148"/>
      <c r="BU387" s="148"/>
      <c r="BV387" s="148"/>
      <c r="BW387" s="148"/>
      <c r="BX387" s="148"/>
      <c r="BY387" s="148"/>
      <c r="BZ387" s="148"/>
      <c r="CA387" s="148"/>
      <c r="CB387" s="148"/>
      <c r="CC387" s="148"/>
      <c r="CD387" s="148"/>
      <c r="CE387" s="148"/>
      <c r="CF387" s="148"/>
      <c r="CG387" s="148"/>
      <c r="CH387" s="148"/>
      <c r="CI387" s="148"/>
      <c r="CJ387" s="148"/>
      <c r="CK387" s="148"/>
      <c r="CL387" s="148"/>
      <c r="CM387" s="148"/>
      <c r="CN387" s="148"/>
      <c r="CO387" s="148"/>
      <c r="CP387" s="148"/>
      <c r="CQ387" s="148"/>
      <c r="CR387" s="148"/>
      <c r="CS387" s="148"/>
      <c r="CT387" s="148"/>
      <c r="CU387" s="148"/>
      <c r="CV387" s="148"/>
      <c r="CW387" s="148"/>
      <c r="CX387" s="148"/>
      <c r="CY387" s="148"/>
      <c r="CZ387" s="148"/>
      <c r="DA387" s="148"/>
      <c r="DB387" s="148"/>
      <c r="DC387" s="148"/>
      <c r="DD387" s="148"/>
      <c r="DE387" s="148"/>
      <c r="DF387" s="148"/>
      <c r="DG387" s="148"/>
      <c r="DH387" s="148"/>
      <c r="DI387" s="148"/>
      <c r="DJ387" s="148"/>
      <c r="DK387" s="148"/>
      <c r="DL387" s="148"/>
      <c r="DM387" s="148"/>
      <c r="DN387" s="148"/>
      <c r="DO387" s="148"/>
      <c r="DP387" s="148"/>
      <c r="DQ387" s="148"/>
      <c r="DR387" s="148"/>
      <c r="DS387" s="148"/>
      <c r="DT387" s="148"/>
      <c r="DU387" s="148"/>
      <c r="DV387" s="148"/>
      <c r="DW387" s="148"/>
      <c r="DX387" s="148"/>
      <c r="DY387" s="148"/>
      <c r="DZ387" s="148"/>
      <c r="EA387" s="148"/>
      <c r="EB387" s="148"/>
      <c r="EC387" s="148"/>
      <c r="ED387" s="148"/>
      <c r="EE387" s="148"/>
      <c r="EF387" s="148"/>
      <c r="EG387" s="148"/>
      <c r="EH387" s="148"/>
      <c r="EI387" s="148"/>
      <c r="EJ387" s="148"/>
      <c r="EK387" s="148"/>
      <c r="EL387" s="148"/>
      <c r="EM387" s="148"/>
      <c r="EN387" s="148"/>
      <c r="EO387" s="148"/>
      <c r="EP387" s="148"/>
      <c r="EQ387" s="148"/>
      <c r="ER387" s="148"/>
      <c r="ES387" s="148"/>
      <c r="ET387" s="148"/>
      <c r="EU387" s="148"/>
      <c r="EV387" s="148"/>
      <c r="EW387" s="148"/>
      <c r="EX387" s="148"/>
      <c r="EY387" s="148"/>
      <c r="EZ387" s="148"/>
      <c r="FA387" s="148"/>
      <c r="FB387" s="148"/>
      <c r="FC387" s="148"/>
      <c r="FD387" s="148"/>
      <c r="FE387" s="148"/>
      <c r="FF387" s="148"/>
      <c r="FG387" s="148"/>
      <c r="FH387" s="148"/>
      <c r="FI387" s="148"/>
      <c r="FJ387" s="148"/>
      <c r="FK387" s="148"/>
      <c r="FL387" s="148"/>
      <c r="FM387" s="148"/>
      <c r="FN387" s="148"/>
      <c r="FO387" s="148"/>
      <c r="FP387" s="148"/>
      <c r="FQ387" s="148"/>
      <c r="FR387" s="148"/>
      <c r="FS387" s="148"/>
      <c r="FT387" s="148"/>
      <c r="FU387" s="148"/>
      <c r="FV387" s="148"/>
      <c r="FW387" s="148"/>
      <c r="FX387" s="148"/>
      <c r="FY387" s="148"/>
      <c r="FZ387" s="148"/>
      <c r="GA387" s="148"/>
      <c r="GB387" s="148"/>
      <c r="GC387" s="148"/>
      <c r="GD387" s="148"/>
      <c r="GE387" s="148"/>
      <c r="GF387" s="148"/>
      <c r="GG387" s="148"/>
      <c r="GH387" s="148"/>
      <c r="GI387" s="148"/>
      <c r="GJ387" s="148"/>
      <c r="GK387" s="148"/>
      <c r="GL387" s="148"/>
      <c r="GM387" s="148"/>
      <c r="GN387" s="148"/>
      <c r="GO387" s="148"/>
      <c r="GP387" s="148"/>
      <c r="GQ387" s="148"/>
      <c r="GR387" s="148"/>
      <c r="GS387" s="148"/>
      <c r="GT387" s="148"/>
      <c r="GU387" s="148"/>
      <c r="GV387" s="148"/>
      <c r="GW387" s="148"/>
      <c r="GX387" s="148"/>
      <c r="GY387" s="148"/>
      <c r="GZ387" s="148"/>
      <c r="HA387" s="148"/>
      <c r="HB387" s="148"/>
      <c r="HC387" s="148"/>
      <c r="HD387" s="148"/>
      <c r="HE387" s="148"/>
      <c r="HF387" s="148"/>
      <c r="HG387" s="148"/>
      <c r="HH387" s="148"/>
      <c r="HI387" s="148"/>
      <c r="HJ387" s="148"/>
      <c r="HK387" s="148"/>
      <c r="HL387" s="148"/>
      <c r="HM387" s="148"/>
      <c r="HN387" s="148"/>
      <c r="HO387" s="148"/>
      <c r="HP387" s="148"/>
    </row>
    <row r="388" s="147" customFormat="1" spans="1:224">
      <c r="A388" s="160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  <c r="BQ388" s="148"/>
      <c r="BR388" s="148"/>
      <c r="BS388" s="148"/>
      <c r="BT388" s="148"/>
      <c r="BU388" s="148"/>
      <c r="BV388" s="148"/>
      <c r="BW388" s="148"/>
      <c r="BX388" s="148"/>
      <c r="BY388" s="148"/>
      <c r="BZ388" s="148"/>
      <c r="CA388" s="148"/>
      <c r="CB388" s="148"/>
      <c r="CC388" s="148"/>
      <c r="CD388" s="148"/>
      <c r="CE388" s="148"/>
      <c r="CF388" s="148"/>
      <c r="CG388" s="148"/>
      <c r="CH388" s="148"/>
      <c r="CI388" s="148"/>
      <c r="CJ388" s="148"/>
      <c r="CK388" s="148"/>
      <c r="CL388" s="148"/>
      <c r="CM388" s="148"/>
      <c r="CN388" s="148"/>
      <c r="CO388" s="148"/>
      <c r="CP388" s="148"/>
      <c r="CQ388" s="148"/>
      <c r="CR388" s="148"/>
      <c r="CS388" s="148"/>
      <c r="CT388" s="148"/>
      <c r="CU388" s="148"/>
      <c r="CV388" s="148"/>
      <c r="CW388" s="148"/>
      <c r="CX388" s="148"/>
      <c r="CY388" s="148"/>
      <c r="CZ388" s="148"/>
      <c r="DA388" s="148"/>
      <c r="DB388" s="148"/>
      <c r="DC388" s="148"/>
      <c r="DD388" s="148"/>
      <c r="DE388" s="148"/>
      <c r="DF388" s="148"/>
      <c r="DG388" s="148"/>
      <c r="DH388" s="148"/>
      <c r="DI388" s="148"/>
      <c r="DJ388" s="148"/>
      <c r="DK388" s="148"/>
      <c r="DL388" s="148"/>
      <c r="DM388" s="148"/>
      <c r="DN388" s="148"/>
      <c r="DO388" s="148"/>
      <c r="DP388" s="148"/>
      <c r="DQ388" s="148"/>
      <c r="DR388" s="148"/>
      <c r="DS388" s="148"/>
      <c r="DT388" s="148"/>
      <c r="DU388" s="148"/>
      <c r="DV388" s="148"/>
      <c r="DW388" s="148"/>
      <c r="DX388" s="148"/>
      <c r="DY388" s="148"/>
      <c r="DZ388" s="148"/>
      <c r="EA388" s="148"/>
      <c r="EB388" s="148"/>
      <c r="EC388" s="148"/>
      <c r="ED388" s="148"/>
      <c r="EE388" s="148"/>
      <c r="EF388" s="148"/>
      <c r="EG388" s="148"/>
      <c r="EH388" s="148"/>
      <c r="EI388" s="148"/>
      <c r="EJ388" s="148"/>
      <c r="EK388" s="148"/>
      <c r="EL388" s="148"/>
      <c r="EM388" s="148"/>
      <c r="EN388" s="148"/>
      <c r="EO388" s="148"/>
      <c r="EP388" s="148"/>
      <c r="EQ388" s="148"/>
      <c r="ER388" s="148"/>
      <c r="ES388" s="148"/>
      <c r="ET388" s="148"/>
      <c r="EU388" s="148"/>
      <c r="EV388" s="148"/>
      <c r="EW388" s="148"/>
      <c r="EX388" s="148"/>
      <c r="EY388" s="148"/>
      <c r="EZ388" s="148"/>
      <c r="FA388" s="148"/>
      <c r="FB388" s="148"/>
      <c r="FC388" s="148"/>
      <c r="FD388" s="148"/>
      <c r="FE388" s="148"/>
      <c r="FF388" s="148"/>
      <c r="FG388" s="148"/>
      <c r="FH388" s="148"/>
      <c r="FI388" s="148"/>
      <c r="FJ388" s="148"/>
      <c r="FK388" s="148"/>
      <c r="FL388" s="148"/>
      <c r="FM388" s="148"/>
      <c r="FN388" s="148"/>
      <c r="FO388" s="148"/>
      <c r="FP388" s="148"/>
      <c r="FQ388" s="148"/>
      <c r="FR388" s="148"/>
      <c r="FS388" s="148"/>
      <c r="FT388" s="148"/>
      <c r="FU388" s="148"/>
      <c r="FV388" s="148"/>
      <c r="FW388" s="148"/>
      <c r="FX388" s="148"/>
      <c r="FY388" s="148"/>
      <c r="FZ388" s="148"/>
      <c r="GA388" s="148"/>
      <c r="GB388" s="148"/>
      <c r="GC388" s="148"/>
      <c r="GD388" s="148"/>
      <c r="GE388" s="148"/>
      <c r="GF388" s="148"/>
      <c r="GG388" s="148"/>
      <c r="GH388" s="148"/>
      <c r="GI388" s="148"/>
      <c r="GJ388" s="148"/>
      <c r="GK388" s="148"/>
      <c r="GL388" s="148"/>
      <c r="GM388" s="148"/>
      <c r="GN388" s="148"/>
      <c r="GO388" s="148"/>
      <c r="GP388" s="148"/>
      <c r="GQ388" s="148"/>
      <c r="GR388" s="148"/>
      <c r="GS388" s="148"/>
      <c r="GT388" s="148"/>
      <c r="GU388" s="148"/>
      <c r="GV388" s="148"/>
      <c r="GW388" s="148"/>
      <c r="GX388" s="148"/>
      <c r="GY388" s="148"/>
      <c r="GZ388" s="148"/>
      <c r="HA388" s="148"/>
      <c r="HB388" s="148"/>
      <c r="HC388" s="148"/>
      <c r="HD388" s="148"/>
      <c r="HE388" s="148"/>
      <c r="HF388" s="148"/>
      <c r="HG388" s="148"/>
      <c r="HH388" s="148"/>
      <c r="HI388" s="148"/>
      <c r="HJ388" s="148"/>
      <c r="HK388" s="148"/>
      <c r="HL388" s="148"/>
      <c r="HM388" s="148"/>
      <c r="HN388" s="148"/>
      <c r="HO388" s="148"/>
      <c r="HP388" s="148"/>
    </row>
    <row r="389" s="147" customFormat="1" spans="1:224">
      <c r="A389" s="160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  <c r="BQ389" s="148"/>
      <c r="BR389" s="148"/>
      <c r="BS389" s="148"/>
      <c r="BT389" s="148"/>
      <c r="BU389" s="148"/>
      <c r="BV389" s="148"/>
      <c r="BW389" s="148"/>
      <c r="BX389" s="148"/>
      <c r="BY389" s="148"/>
      <c r="BZ389" s="148"/>
      <c r="CA389" s="148"/>
      <c r="CB389" s="148"/>
      <c r="CC389" s="148"/>
      <c r="CD389" s="148"/>
      <c r="CE389" s="148"/>
      <c r="CF389" s="148"/>
      <c r="CG389" s="148"/>
      <c r="CH389" s="148"/>
      <c r="CI389" s="148"/>
      <c r="CJ389" s="148"/>
      <c r="CK389" s="148"/>
      <c r="CL389" s="148"/>
      <c r="CM389" s="148"/>
      <c r="CN389" s="148"/>
      <c r="CO389" s="148"/>
      <c r="CP389" s="148"/>
      <c r="CQ389" s="148"/>
      <c r="CR389" s="148"/>
      <c r="CS389" s="148"/>
      <c r="CT389" s="148"/>
      <c r="CU389" s="148"/>
      <c r="CV389" s="148"/>
      <c r="CW389" s="148"/>
      <c r="CX389" s="148"/>
      <c r="CY389" s="148"/>
      <c r="CZ389" s="148"/>
      <c r="DA389" s="148"/>
      <c r="DB389" s="148"/>
      <c r="DC389" s="148"/>
      <c r="DD389" s="148"/>
      <c r="DE389" s="148"/>
      <c r="DF389" s="148"/>
      <c r="DG389" s="148"/>
      <c r="DH389" s="148"/>
      <c r="DI389" s="148"/>
      <c r="DJ389" s="148"/>
      <c r="DK389" s="148"/>
      <c r="DL389" s="148"/>
      <c r="DM389" s="148"/>
      <c r="DN389" s="148"/>
      <c r="DO389" s="148"/>
      <c r="DP389" s="148"/>
      <c r="DQ389" s="148"/>
      <c r="DR389" s="148"/>
      <c r="DS389" s="148"/>
      <c r="DT389" s="148"/>
      <c r="DU389" s="148"/>
      <c r="DV389" s="148"/>
      <c r="DW389" s="148"/>
      <c r="DX389" s="148"/>
      <c r="DY389" s="148"/>
      <c r="DZ389" s="148"/>
      <c r="EA389" s="148"/>
      <c r="EB389" s="148"/>
      <c r="EC389" s="148"/>
      <c r="ED389" s="148"/>
      <c r="EE389" s="148"/>
      <c r="EF389" s="148"/>
      <c r="EG389" s="148"/>
      <c r="EH389" s="148"/>
      <c r="EI389" s="148"/>
      <c r="EJ389" s="148"/>
      <c r="EK389" s="148"/>
      <c r="EL389" s="148"/>
      <c r="EM389" s="148"/>
      <c r="EN389" s="148"/>
      <c r="EO389" s="148"/>
      <c r="EP389" s="148"/>
      <c r="EQ389" s="148"/>
      <c r="ER389" s="148"/>
      <c r="ES389" s="148"/>
      <c r="ET389" s="148"/>
      <c r="EU389" s="148"/>
      <c r="EV389" s="148"/>
      <c r="EW389" s="148"/>
      <c r="EX389" s="148"/>
      <c r="EY389" s="148"/>
      <c r="EZ389" s="148"/>
      <c r="FA389" s="148"/>
      <c r="FB389" s="148"/>
      <c r="FC389" s="148"/>
      <c r="FD389" s="148"/>
      <c r="FE389" s="148"/>
      <c r="FF389" s="148"/>
      <c r="FG389" s="148"/>
      <c r="FH389" s="148"/>
      <c r="FI389" s="148"/>
      <c r="FJ389" s="148"/>
      <c r="FK389" s="148"/>
      <c r="FL389" s="148"/>
      <c r="FM389" s="148"/>
      <c r="FN389" s="148"/>
      <c r="FO389" s="148"/>
      <c r="FP389" s="148"/>
      <c r="FQ389" s="148"/>
      <c r="FR389" s="148"/>
      <c r="FS389" s="148"/>
      <c r="FT389" s="148"/>
      <c r="FU389" s="148"/>
      <c r="FV389" s="148"/>
      <c r="FW389" s="148"/>
      <c r="FX389" s="148"/>
      <c r="FY389" s="148"/>
      <c r="FZ389" s="148"/>
      <c r="GA389" s="148"/>
      <c r="GB389" s="148"/>
      <c r="GC389" s="148"/>
      <c r="GD389" s="148"/>
      <c r="GE389" s="148"/>
      <c r="GF389" s="148"/>
      <c r="GG389" s="148"/>
      <c r="GH389" s="148"/>
      <c r="GI389" s="148"/>
      <c r="GJ389" s="148"/>
      <c r="GK389" s="148"/>
      <c r="GL389" s="148"/>
      <c r="GM389" s="148"/>
      <c r="GN389" s="148"/>
      <c r="GO389" s="148"/>
      <c r="GP389" s="148"/>
      <c r="GQ389" s="148"/>
      <c r="GR389" s="148"/>
      <c r="GS389" s="148"/>
      <c r="GT389" s="148"/>
      <c r="GU389" s="148"/>
      <c r="GV389" s="148"/>
      <c r="GW389" s="148"/>
      <c r="GX389" s="148"/>
      <c r="GY389" s="148"/>
      <c r="GZ389" s="148"/>
      <c r="HA389" s="148"/>
      <c r="HB389" s="148"/>
      <c r="HC389" s="148"/>
      <c r="HD389" s="148"/>
      <c r="HE389" s="148"/>
      <c r="HF389" s="148"/>
      <c r="HG389" s="148"/>
      <c r="HH389" s="148"/>
      <c r="HI389" s="148"/>
      <c r="HJ389" s="148"/>
      <c r="HK389" s="148"/>
      <c r="HL389" s="148"/>
      <c r="HM389" s="148"/>
      <c r="HN389" s="148"/>
      <c r="HO389" s="148"/>
      <c r="HP389" s="148"/>
    </row>
    <row r="390" s="147" customFormat="1" spans="1:224">
      <c r="A390" s="160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  <c r="BQ390" s="148"/>
      <c r="BR390" s="148"/>
      <c r="BS390" s="148"/>
      <c r="BT390" s="148"/>
      <c r="BU390" s="148"/>
      <c r="BV390" s="148"/>
      <c r="BW390" s="148"/>
      <c r="BX390" s="148"/>
      <c r="BY390" s="148"/>
      <c r="BZ390" s="148"/>
      <c r="CA390" s="148"/>
      <c r="CB390" s="148"/>
      <c r="CC390" s="148"/>
      <c r="CD390" s="148"/>
      <c r="CE390" s="148"/>
      <c r="CF390" s="148"/>
      <c r="CG390" s="148"/>
      <c r="CH390" s="148"/>
      <c r="CI390" s="148"/>
      <c r="CJ390" s="148"/>
      <c r="CK390" s="148"/>
      <c r="CL390" s="148"/>
      <c r="CM390" s="148"/>
      <c r="CN390" s="148"/>
      <c r="CO390" s="148"/>
      <c r="CP390" s="148"/>
      <c r="CQ390" s="148"/>
      <c r="CR390" s="148"/>
      <c r="CS390" s="148"/>
      <c r="CT390" s="148"/>
      <c r="CU390" s="148"/>
      <c r="CV390" s="148"/>
      <c r="CW390" s="148"/>
      <c r="CX390" s="148"/>
      <c r="CY390" s="148"/>
      <c r="CZ390" s="148"/>
      <c r="DA390" s="148"/>
      <c r="DB390" s="148"/>
      <c r="DC390" s="148"/>
      <c r="DD390" s="148"/>
      <c r="DE390" s="148"/>
      <c r="DF390" s="148"/>
      <c r="DG390" s="148"/>
      <c r="DH390" s="148"/>
      <c r="DI390" s="148"/>
      <c r="DJ390" s="148"/>
      <c r="DK390" s="148"/>
      <c r="DL390" s="148"/>
      <c r="DM390" s="148"/>
      <c r="DN390" s="148"/>
      <c r="DO390" s="148"/>
      <c r="DP390" s="148"/>
      <c r="DQ390" s="148"/>
      <c r="DR390" s="148"/>
      <c r="DS390" s="148"/>
      <c r="DT390" s="148"/>
      <c r="DU390" s="148"/>
      <c r="DV390" s="148"/>
      <c r="DW390" s="148"/>
      <c r="DX390" s="148"/>
      <c r="DY390" s="148"/>
      <c r="DZ390" s="148"/>
      <c r="EA390" s="148"/>
      <c r="EB390" s="148"/>
      <c r="EC390" s="148"/>
      <c r="ED390" s="148"/>
      <c r="EE390" s="148"/>
      <c r="EF390" s="148"/>
      <c r="EG390" s="148"/>
      <c r="EH390" s="148"/>
      <c r="EI390" s="148"/>
      <c r="EJ390" s="148"/>
      <c r="EK390" s="148"/>
      <c r="EL390" s="148"/>
      <c r="EM390" s="148"/>
      <c r="EN390" s="148"/>
      <c r="EO390" s="148"/>
      <c r="EP390" s="148"/>
      <c r="EQ390" s="148"/>
      <c r="ER390" s="148"/>
      <c r="ES390" s="148"/>
      <c r="ET390" s="148"/>
      <c r="EU390" s="148"/>
      <c r="EV390" s="148"/>
      <c r="EW390" s="148"/>
      <c r="EX390" s="148"/>
      <c r="EY390" s="148"/>
      <c r="EZ390" s="148"/>
      <c r="FA390" s="148"/>
      <c r="FB390" s="148"/>
      <c r="FC390" s="148"/>
      <c r="FD390" s="148"/>
      <c r="FE390" s="148"/>
      <c r="FF390" s="148"/>
      <c r="FG390" s="148"/>
      <c r="FH390" s="148"/>
      <c r="FI390" s="148"/>
      <c r="FJ390" s="148"/>
      <c r="FK390" s="148"/>
      <c r="FL390" s="148"/>
      <c r="FM390" s="148"/>
      <c r="FN390" s="148"/>
      <c r="FO390" s="148"/>
      <c r="FP390" s="148"/>
      <c r="FQ390" s="148"/>
      <c r="FR390" s="148"/>
      <c r="FS390" s="148"/>
      <c r="FT390" s="148"/>
      <c r="FU390" s="148"/>
      <c r="FV390" s="148"/>
      <c r="FW390" s="148"/>
      <c r="FX390" s="148"/>
      <c r="FY390" s="148"/>
      <c r="FZ390" s="148"/>
      <c r="GA390" s="148"/>
      <c r="GB390" s="148"/>
      <c r="GC390" s="148"/>
      <c r="GD390" s="148"/>
      <c r="GE390" s="148"/>
      <c r="GF390" s="148"/>
      <c r="GG390" s="148"/>
      <c r="GH390" s="148"/>
      <c r="GI390" s="148"/>
      <c r="GJ390" s="148"/>
      <c r="GK390" s="148"/>
      <c r="GL390" s="148"/>
      <c r="GM390" s="148"/>
      <c r="GN390" s="148"/>
      <c r="GO390" s="148"/>
      <c r="GP390" s="148"/>
      <c r="GQ390" s="148"/>
      <c r="GR390" s="148"/>
      <c r="GS390" s="148"/>
      <c r="GT390" s="148"/>
      <c r="GU390" s="148"/>
      <c r="GV390" s="148"/>
      <c r="GW390" s="148"/>
      <c r="GX390" s="148"/>
      <c r="GY390" s="148"/>
      <c r="GZ390" s="148"/>
      <c r="HA390" s="148"/>
      <c r="HB390" s="148"/>
      <c r="HC390" s="148"/>
      <c r="HD390" s="148"/>
      <c r="HE390" s="148"/>
      <c r="HF390" s="148"/>
      <c r="HG390" s="148"/>
      <c r="HH390" s="148"/>
      <c r="HI390" s="148"/>
      <c r="HJ390" s="148"/>
      <c r="HK390" s="148"/>
      <c r="HL390" s="148"/>
      <c r="HM390" s="148"/>
      <c r="HN390" s="148"/>
      <c r="HO390" s="148"/>
      <c r="HP390" s="148"/>
    </row>
    <row r="391" s="147" customFormat="1" spans="1:224">
      <c r="A391" s="160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  <c r="BQ391" s="148"/>
      <c r="BR391" s="148"/>
      <c r="BS391" s="148"/>
      <c r="BT391" s="148"/>
      <c r="BU391" s="148"/>
      <c r="BV391" s="148"/>
      <c r="BW391" s="148"/>
      <c r="BX391" s="148"/>
      <c r="BY391" s="148"/>
      <c r="BZ391" s="148"/>
      <c r="CA391" s="148"/>
      <c r="CB391" s="148"/>
      <c r="CC391" s="148"/>
      <c r="CD391" s="148"/>
      <c r="CE391" s="148"/>
      <c r="CF391" s="148"/>
      <c r="CG391" s="148"/>
      <c r="CH391" s="148"/>
      <c r="CI391" s="148"/>
      <c r="CJ391" s="148"/>
      <c r="CK391" s="148"/>
      <c r="CL391" s="148"/>
      <c r="CM391" s="148"/>
      <c r="CN391" s="148"/>
      <c r="CO391" s="148"/>
      <c r="CP391" s="148"/>
      <c r="CQ391" s="148"/>
      <c r="CR391" s="148"/>
      <c r="CS391" s="148"/>
      <c r="CT391" s="148"/>
      <c r="CU391" s="148"/>
      <c r="CV391" s="148"/>
      <c r="CW391" s="148"/>
      <c r="CX391" s="148"/>
      <c r="CY391" s="148"/>
      <c r="CZ391" s="148"/>
      <c r="DA391" s="148"/>
      <c r="DB391" s="148"/>
      <c r="DC391" s="148"/>
      <c r="DD391" s="148"/>
      <c r="DE391" s="148"/>
      <c r="DF391" s="148"/>
      <c r="DG391" s="148"/>
      <c r="DH391" s="148"/>
      <c r="DI391" s="148"/>
      <c r="DJ391" s="148"/>
      <c r="DK391" s="148"/>
      <c r="DL391" s="148"/>
      <c r="DM391" s="148"/>
      <c r="DN391" s="148"/>
      <c r="DO391" s="148"/>
      <c r="DP391" s="148"/>
      <c r="DQ391" s="148"/>
      <c r="DR391" s="148"/>
      <c r="DS391" s="148"/>
      <c r="DT391" s="148"/>
      <c r="DU391" s="148"/>
      <c r="DV391" s="148"/>
      <c r="DW391" s="148"/>
      <c r="DX391" s="148"/>
      <c r="DY391" s="148"/>
      <c r="DZ391" s="148"/>
      <c r="EA391" s="148"/>
      <c r="EB391" s="148"/>
      <c r="EC391" s="148"/>
      <c r="ED391" s="148"/>
      <c r="EE391" s="148"/>
      <c r="EF391" s="148"/>
      <c r="EG391" s="148"/>
      <c r="EH391" s="148"/>
      <c r="EI391" s="148"/>
      <c r="EJ391" s="148"/>
      <c r="EK391" s="148"/>
      <c r="EL391" s="148"/>
      <c r="EM391" s="148"/>
      <c r="EN391" s="148"/>
      <c r="EO391" s="148"/>
      <c r="EP391" s="148"/>
      <c r="EQ391" s="148"/>
      <c r="ER391" s="148"/>
      <c r="ES391" s="148"/>
      <c r="ET391" s="148"/>
      <c r="EU391" s="148"/>
      <c r="EV391" s="148"/>
      <c r="EW391" s="148"/>
      <c r="EX391" s="148"/>
      <c r="EY391" s="148"/>
      <c r="EZ391" s="148"/>
      <c r="FA391" s="148"/>
      <c r="FB391" s="148"/>
      <c r="FC391" s="148"/>
      <c r="FD391" s="148"/>
      <c r="FE391" s="148"/>
      <c r="FF391" s="148"/>
      <c r="FG391" s="148"/>
      <c r="FH391" s="148"/>
      <c r="FI391" s="148"/>
      <c r="FJ391" s="148"/>
      <c r="FK391" s="148"/>
      <c r="FL391" s="148"/>
      <c r="FM391" s="148"/>
      <c r="FN391" s="148"/>
      <c r="FO391" s="148"/>
      <c r="FP391" s="148"/>
      <c r="FQ391" s="148"/>
      <c r="FR391" s="148"/>
      <c r="FS391" s="148"/>
      <c r="FT391" s="148"/>
      <c r="FU391" s="148"/>
      <c r="FV391" s="148"/>
      <c r="FW391" s="148"/>
      <c r="FX391" s="148"/>
      <c r="FY391" s="148"/>
      <c r="FZ391" s="148"/>
      <c r="GA391" s="148"/>
      <c r="GB391" s="148"/>
      <c r="GC391" s="148"/>
      <c r="GD391" s="148"/>
      <c r="GE391" s="148"/>
      <c r="GF391" s="148"/>
      <c r="GG391" s="148"/>
      <c r="GH391" s="148"/>
      <c r="GI391" s="148"/>
      <c r="GJ391" s="148"/>
      <c r="GK391" s="148"/>
      <c r="GL391" s="148"/>
      <c r="GM391" s="148"/>
      <c r="GN391" s="148"/>
      <c r="GO391" s="148"/>
      <c r="GP391" s="148"/>
      <c r="GQ391" s="148"/>
      <c r="GR391" s="148"/>
      <c r="GS391" s="148"/>
      <c r="GT391" s="148"/>
      <c r="GU391" s="148"/>
      <c r="GV391" s="148"/>
      <c r="GW391" s="148"/>
      <c r="GX391" s="148"/>
      <c r="GY391" s="148"/>
      <c r="GZ391" s="148"/>
      <c r="HA391" s="148"/>
      <c r="HB391" s="148"/>
      <c r="HC391" s="148"/>
      <c r="HD391" s="148"/>
      <c r="HE391" s="148"/>
      <c r="HF391" s="148"/>
      <c r="HG391" s="148"/>
      <c r="HH391" s="148"/>
      <c r="HI391" s="148"/>
      <c r="HJ391" s="148"/>
      <c r="HK391" s="148"/>
      <c r="HL391" s="148"/>
      <c r="HM391" s="148"/>
      <c r="HN391" s="148"/>
      <c r="HO391" s="148"/>
      <c r="HP391" s="148"/>
    </row>
    <row r="392" s="147" customFormat="1" spans="1:224">
      <c r="A392" s="160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  <c r="BQ392" s="148"/>
      <c r="BR392" s="148"/>
      <c r="BS392" s="148"/>
      <c r="BT392" s="148"/>
      <c r="BU392" s="148"/>
      <c r="BV392" s="148"/>
      <c r="BW392" s="148"/>
      <c r="BX392" s="148"/>
      <c r="BY392" s="148"/>
      <c r="BZ392" s="148"/>
      <c r="CA392" s="148"/>
      <c r="CB392" s="148"/>
      <c r="CC392" s="148"/>
      <c r="CD392" s="148"/>
      <c r="CE392" s="148"/>
      <c r="CF392" s="148"/>
      <c r="CG392" s="148"/>
      <c r="CH392" s="148"/>
      <c r="CI392" s="148"/>
      <c r="CJ392" s="148"/>
      <c r="CK392" s="148"/>
      <c r="CL392" s="148"/>
      <c r="CM392" s="148"/>
      <c r="CN392" s="148"/>
      <c r="CO392" s="148"/>
      <c r="CP392" s="148"/>
      <c r="CQ392" s="148"/>
      <c r="CR392" s="148"/>
      <c r="CS392" s="148"/>
      <c r="CT392" s="148"/>
      <c r="CU392" s="148"/>
      <c r="CV392" s="148"/>
      <c r="CW392" s="148"/>
      <c r="CX392" s="148"/>
      <c r="CY392" s="148"/>
      <c r="CZ392" s="148"/>
      <c r="DA392" s="148"/>
      <c r="DB392" s="148"/>
      <c r="DC392" s="148"/>
      <c r="DD392" s="148"/>
      <c r="DE392" s="148"/>
      <c r="DF392" s="148"/>
      <c r="DG392" s="148"/>
      <c r="DH392" s="148"/>
      <c r="DI392" s="148"/>
      <c r="DJ392" s="148"/>
      <c r="DK392" s="148"/>
      <c r="DL392" s="148"/>
      <c r="DM392" s="148"/>
      <c r="DN392" s="148"/>
      <c r="DO392" s="148"/>
      <c r="DP392" s="148"/>
      <c r="DQ392" s="148"/>
      <c r="DR392" s="148"/>
      <c r="DS392" s="148"/>
      <c r="DT392" s="148"/>
      <c r="DU392" s="148"/>
      <c r="DV392" s="148"/>
      <c r="DW392" s="148"/>
      <c r="DX392" s="148"/>
      <c r="DY392" s="148"/>
      <c r="DZ392" s="148"/>
      <c r="EA392" s="148"/>
      <c r="EB392" s="148"/>
      <c r="EC392" s="148"/>
      <c r="ED392" s="148"/>
      <c r="EE392" s="148"/>
      <c r="EF392" s="148"/>
      <c r="EG392" s="148"/>
      <c r="EH392" s="148"/>
      <c r="EI392" s="148"/>
      <c r="EJ392" s="148"/>
      <c r="EK392" s="148"/>
      <c r="EL392" s="148"/>
      <c r="EM392" s="148"/>
      <c r="EN392" s="148"/>
      <c r="EO392" s="148"/>
      <c r="EP392" s="148"/>
      <c r="EQ392" s="148"/>
      <c r="ER392" s="148"/>
      <c r="ES392" s="148"/>
      <c r="ET392" s="148"/>
      <c r="EU392" s="148"/>
      <c r="EV392" s="148"/>
      <c r="EW392" s="148"/>
      <c r="EX392" s="148"/>
      <c r="EY392" s="148"/>
      <c r="EZ392" s="148"/>
      <c r="FA392" s="148"/>
      <c r="FB392" s="148"/>
      <c r="FC392" s="148"/>
      <c r="FD392" s="148"/>
      <c r="FE392" s="148"/>
      <c r="FF392" s="148"/>
      <c r="FG392" s="148"/>
      <c r="FH392" s="148"/>
      <c r="FI392" s="148"/>
      <c r="FJ392" s="148"/>
      <c r="FK392" s="148"/>
      <c r="FL392" s="148"/>
      <c r="FM392" s="148"/>
      <c r="FN392" s="148"/>
      <c r="FO392" s="148"/>
      <c r="FP392" s="148"/>
      <c r="FQ392" s="148"/>
      <c r="FR392" s="148"/>
      <c r="FS392" s="148"/>
      <c r="FT392" s="148"/>
      <c r="FU392" s="148"/>
      <c r="FV392" s="148"/>
      <c r="FW392" s="148"/>
      <c r="FX392" s="148"/>
      <c r="FY392" s="148"/>
      <c r="FZ392" s="148"/>
      <c r="GA392" s="148"/>
      <c r="GB392" s="148"/>
      <c r="GC392" s="148"/>
      <c r="GD392" s="148"/>
      <c r="GE392" s="148"/>
      <c r="GF392" s="148"/>
      <c r="GG392" s="148"/>
      <c r="GH392" s="148"/>
      <c r="GI392" s="148"/>
      <c r="GJ392" s="148"/>
      <c r="GK392" s="148"/>
      <c r="GL392" s="148"/>
      <c r="GM392" s="148"/>
      <c r="GN392" s="148"/>
      <c r="GO392" s="148"/>
      <c r="GP392" s="148"/>
      <c r="GQ392" s="148"/>
      <c r="GR392" s="148"/>
      <c r="GS392" s="148"/>
      <c r="GT392" s="148"/>
      <c r="GU392" s="148"/>
      <c r="GV392" s="148"/>
      <c r="GW392" s="148"/>
      <c r="GX392" s="148"/>
      <c r="GY392" s="148"/>
      <c r="GZ392" s="148"/>
      <c r="HA392" s="148"/>
      <c r="HB392" s="148"/>
      <c r="HC392" s="148"/>
      <c r="HD392" s="148"/>
      <c r="HE392" s="148"/>
      <c r="HF392" s="148"/>
      <c r="HG392" s="148"/>
      <c r="HH392" s="148"/>
      <c r="HI392" s="148"/>
      <c r="HJ392" s="148"/>
      <c r="HK392" s="148"/>
      <c r="HL392" s="148"/>
      <c r="HM392" s="148"/>
      <c r="HN392" s="148"/>
      <c r="HO392" s="148"/>
      <c r="HP392" s="148"/>
    </row>
    <row r="393" s="147" customFormat="1" spans="1:224">
      <c r="A393" s="160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  <c r="BQ393" s="148"/>
      <c r="BR393" s="148"/>
      <c r="BS393" s="148"/>
      <c r="BT393" s="148"/>
      <c r="BU393" s="148"/>
      <c r="BV393" s="148"/>
      <c r="BW393" s="148"/>
      <c r="BX393" s="148"/>
      <c r="BY393" s="148"/>
      <c r="BZ393" s="148"/>
      <c r="CA393" s="148"/>
      <c r="CB393" s="148"/>
      <c r="CC393" s="148"/>
      <c r="CD393" s="148"/>
      <c r="CE393" s="148"/>
      <c r="CF393" s="148"/>
      <c r="CG393" s="148"/>
      <c r="CH393" s="148"/>
      <c r="CI393" s="148"/>
      <c r="CJ393" s="148"/>
      <c r="CK393" s="148"/>
      <c r="CL393" s="148"/>
      <c r="CM393" s="148"/>
      <c r="CN393" s="148"/>
      <c r="CO393" s="148"/>
      <c r="CP393" s="148"/>
      <c r="CQ393" s="148"/>
      <c r="CR393" s="148"/>
      <c r="CS393" s="148"/>
      <c r="CT393" s="148"/>
      <c r="CU393" s="148"/>
      <c r="CV393" s="148"/>
      <c r="CW393" s="148"/>
      <c r="CX393" s="148"/>
      <c r="CY393" s="148"/>
      <c r="CZ393" s="148"/>
      <c r="DA393" s="148"/>
      <c r="DB393" s="148"/>
      <c r="DC393" s="148"/>
      <c r="DD393" s="148"/>
      <c r="DE393" s="148"/>
      <c r="DF393" s="148"/>
      <c r="DG393" s="148"/>
      <c r="DH393" s="148"/>
      <c r="DI393" s="148"/>
      <c r="DJ393" s="148"/>
      <c r="DK393" s="148"/>
      <c r="DL393" s="148"/>
      <c r="DM393" s="148"/>
      <c r="DN393" s="148"/>
      <c r="DO393" s="148"/>
      <c r="DP393" s="148"/>
      <c r="DQ393" s="148"/>
      <c r="DR393" s="148"/>
      <c r="DS393" s="148"/>
      <c r="DT393" s="148"/>
      <c r="DU393" s="148"/>
      <c r="DV393" s="148"/>
      <c r="DW393" s="148"/>
      <c r="DX393" s="148"/>
      <c r="DY393" s="148"/>
      <c r="DZ393" s="148"/>
      <c r="EA393" s="148"/>
      <c r="EB393" s="148"/>
      <c r="EC393" s="148"/>
      <c r="ED393" s="148"/>
      <c r="EE393" s="148"/>
      <c r="EF393" s="148"/>
      <c r="EG393" s="148"/>
      <c r="EH393" s="148"/>
      <c r="EI393" s="148"/>
      <c r="EJ393" s="148"/>
      <c r="EK393" s="148"/>
      <c r="EL393" s="148"/>
      <c r="EM393" s="148"/>
      <c r="EN393" s="148"/>
      <c r="EO393" s="148"/>
      <c r="EP393" s="148"/>
      <c r="EQ393" s="148"/>
      <c r="ER393" s="148"/>
      <c r="ES393" s="148"/>
      <c r="ET393" s="148"/>
      <c r="EU393" s="148"/>
      <c r="EV393" s="148"/>
      <c r="EW393" s="148"/>
      <c r="EX393" s="148"/>
      <c r="EY393" s="148"/>
      <c r="EZ393" s="148"/>
      <c r="FA393" s="148"/>
      <c r="FB393" s="148"/>
      <c r="FC393" s="148"/>
      <c r="FD393" s="148"/>
      <c r="FE393" s="148"/>
      <c r="FF393" s="148"/>
      <c r="FG393" s="148"/>
      <c r="FH393" s="148"/>
      <c r="FI393" s="148"/>
      <c r="FJ393" s="148"/>
      <c r="FK393" s="148"/>
      <c r="FL393" s="148"/>
      <c r="FM393" s="148"/>
      <c r="FN393" s="148"/>
      <c r="FO393" s="148"/>
      <c r="FP393" s="148"/>
      <c r="FQ393" s="148"/>
      <c r="FR393" s="148"/>
      <c r="FS393" s="148"/>
      <c r="FT393" s="148"/>
      <c r="FU393" s="148"/>
      <c r="FV393" s="148"/>
      <c r="FW393" s="148"/>
      <c r="FX393" s="148"/>
      <c r="FY393" s="148"/>
      <c r="FZ393" s="148"/>
      <c r="GA393" s="148"/>
      <c r="GB393" s="148"/>
      <c r="GC393" s="148"/>
      <c r="GD393" s="148"/>
      <c r="GE393" s="148"/>
      <c r="GF393" s="148"/>
      <c r="GG393" s="148"/>
      <c r="GH393" s="148"/>
      <c r="GI393" s="148"/>
      <c r="GJ393" s="148"/>
      <c r="GK393" s="148"/>
      <c r="GL393" s="148"/>
      <c r="GM393" s="148"/>
      <c r="GN393" s="148"/>
      <c r="GO393" s="148"/>
      <c r="GP393" s="148"/>
      <c r="GQ393" s="148"/>
      <c r="GR393" s="148"/>
      <c r="GS393" s="148"/>
      <c r="GT393" s="148"/>
      <c r="GU393" s="148"/>
      <c r="GV393" s="148"/>
      <c r="GW393" s="148"/>
      <c r="GX393" s="148"/>
      <c r="GY393" s="148"/>
      <c r="GZ393" s="148"/>
      <c r="HA393" s="148"/>
      <c r="HB393" s="148"/>
      <c r="HC393" s="148"/>
      <c r="HD393" s="148"/>
      <c r="HE393" s="148"/>
      <c r="HF393" s="148"/>
      <c r="HG393" s="148"/>
      <c r="HH393" s="148"/>
      <c r="HI393" s="148"/>
      <c r="HJ393" s="148"/>
      <c r="HK393" s="148"/>
      <c r="HL393" s="148"/>
      <c r="HM393" s="148"/>
      <c r="HN393" s="148"/>
      <c r="HO393" s="148"/>
      <c r="HP393" s="148"/>
    </row>
    <row r="394" s="147" customFormat="1" spans="1:224">
      <c r="A394" s="160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  <c r="BQ394" s="148"/>
      <c r="BR394" s="148"/>
      <c r="BS394" s="148"/>
      <c r="BT394" s="148"/>
      <c r="BU394" s="148"/>
      <c r="BV394" s="148"/>
      <c r="BW394" s="148"/>
      <c r="BX394" s="148"/>
      <c r="BY394" s="148"/>
      <c r="BZ394" s="148"/>
      <c r="CA394" s="148"/>
      <c r="CB394" s="148"/>
      <c r="CC394" s="148"/>
      <c r="CD394" s="148"/>
      <c r="CE394" s="148"/>
      <c r="CF394" s="148"/>
      <c r="CG394" s="148"/>
      <c r="CH394" s="148"/>
      <c r="CI394" s="148"/>
      <c r="CJ394" s="148"/>
      <c r="CK394" s="148"/>
      <c r="CL394" s="148"/>
      <c r="CM394" s="148"/>
      <c r="CN394" s="148"/>
      <c r="CO394" s="148"/>
      <c r="CP394" s="148"/>
      <c r="CQ394" s="148"/>
      <c r="CR394" s="148"/>
      <c r="CS394" s="148"/>
      <c r="CT394" s="148"/>
      <c r="CU394" s="148"/>
      <c r="CV394" s="148"/>
      <c r="CW394" s="148"/>
      <c r="CX394" s="148"/>
      <c r="CY394" s="148"/>
      <c r="CZ394" s="148"/>
      <c r="DA394" s="148"/>
      <c r="DB394" s="148"/>
      <c r="DC394" s="148"/>
      <c r="DD394" s="148"/>
      <c r="DE394" s="148"/>
      <c r="DF394" s="148"/>
      <c r="DG394" s="148"/>
      <c r="DH394" s="148"/>
      <c r="DI394" s="148"/>
      <c r="DJ394" s="148"/>
      <c r="DK394" s="148"/>
      <c r="DL394" s="148"/>
      <c r="DM394" s="148"/>
      <c r="DN394" s="148"/>
      <c r="DO394" s="148"/>
      <c r="DP394" s="148"/>
      <c r="DQ394" s="148"/>
      <c r="DR394" s="148"/>
      <c r="DS394" s="148"/>
      <c r="DT394" s="148"/>
      <c r="DU394" s="148"/>
      <c r="DV394" s="148"/>
      <c r="DW394" s="148"/>
      <c r="DX394" s="148"/>
      <c r="DY394" s="148"/>
      <c r="DZ394" s="148"/>
      <c r="EA394" s="148"/>
      <c r="EB394" s="148"/>
      <c r="EC394" s="148"/>
      <c r="ED394" s="148"/>
      <c r="EE394" s="148"/>
      <c r="EF394" s="148"/>
      <c r="EG394" s="148"/>
      <c r="EH394" s="148"/>
      <c r="EI394" s="148"/>
      <c r="EJ394" s="148"/>
      <c r="EK394" s="148"/>
      <c r="EL394" s="148"/>
      <c r="EM394" s="148"/>
      <c r="EN394" s="148"/>
      <c r="EO394" s="148"/>
      <c r="EP394" s="148"/>
      <c r="EQ394" s="148"/>
      <c r="ER394" s="148"/>
      <c r="ES394" s="148"/>
      <c r="ET394" s="148"/>
      <c r="EU394" s="148"/>
      <c r="EV394" s="148"/>
      <c r="EW394" s="148"/>
      <c r="EX394" s="148"/>
      <c r="EY394" s="148"/>
      <c r="EZ394" s="148"/>
      <c r="FA394" s="148"/>
      <c r="FB394" s="148"/>
      <c r="FC394" s="148"/>
      <c r="FD394" s="148"/>
      <c r="FE394" s="148"/>
      <c r="FF394" s="148"/>
      <c r="FG394" s="148"/>
      <c r="FH394" s="148"/>
      <c r="FI394" s="148"/>
      <c r="FJ394" s="148"/>
      <c r="FK394" s="148"/>
      <c r="FL394" s="148"/>
      <c r="FM394" s="148"/>
      <c r="FN394" s="148"/>
      <c r="FO394" s="148"/>
      <c r="FP394" s="148"/>
      <c r="FQ394" s="148"/>
      <c r="FR394" s="148"/>
      <c r="FS394" s="148"/>
      <c r="FT394" s="148"/>
      <c r="FU394" s="148"/>
      <c r="FV394" s="148"/>
      <c r="FW394" s="148"/>
      <c r="FX394" s="148"/>
      <c r="FY394" s="148"/>
      <c r="FZ394" s="148"/>
      <c r="GA394" s="148"/>
      <c r="GB394" s="148"/>
      <c r="GC394" s="148"/>
      <c r="GD394" s="148"/>
      <c r="GE394" s="148"/>
      <c r="GF394" s="148"/>
      <c r="GG394" s="148"/>
      <c r="GH394" s="148"/>
      <c r="GI394" s="148"/>
      <c r="GJ394" s="148"/>
      <c r="GK394" s="148"/>
      <c r="GL394" s="148"/>
      <c r="GM394" s="148"/>
      <c r="GN394" s="148"/>
      <c r="GO394" s="148"/>
      <c r="GP394" s="148"/>
      <c r="GQ394" s="148"/>
      <c r="GR394" s="148"/>
      <c r="GS394" s="148"/>
      <c r="GT394" s="148"/>
      <c r="GU394" s="148"/>
      <c r="GV394" s="148"/>
      <c r="GW394" s="148"/>
      <c r="GX394" s="148"/>
      <c r="GY394" s="148"/>
      <c r="GZ394" s="148"/>
      <c r="HA394" s="148"/>
      <c r="HB394" s="148"/>
      <c r="HC394" s="148"/>
      <c r="HD394" s="148"/>
      <c r="HE394" s="148"/>
      <c r="HF394" s="148"/>
      <c r="HG394" s="148"/>
      <c r="HH394" s="148"/>
      <c r="HI394" s="148"/>
      <c r="HJ394" s="148"/>
      <c r="HK394" s="148"/>
      <c r="HL394" s="148"/>
      <c r="HM394" s="148"/>
      <c r="HN394" s="148"/>
      <c r="HO394" s="148"/>
      <c r="HP394" s="148"/>
    </row>
    <row r="395" s="147" customFormat="1" spans="1:224">
      <c r="A395" s="160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  <c r="BQ395" s="148"/>
      <c r="BR395" s="148"/>
      <c r="BS395" s="148"/>
      <c r="BT395" s="148"/>
      <c r="BU395" s="148"/>
      <c r="BV395" s="148"/>
      <c r="BW395" s="148"/>
      <c r="BX395" s="148"/>
      <c r="BY395" s="148"/>
      <c r="BZ395" s="148"/>
      <c r="CA395" s="148"/>
      <c r="CB395" s="148"/>
      <c r="CC395" s="148"/>
      <c r="CD395" s="148"/>
      <c r="CE395" s="148"/>
      <c r="CF395" s="148"/>
      <c r="CG395" s="148"/>
      <c r="CH395" s="148"/>
      <c r="CI395" s="148"/>
      <c r="CJ395" s="148"/>
      <c r="CK395" s="148"/>
      <c r="CL395" s="148"/>
      <c r="CM395" s="148"/>
      <c r="CN395" s="148"/>
      <c r="CO395" s="148"/>
      <c r="CP395" s="148"/>
      <c r="CQ395" s="148"/>
      <c r="CR395" s="148"/>
      <c r="CS395" s="148"/>
      <c r="CT395" s="148"/>
      <c r="CU395" s="148"/>
      <c r="CV395" s="148"/>
      <c r="CW395" s="148"/>
      <c r="CX395" s="148"/>
      <c r="CY395" s="148"/>
      <c r="CZ395" s="148"/>
      <c r="DA395" s="148"/>
      <c r="DB395" s="148"/>
      <c r="DC395" s="148"/>
      <c r="DD395" s="148"/>
      <c r="DE395" s="148"/>
      <c r="DF395" s="148"/>
      <c r="DG395" s="148"/>
      <c r="DH395" s="148"/>
      <c r="DI395" s="148"/>
      <c r="DJ395" s="148"/>
      <c r="DK395" s="148"/>
      <c r="DL395" s="148"/>
      <c r="DM395" s="148"/>
      <c r="DN395" s="148"/>
      <c r="DO395" s="148"/>
      <c r="DP395" s="148"/>
      <c r="DQ395" s="148"/>
      <c r="DR395" s="148"/>
      <c r="DS395" s="148"/>
      <c r="DT395" s="148"/>
      <c r="DU395" s="148"/>
      <c r="DV395" s="148"/>
      <c r="DW395" s="148"/>
      <c r="DX395" s="148"/>
      <c r="DY395" s="148"/>
      <c r="DZ395" s="148"/>
      <c r="EA395" s="148"/>
      <c r="EB395" s="148"/>
      <c r="EC395" s="148"/>
      <c r="ED395" s="148"/>
      <c r="EE395" s="148"/>
      <c r="EF395" s="148"/>
      <c r="EG395" s="148"/>
      <c r="EH395" s="148"/>
      <c r="EI395" s="148"/>
      <c r="EJ395" s="148"/>
      <c r="EK395" s="148"/>
      <c r="EL395" s="148"/>
      <c r="EM395" s="148"/>
      <c r="EN395" s="148"/>
      <c r="EO395" s="148"/>
      <c r="EP395" s="148"/>
      <c r="EQ395" s="148"/>
      <c r="ER395" s="148"/>
      <c r="ES395" s="148"/>
      <c r="ET395" s="148"/>
      <c r="EU395" s="148"/>
      <c r="EV395" s="148"/>
      <c r="EW395" s="148"/>
      <c r="EX395" s="148"/>
      <c r="EY395" s="148"/>
      <c r="EZ395" s="148"/>
      <c r="FA395" s="148"/>
      <c r="FB395" s="148"/>
      <c r="FC395" s="148"/>
      <c r="FD395" s="148"/>
      <c r="FE395" s="148"/>
      <c r="FF395" s="148"/>
      <c r="FG395" s="148"/>
      <c r="FH395" s="148"/>
      <c r="FI395" s="148"/>
      <c r="FJ395" s="148"/>
      <c r="FK395" s="148"/>
      <c r="FL395" s="148"/>
      <c r="FM395" s="148"/>
      <c r="FN395" s="148"/>
      <c r="FO395" s="148"/>
      <c r="FP395" s="148"/>
      <c r="FQ395" s="148"/>
      <c r="FR395" s="148"/>
      <c r="FS395" s="148"/>
      <c r="FT395" s="148"/>
      <c r="FU395" s="148"/>
      <c r="FV395" s="148"/>
      <c r="FW395" s="148"/>
      <c r="FX395" s="148"/>
      <c r="FY395" s="148"/>
      <c r="FZ395" s="148"/>
      <c r="GA395" s="148"/>
      <c r="GB395" s="148"/>
      <c r="GC395" s="148"/>
      <c r="GD395" s="148"/>
      <c r="GE395" s="148"/>
      <c r="GF395" s="148"/>
      <c r="GG395" s="148"/>
      <c r="GH395" s="148"/>
      <c r="GI395" s="148"/>
      <c r="GJ395" s="148"/>
      <c r="GK395" s="148"/>
      <c r="GL395" s="148"/>
      <c r="GM395" s="148"/>
      <c r="GN395" s="148"/>
      <c r="GO395" s="148"/>
      <c r="GP395" s="148"/>
      <c r="GQ395" s="148"/>
      <c r="GR395" s="148"/>
      <c r="GS395" s="148"/>
      <c r="GT395" s="148"/>
      <c r="GU395" s="148"/>
      <c r="GV395" s="148"/>
      <c r="GW395" s="148"/>
      <c r="GX395" s="148"/>
      <c r="GY395" s="148"/>
      <c r="GZ395" s="148"/>
      <c r="HA395" s="148"/>
      <c r="HB395" s="148"/>
      <c r="HC395" s="148"/>
      <c r="HD395" s="148"/>
      <c r="HE395" s="148"/>
      <c r="HF395" s="148"/>
      <c r="HG395" s="148"/>
      <c r="HH395" s="148"/>
      <c r="HI395" s="148"/>
      <c r="HJ395" s="148"/>
      <c r="HK395" s="148"/>
      <c r="HL395" s="148"/>
      <c r="HM395" s="148"/>
      <c r="HN395" s="148"/>
      <c r="HO395" s="148"/>
      <c r="HP395" s="148"/>
    </row>
    <row r="396" s="147" customFormat="1" spans="1:224">
      <c r="A396" s="160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  <c r="BQ396" s="148"/>
      <c r="BR396" s="148"/>
      <c r="BS396" s="148"/>
      <c r="BT396" s="148"/>
      <c r="BU396" s="148"/>
      <c r="BV396" s="148"/>
      <c r="BW396" s="148"/>
      <c r="BX396" s="148"/>
      <c r="BY396" s="148"/>
      <c r="BZ396" s="148"/>
      <c r="CA396" s="148"/>
      <c r="CB396" s="148"/>
      <c r="CC396" s="148"/>
      <c r="CD396" s="148"/>
      <c r="CE396" s="148"/>
      <c r="CF396" s="148"/>
      <c r="CG396" s="148"/>
      <c r="CH396" s="148"/>
      <c r="CI396" s="148"/>
      <c r="CJ396" s="148"/>
      <c r="CK396" s="148"/>
      <c r="CL396" s="148"/>
      <c r="CM396" s="148"/>
      <c r="CN396" s="148"/>
      <c r="CO396" s="148"/>
      <c r="CP396" s="148"/>
      <c r="CQ396" s="148"/>
      <c r="CR396" s="148"/>
      <c r="CS396" s="148"/>
      <c r="CT396" s="148"/>
      <c r="CU396" s="148"/>
      <c r="CV396" s="148"/>
      <c r="CW396" s="148"/>
      <c r="CX396" s="148"/>
      <c r="CY396" s="148"/>
      <c r="CZ396" s="148"/>
      <c r="DA396" s="148"/>
      <c r="DB396" s="148"/>
      <c r="DC396" s="148"/>
      <c r="DD396" s="148"/>
      <c r="DE396" s="148"/>
      <c r="DF396" s="148"/>
      <c r="DG396" s="148"/>
      <c r="DH396" s="148"/>
      <c r="DI396" s="148"/>
      <c r="DJ396" s="148"/>
      <c r="DK396" s="148"/>
      <c r="DL396" s="148"/>
      <c r="DM396" s="148"/>
      <c r="DN396" s="148"/>
      <c r="DO396" s="148"/>
      <c r="DP396" s="148"/>
      <c r="DQ396" s="148"/>
      <c r="DR396" s="148"/>
      <c r="DS396" s="148"/>
      <c r="DT396" s="148"/>
      <c r="DU396" s="148"/>
      <c r="DV396" s="148"/>
      <c r="DW396" s="148"/>
      <c r="DX396" s="148"/>
      <c r="DY396" s="148"/>
      <c r="DZ396" s="148"/>
      <c r="EA396" s="148"/>
      <c r="EB396" s="148"/>
      <c r="EC396" s="148"/>
      <c r="ED396" s="148"/>
      <c r="EE396" s="148"/>
      <c r="EF396" s="148"/>
      <c r="EG396" s="148"/>
      <c r="EH396" s="148"/>
      <c r="EI396" s="148"/>
      <c r="EJ396" s="148"/>
      <c r="EK396" s="148"/>
      <c r="EL396" s="148"/>
      <c r="EM396" s="148"/>
      <c r="EN396" s="148"/>
      <c r="EO396" s="148"/>
      <c r="EP396" s="148"/>
      <c r="EQ396" s="148"/>
      <c r="ER396" s="148"/>
      <c r="ES396" s="148"/>
      <c r="ET396" s="148"/>
      <c r="EU396" s="148"/>
      <c r="EV396" s="148"/>
      <c r="EW396" s="148"/>
      <c r="EX396" s="148"/>
      <c r="EY396" s="148"/>
      <c r="EZ396" s="148"/>
      <c r="FA396" s="148"/>
      <c r="FB396" s="148"/>
      <c r="FC396" s="148"/>
      <c r="FD396" s="148"/>
      <c r="FE396" s="148"/>
      <c r="FF396" s="148"/>
      <c r="FG396" s="148"/>
      <c r="FH396" s="148"/>
      <c r="FI396" s="148"/>
      <c r="FJ396" s="148"/>
      <c r="FK396" s="148"/>
      <c r="FL396" s="148"/>
      <c r="FM396" s="148"/>
      <c r="FN396" s="148"/>
      <c r="FO396" s="148"/>
      <c r="FP396" s="148"/>
      <c r="FQ396" s="148"/>
      <c r="FR396" s="148"/>
      <c r="FS396" s="148"/>
      <c r="FT396" s="148"/>
      <c r="FU396" s="148"/>
      <c r="FV396" s="148"/>
      <c r="FW396" s="148"/>
      <c r="FX396" s="148"/>
      <c r="FY396" s="148"/>
      <c r="FZ396" s="148"/>
      <c r="GA396" s="148"/>
      <c r="GB396" s="148"/>
      <c r="GC396" s="148"/>
      <c r="GD396" s="148"/>
      <c r="GE396" s="148"/>
      <c r="GF396" s="148"/>
      <c r="GG396" s="148"/>
      <c r="GH396" s="148"/>
      <c r="GI396" s="148"/>
      <c r="GJ396" s="148"/>
      <c r="GK396" s="148"/>
      <c r="GL396" s="148"/>
      <c r="GM396" s="148"/>
      <c r="GN396" s="148"/>
      <c r="GO396" s="148"/>
      <c r="GP396" s="148"/>
      <c r="GQ396" s="148"/>
      <c r="GR396" s="148"/>
      <c r="GS396" s="148"/>
      <c r="GT396" s="148"/>
      <c r="GU396" s="148"/>
      <c r="GV396" s="148"/>
      <c r="GW396" s="148"/>
      <c r="GX396" s="148"/>
      <c r="GY396" s="148"/>
      <c r="GZ396" s="148"/>
      <c r="HA396" s="148"/>
      <c r="HB396" s="148"/>
      <c r="HC396" s="148"/>
      <c r="HD396" s="148"/>
      <c r="HE396" s="148"/>
      <c r="HF396" s="148"/>
      <c r="HG396" s="148"/>
      <c r="HH396" s="148"/>
      <c r="HI396" s="148"/>
      <c r="HJ396" s="148"/>
      <c r="HK396" s="148"/>
      <c r="HL396" s="148"/>
      <c r="HM396" s="148"/>
      <c r="HN396" s="148"/>
      <c r="HO396" s="148"/>
      <c r="HP396" s="148"/>
    </row>
    <row r="397" s="147" customFormat="1" spans="1:224">
      <c r="A397" s="160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  <c r="BQ397" s="148"/>
      <c r="BR397" s="148"/>
      <c r="BS397" s="148"/>
      <c r="BT397" s="148"/>
      <c r="BU397" s="148"/>
      <c r="BV397" s="148"/>
      <c r="BW397" s="148"/>
      <c r="BX397" s="148"/>
      <c r="BY397" s="148"/>
      <c r="BZ397" s="148"/>
      <c r="CA397" s="148"/>
      <c r="CB397" s="148"/>
      <c r="CC397" s="148"/>
      <c r="CD397" s="148"/>
      <c r="CE397" s="148"/>
      <c r="CF397" s="148"/>
      <c r="CG397" s="148"/>
      <c r="CH397" s="148"/>
      <c r="CI397" s="148"/>
      <c r="CJ397" s="148"/>
      <c r="CK397" s="148"/>
      <c r="CL397" s="148"/>
      <c r="CM397" s="148"/>
      <c r="CN397" s="148"/>
      <c r="CO397" s="148"/>
      <c r="CP397" s="148"/>
      <c r="CQ397" s="148"/>
      <c r="CR397" s="148"/>
      <c r="CS397" s="148"/>
      <c r="CT397" s="148"/>
      <c r="CU397" s="148"/>
      <c r="CV397" s="148"/>
      <c r="CW397" s="148"/>
      <c r="CX397" s="148"/>
      <c r="CY397" s="148"/>
      <c r="CZ397" s="148"/>
      <c r="DA397" s="148"/>
      <c r="DB397" s="148"/>
      <c r="DC397" s="148"/>
      <c r="DD397" s="148"/>
      <c r="DE397" s="148"/>
      <c r="DF397" s="148"/>
      <c r="DG397" s="148"/>
      <c r="DH397" s="148"/>
      <c r="DI397" s="148"/>
      <c r="DJ397" s="148"/>
      <c r="DK397" s="148"/>
      <c r="DL397" s="148"/>
      <c r="DM397" s="148"/>
      <c r="DN397" s="148"/>
      <c r="DO397" s="148"/>
      <c r="DP397" s="148"/>
      <c r="DQ397" s="148"/>
      <c r="DR397" s="148"/>
      <c r="DS397" s="148"/>
      <c r="DT397" s="148"/>
      <c r="DU397" s="148"/>
      <c r="DV397" s="148"/>
      <c r="DW397" s="148"/>
      <c r="DX397" s="148"/>
      <c r="DY397" s="148"/>
      <c r="DZ397" s="148"/>
      <c r="EA397" s="148"/>
      <c r="EB397" s="148"/>
      <c r="EC397" s="148"/>
      <c r="ED397" s="148"/>
      <c r="EE397" s="148"/>
      <c r="EF397" s="148"/>
      <c r="EG397" s="148"/>
      <c r="EH397" s="148"/>
      <c r="EI397" s="148"/>
      <c r="EJ397" s="148"/>
      <c r="EK397" s="148"/>
      <c r="EL397" s="148"/>
      <c r="EM397" s="148"/>
      <c r="EN397" s="148"/>
      <c r="EO397" s="148"/>
      <c r="EP397" s="148"/>
      <c r="EQ397" s="148"/>
      <c r="ER397" s="148"/>
      <c r="ES397" s="148"/>
      <c r="ET397" s="148"/>
      <c r="EU397" s="148"/>
      <c r="EV397" s="148"/>
      <c r="EW397" s="148"/>
      <c r="EX397" s="148"/>
      <c r="EY397" s="148"/>
      <c r="EZ397" s="148"/>
      <c r="FA397" s="148"/>
      <c r="FB397" s="148"/>
      <c r="FC397" s="148"/>
      <c r="FD397" s="148"/>
      <c r="FE397" s="148"/>
      <c r="FF397" s="148"/>
      <c r="FG397" s="148"/>
      <c r="FH397" s="148"/>
      <c r="FI397" s="148"/>
      <c r="FJ397" s="148"/>
      <c r="FK397" s="148"/>
      <c r="FL397" s="148"/>
      <c r="FM397" s="148"/>
      <c r="FN397" s="148"/>
      <c r="FO397" s="148"/>
      <c r="FP397" s="148"/>
      <c r="FQ397" s="148"/>
      <c r="FR397" s="148"/>
      <c r="FS397" s="148"/>
      <c r="FT397" s="148"/>
      <c r="FU397" s="148"/>
      <c r="FV397" s="148"/>
      <c r="FW397" s="148"/>
      <c r="FX397" s="148"/>
      <c r="FY397" s="148"/>
      <c r="FZ397" s="148"/>
      <c r="GA397" s="148"/>
      <c r="GB397" s="148"/>
      <c r="GC397" s="148"/>
      <c r="GD397" s="148"/>
      <c r="GE397" s="148"/>
      <c r="GF397" s="148"/>
      <c r="GG397" s="148"/>
      <c r="GH397" s="148"/>
      <c r="GI397" s="148"/>
      <c r="GJ397" s="148"/>
      <c r="GK397" s="148"/>
      <c r="GL397" s="148"/>
      <c r="GM397" s="148"/>
      <c r="GN397" s="148"/>
      <c r="GO397" s="148"/>
      <c r="GP397" s="148"/>
      <c r="GQ397" s="148"/>
      <c r="GR397" s="148"/>
      <c r="GS397" s="148"/>
      <c r="GT397" s="148"/>
      <c r="GU397" s="148"/>
      <c r="GV397" s="148"/>
      <c r="GW397" s="148"/>
      <c r="GX397" s="148"/>
      <c r="GY397" s="148"/>
      <c r="GZ397" s="148"/>
      <c r="HA397" s="148"/>
      <c r="HB397" s="148"/>
      <c r="HC397" s="148"/>
      <c r="HD397" s="148"/>
      <c r="HE397" s="148"/>
      <c r="HF397" s="148"/>
      <c r="HG397" s="148"/>
      <c r="HH397" s="148"/>
      <c r="HI397" s="148"/>
      <c r="HJ397" s="148"/>
      <c r="HK397" s="148"/>
      <c r="HL397" s="148"/>
      <c r="HM397" s="148"/>
      <c r="HN397" s="148"/>
      <c r="HO397" s="148"/>
      <c r="HP397" s="148"/>
    </row>
    <row r="398" s="147" customFormat="1" spans="1:224">
      <c r="A398" s="160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  <c r="BQ398" s="148"/>
      <c r="BR398" s="148"/>
      <c r="BS398" s="148"/>
      <c r="BT398" s="148"/>
      <c r="BU398" s="148"/>
      <c r="BV398" s="148"/>
      <c r="BW398" s="148"/>
      <c r="BX398" s="148"/>
      <c r="BY398" s="148"/>
      <c r="BZ398" s="148"/>
      <c r="CA398" s="148"/>
      <c r="CB398" s="148"/>
      <c r="CC398" s="148"/>
      <c r="CD398" s="148"/>
      <c r="CE398" s="148"/>
      <c r="CF398" s="148"/>
      <c r="CG398" s="148"/>
      <c r="CH398" s="148"/>
      <c r="CI398" s="148"/>
      <c r="CJ398" s="148"/>
      <c r="CK398" s="148"/>
      <c r="CL398" s="148"/>
      <c r="CM398" s="148"/>
      <c r="CN398" s="148"/>
      <c r="CO398" s="148"/>
      <c r="CP398" s="148"/>
      <c r="CQ398" s="148"/>
      <c r="CR398" s="148"/>
      <c r="CS398" s="148"/>
      <c r="CT398" s="148"/>
      <c r="CU398" s="148"/>
      <c r="CV398" s="148"/>
      <c r="CW398" s="148"/>
      <c r="CX398" s="148"/>
      <c r="CY398" s="148"/>
      <c r="CZ398" s="148"/>
      <c r="DA398" s="148"/>
      <c r="DB398" s="148"/>
      <c r="DC398" s="148"/>
      <c r="DD398" s="148"/>
      <c r="DE398" s="148"/>
      <c r="DF398" s="148"/>
      <c r="DG398" s="148"/>
      <c r="DH398" s="148"/>
      <c r="DI398" s="148"/>
      <c r="DJ398" s="148"/>
      <c r="DK398" s="148"/>
      <c r="DL398" s="148"/>
      <c r="DM398" s="148"/>
      <c r="DN398" s="148"/>
      <c r="DO398" s="148"/>
      <c r="DP398" s="148"/>
      <c r="DQ398" s="148"/>
      <c r="DR398" s="148"/>
      <c r="DS398" s="148"/>
      <c r="DT398" s="148"/>
      <c r="DU398" s="148"/>
      <c r="DV398" s="148"/>
      <c r="DW398" s="148"/>
      <c r="DX398" s="148"/>
      <c r="DY398" s="148"/>
      <c r="DZ398" s="148"/>
      <c r="EA398" s="148"/>
      <c r="EB398" s="148"/>
      <c r="EC398" s="148"/>
      <c r="ED398" s="148"/>
      <c r="EE398" s="148"/>
      <c r="EF398" s="148"/>
      <c r="EG398" s="148"/>
      <c r="EH398" s="148"/>
      <c r="EI398" s="148"/>
      <c r="EJ398" s="148"/>
      <c r="EK398" s="148"/>
      <c r="EL398" s="148"/>
      <c r="EM398" s="148"/>
      <c r="EN398" s="148"/>
      <c r="EO398" s="148"/>
      <c r="EP398" s="148"/>
      <c r="EQ398" s="148"/>
      <c r="ER398" s="148"/>
      <c r="ES398" s="148"/>
      <c r="ET398" s="148"/>
      <c r="EU398" s="148"/>
      <c r="EV398" s="148"/>
      <c r="EW398" s="148"/>
      <c r="EX398" s="148"/>
      <c r="EY398" s="148"/>
      <c r="EZ398" s="148"/>
      <c r="FA398" s="148"/>
      <c r="FB398" s="148"/>
      <c r="FC398" s="148"/>
      <c r="FD398" s="148"/>
      <c r="FE398" s="148"/>
      <c r="FF398" s="148"/>
      <c r="FG398" s="148"/>
      <c r="FH398" s="148"/>
      <c r="FI398" s="148"/>
      <c r="FJ398" s="148"/>
      <c r="FK398" s="148"/>
      <c r="FL398" s="148"/>
      <c r="FM398" s="148"/>
      <c r="FN398" s="148"/>
      <c r="FO398" s="148"/>
      <c r="FP398" s="148"/>
      <c r="FQ398" s="148"/>
      <c r="FR398" s="148"/>
      <c r="FS398" s="148"/>
      <c r="FT398" s="148"/>
      <c r="FU398" s="148"/>
      <c r="FV398" s="148"/>
      <c r="FW398" s="148"/>
      <c r="FX398" s="148"/>
      <c r="FY398" s="148"/>
      <c r="FZ398" s="148"/>
      <c r="GA398" s="148"/>
      <c r="GB398" s="148"/>
      <c r="GC398" s="148"/>
      <c r="GD398" s="148"/>
      <c r="GE398" s="148"/>
      <c r="GF398" s="148"/>
      <c r="GG398" s="148"/>
      <c r="GH398" s="148"/>
      <c r="GI398" s="148"/>
      <c r="GJ398" s="148"/>
      <c r="GK398" s="148"/>
      <c r="GL398" s="148"/>
      <c r="GM398" s="148"/>
      <c r="GN398" s="148"/>
      <c r="GO398" s="148"/>
      <c r="GP398" s="148"/>
      <c r="GQ398" s="148"/>
      <c r="GR398" s="148"/>
      <c r="GS398" s="148"/>
      <c r="GT398" s="148"/>
      <c r="GU398" s="148"/>
      <c r="GV398" s="148"/>
      <c r="GW398" s="148"/>
      <c r="GX398" s="148"/>
      <c r="GY398" s="148"/>
      <c r="GZ398" s="148"/>
      <c r="HA398" s="148"/>
      <c r="HB398" s="148"/>
      <c r="HC398" s="148"/>
      <c r="HD398" s="148"/>
      <c r="HE398" s="148"/>
      <c r="HF398" s="148"/>
      <c r="HG398" s="148"/>
      <c r="HH398" s="148"/>
      <c r="HI398" s="148"/>
      <c r="HJ398" s="148"/>
      <c r="HK398" s="148"/>
      <c r="HL398" s="148"/>
      <c r="HM398" s="148"/>
      <c r="HN398" s="148"/>
      <c r="HO398" s="148"/>
      <c r="HP398" s="148"/>
    </row>
    <row r="399" s="147" customFormat="1" spans="1:224">
      <c r="A399" s="160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  <c r="BQ399" s="148"/>
      <c r="BR399" s="148"/>
      <c r="BS399" s="148"/>
      <c r="BT399" s="148"/>
      <c r="BU399" s="148"/>
      <c r="BV399" s="148"/>
      <c r="BW399" s="148"/>
      <c r="BX399" s="148"/>
      <c r="BY399" s="148"/>
      <c r="BZ399" s="148"/>
      <c r="CA399" s="148"/>
      <c r="CB399" s="148"/>
      <c r="CC399" s="148"/>
      <c r="CD399" s="148"/>
      <c r="CE399" s="148"/>
      <c r="CF399" s="148"/>
      <c r="CG399" s="148"/>
      <c r="CH399" s="148"/>
      <c r="CI399" s="148"/>
      <c r="CJ399" s="148"/>
      <c r="CK399" s="148"/>
      <c r="CL399" s="148"/>
      <c r="CM399" s="148"/>
      <c r="CN399" s="148"/>
      <c r="CO399" s="148"/>
      <c r="CP399" s="148"/>
      <c r="CQ399" s="148"/>
      <c r="CR399" s="148"/>
      <c r="CS399" s="148"/>
      <c r="CT399" s="148"/>
      <c r="CU399" s="148"/>
      <c r="CV399" s="148"/>
      <c r="CW399" s="148"/>
      <c r="CX399" s="148"/>
      <c r="CY399" s="148"/>
      <c r="CZ399" s="148"/>
      <c r="DA399" s="148"/>
      <c r="DB399" s="148"/>
      <c r="DC399" s="148"/>
      <c r="DD399" s="148"/>
      <c r="DE399" s="148"/>
      <c r="DF399" s="148"/>
      <c r="DG399" s="148"/>
      <c r="DH399" s="148"/>
      <c r="DI399" s="148"/>
      <c r="DJ399" s="148"/>
      <c r="DK399" s="148"/>
      <c r="DL399" s="148"/>
      <c r="DM399" s="148"/>
      <c r="DN399" s="148"/>
      <c r="DO399" s="148"/>
      <c r="DP399" s="148"/>
      <c r="DQ399" s="148"/>
      <c r="DR399" s="148"/>
      <c r="DS399" s="148"/>
      <c r="DT399" s="148"/>
      <c r="DU399" s="148"/>
      <c r="DV399" s="148"/>
      <c r="DW399" s="148"/>
      <c r="DX399" s="148"/>
      <c r="DY399" s="148"/>
      <c r="DZ399" s="148"/>
      <c r="EA399" s="148"/>
      <c r="EB399" s="148"/>
      <c r="EC399" s="148"/>
      <c r="ED399" s="148"/>
      <c r="EE399" s="148"/>
      <c r="EF399" s="148"/>
      <c r="EG399" s="148"/>
      <c r="EH399" s="148"/>
      <c r="EI399" s="148"/>
      <c r="EJ399" s="148"/>
      <c r="EK399" s="148"/>
      <c r="EL399" s="148"/>
      <c r="EM399" s="148"/>
      <c r="EN399" s="148"/>
      <c r="EO399" s="148"/>
      <c r="EP399" s="148"/>
      <c r="EQ399" s="148"/>
      <c r="ER399" s="148"/>
      <c r="ES399" s="148"/>
      <c r="ET399" s="148"/>
      <c r="EU399" s="148"/>
      <c r="EV399" s="148"/>
      <c r="EW399" s="148"/>
      <c r="EX399" s="148"/>
      <c r="EY399" s="148"/>
      <c r="EZ399" s="148"/>
      <c r="FA399" s="148"/>
      <c r="FB399" s="148"/>
      <c r="FC399" s="148"/>
      <c r="FD399" s="148"/>
      <c r="FE399" s="148"/>
      <c r="FF399" s="148"/>
      <c r="FG399" s="148"/>
      <c r="FH399" s="148"/>
      <c r="FI399" s="148"/>
      <c r="FJ399" s="148"/>
      <c r="FK399" s="148"/>
      <c r="FL399" s="148"/>
      <c r="FM399" s="148"/>
      <c r="FN399" s="148"/>
      <c r="FO399" s="148"/>
      <c r="FP399" s="148"/>
      <c r="FQ399" s="148"/>
      <c r="FR399" s="148"/>
      <c r="FS399" s="148"/>
      <c r="FT399" s="148"/>
      <c r="FU399" s="148"/>
      <c r="FV399" s="148"/>
      <c r="FW399" s="148"/>
      <c r="FX399" s="148"/>
      <c r="FY399" s="148"/>
      <c r="FZ399" s="148"/>
      <c r="GA399" s="148"/>
      <c r="GB399" s="148"/>
      <c r="GC399" s="148"/>
      <c r="GD399" s="148"/>
      <c r="GE399" s="148"/>
      <c r="GF399" s="148"/>
      <c r="GG399" s="148"/>
      <c r="GH399" s="148"/>
      <c r="GI399" s="148"/>
      <c r="GJ399" s="148"/>
      <c r="GK399" s="148"/>
      <c r="GL399" s="148"/>
      <c r="GM399" s="148"/>
      <c r="GN399" s="148"/>
      <c r="GO399" s="148"/>
      <c r="GP399" s="148"/>
      <c r="GQ399" s="148"/>
      <c r="GR399" s="148"/>
      <c r="GS399" s="148"/>
      <c r="GT399" s="148"/>
      <c r="GU399" s="148"/>
      <c r="GV399" s="148"/>
      <c r="GW399" s="148"/>
      <c r="GX399" s="148"/>
      <c r="GY399" s="148"/>
      <c r="GZ399" s="148"/>
      <c r="HA399" s="148"/>
      <c r="HB399" s="148"/>
      <c r="HC399" s="148"/>
      <c r="HD399" s="148"/>
      <c r="HE399" s="148"/>
      <c r="HF399" s="148"/>
      <c r="HG399" s="148"/>
      <c r="HH399" s="148"/>
      <c r="HI399" s="148"/>
      <c r="HJ399" s="148"/>
      <c r="HK399" s="148"/>
      <c r="HL399" s="148"/>
      <c r="HM399" s="148"/>
      <c r="HN399" s="148"/>
      <c r="HO399" s="148"/>
      <c r="HP399" s="148"/>
    </row>
    <row r="400" s="147" customFormat="1" spans="1:224">
      <c r="A400" s="160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  <c r="BQ400" s="148"/>
      <c r="BR400" s="148"/>
      <c r="BS400" s="148"/>
      <c r="BT400" s="148"/>
      <c r="BU400" s="148"/>
      <c r="BV400" s="148"/>
      <c r="BW400" s="148"/>
      <c r="BX400" s="148"/>
      <c r="BY400" s="148"/>
      <c r="BZ400" s="148"/>
      <c r="CA400" s="148"/>
      <c r="CB400" s="148"/>
      <c r="CC400" s="148"/>
      <c r="CD400" s="148"/>
      <c r="CE400" s="148"/>
      <c r="CF400" s="148"/>
      <c r="CG400" s="148"/>
      <c r="CH400" s="148"/>
      <c r="CI400" s="148"/>
      <c r="CJ400" s="148"/>
      <c r="CK400" s="148"/>
      <c r="CL400" s="148"/>
      <c r="CM400" s="148"/>
      <c r="CN400" s="148"/>
      <c r="CO400" s="148"/>
      <c r="CP400" s="148"/>
      <c r="CQ400" s="148"/>
      <c r="CR400" s="148"/>
      <c r="CS400" s="148"/>
      <c r="CT400" s="148"/>
      <c r="CU400" s="148"/>
      <c r="CV400" s="148"/>
      <c r="CW400" s="148"/>
      <c r="CX400" s="148"/>
      <c r="CY400" s="148"/>
      <c r="CZ400" s="148"/>
      <c r="DA400" s="148"/>
      <c r="DB400" s="148"/>
      <c r="DC400" s="148"/>
      <c r="DD400" s="148"/>
      <c r="DE400" s="148"/>
      <c r="DF400" s="148"/>
      <c r="DG400" s="148"/>
      <c r="DH400" s="148"/>
      <c r="DI400" s="148"/>
      <c r="DJ400" s="148"/>
      <c r="DK400" s="148"/>
      <c r="DL400" s="148"/>
      <c r="DM400" s="148"/>
      <c r="DN400" s="148"/>
      <c r="DO400" s="148"/>
      <c r="DP400" s="148"/>
      <c r="DQ400" s="148"/>
      <c r="DR400" s="148"/>
      <c r="DS400" s="148"/>
      <c r="DT400" s="148"/>
      <c r="DU400" s="148"/>
      <c r="DV400" s="148"/>
      <c r="DW400" s="148"/>
      <c r="DX400" s="148"/>
      <c r="DY400" s="148"/>
      <c r="DZ400" s="148"/>
      <c r="EA400" s="148"/>
      <c r="EB400" s="148"/>
      <c r="EC400" s="148"/>
      <c r="ED400" s="148"/>
      <c r="EE400" s="148"/>
      <c r="EF400" s="148"/>
      <c r="EG400" s="148"/>
      <c r="EH400" s="148"/>
      <c r="EI400" s="148"/>
      <c r="EJ400" s="148"/>
      <c r="EK400" s="148"/>
      <c r="EL400" s="148"/>
      <c r="EM400" s="148"/>
      <c r="EN400" s="148"/>
      <c r="EO400" s="148"/>
      <c r="EP400" s="148"/>
      <c r="EQ400" s="148"/>
      <c r="ER400" s="148"/>
      <c r="ES400" s="148"/>
      <c r="ET400" s="148"/>
      <c r="EU400" s="148"/>
      <c r="EV400" s="148"/>
      <c r="EW400" s="148"/>
      <c r="EX400" s="148"/>
      <c r="EY400" s="148"/>
      <c r="EZ400" s="148"/>
      <c r="FA400" s="148"/>
      <c r="FB400" s="148"/>
      <c r="FC400" s="148"/>
      <c r="FD400" s="148"/>
      <c r="FE400" s="148"/>
      <c r="FF400" s="148"/>
      <c r="FG400" s="148"/>
      <c r="FH400" s="148"/>
      <c r="FI400" s="148"/>
      <c r="FJ400" s="148"/>
      <c r="FK400" s="148"/>
      <c r="FL400" s="148"/>
      <c r="FM400" s="148"/>
      <c r="FN400" s="148"/>
      <c r="FO400" s="148"/>
      <c r="FP400" s="148"/>
      <c r="FQ400" s="148"/>
      <c r="FR400" s="148"/>
      <c r="FS400" s="148"/>
      <c r="FT400" s="148"/>
      <c r="FU400" s="148"/>
      <c r="FV400" s="148"/>
      <c r="FW400" s="148"/>
      <c r="FX400" s="148"/>
      <c r="FY400" s="148"/>
      <c r="FZ400" s="148"/>
      <c r="GA400" s="148"/>
      <c r="GB400" s="148"/>
      <c r="GC400" s="148"/>
      <c r="GD400" s="148"/>
      <c r="GE400" s="148"/>
      <c r="GF400" s="148"/>
      <c r="GG400" s="148"/>
      <c r="GH400" s="148"/>
      <c r="GI400" s="148"/>
      <c r="GJ400" s="148"/>
      <c r="GK400" s="148"/>
      <c r="GL400" s="148"/>
      <c r="GM400" s="148"/>
      <c r="GN400" s="148"/>
      <c r="GO400" s="148"/>
      <c r="GP400" s="148"/>
      <c r="GQ400" s="148"/>
      <c r="GR400" s="148"/>
      <c r="GS400" s="148"/>
      <c r="GT400" s="148"/>
      <c r="GU400" s="148"/>
      <c r="GV400" s="148"/>
      <c r="GW400" s="148"/>
      <c r="GX400" s="148"/>
      <c r="GY400" s="148"/>
      <c r="GZ400" s="148"/>
      <c r="HA400" s="148"/>
      <c r="HB400" s="148"/>
      <c r="HC400" s="148"/>
      <c r="HD400" s="148"/>
      <c r="HE400" s="148"/>
      <c r="HF400" s="148"/>
      <c r="HG400" s="148"/>
      <c r="HH400" s="148"/>
      <c r="HI400" s="148"/>
      <c r="HJ400" s="148"/>
      <c r="HK400" s="148"/>
      <c r="HL400" s="148"/>
      <c r="HM400" s="148"/>
      <c r="HN400" s="148"/>
      <c r="HO400" s="148"/>
      <c r="HP400" s="148"/>
    </row>
    <row r="401" s="147" customFormat="1" spans="1:224">
      <c r="A401" s="160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  <c r="BQ401" s="148"/>
      <c r="BR401" s="148"/>
      <c r="BS401" s="148"/>
      <c r="BT401" s="148"/>
      <c r="BU401" s="148"/>
      <c r="BV401" s="148"/>
      <c r="BW401" s="148"/>
      <c r="BX401" s="148"/>
      <c r="BY401" s="148"/>
      <c r="BZ401" s="148"/>
      <c r="CA401" s="148"/>
      <c r="CB401" s="148"/>
      <c r="CC401" s="148"/>
      <c r="CD401" s="148"/>
      <c r="CE401" s="148"/>
      <c r="CF401" s="148"/>
      <c r="CG401" s="148"/>
      <c r="CH401" s="148"/>
      <c r="CI401" s="148"/>
      <c r="CJ401" s="148"/>
      <c r="CK401" s="148"/>
      <c r="CL401" s="148"/>
      <c r="CM401" s="148"/>
      <c r="CN401" s="148"/>
      <c r="CO401" s="148"/>
      <c r="CP401" s="148"/>
      <c r="CQ401" s="148"/>
      <c r="CR401" s="148"/>
      <c r="CS401" s="148"/>
      <c r="CT401" s="148"/>
      <c r="CU401" s="148"/>
      <c r="CV401" s="148"/>
      <c r="CW401" s="148"/>
      <c r="CX401" s="148"/>
      <c r="CY401" s="148"/>
      <c r="CZ401" s="148"/>
      <c r="DA401" s="148"/>
      <c r="DB401" s="148"/>
      <c r="DC401" s="148"/>
      <c r="DD401" s="148"/>
      <c r="DE401" s="148"/>
      <c r="DF401" s="148"/>
      <c r="DG401" s="148"/>
      <c r="DH401" s="148"/>
      <c r="DI401" s="148"/>
      <c r="DJ401" s="148"/>
      <c r="DK401" s="148"/>
      <c r="DL401" s="148"/>
      <c r="DM401" s="148"/>
      <c r="DN401" s="148"/>
      <c r="DO401" s="148"/>
      <c r="DP401" s="148"/>
      <c r="DQ401" s="148"/>
      <c r="DR401" s="148"/>
      <c r="DS401" s="148"/>
      <c r="DT401" s="148"/>
      <c r="DU401" s="148"/>
      <c r="DV401" s="148"/>
      <c r="DW401" s="148"/>
      <c r="DX401" s="148"/>
      <c r="DY401" s="148"/>
      <c r="DZ401" s="148"/>
      <c r="EA401" s="148"/>
      <c r="EB401" s="148"/>
      <c r="EC401" s="148"/>
      <c r="ED401" s="148"/>
      <c r="EE401" s="148"/>
      <c r="EF401" s="148"/>
      <c r="EG401" s="148"/>
      <c r="EH401" s="148"/>
      <c r="EI401" s="148"/>
      <c r="EJ401" s="148"/>
      <c r="EK401" s="148"/>
      <c r="EL401" s="148"/>
      <c r="EM401" s="148"/>
      <c r="EN401" s="148"/>
      <c r="EO401" s="148"/>
      <c r="EP401" s="148"/>
      <c r="EQ401" s="148"/>
      <c r="ER401" s="148"/>
      <c r="ES401" s="148"/>
      <c r="ET401" s="148"/>
      <c r="EU401" s="148"/>
      <c r="EV401" s="148"/>
      <c r="EW401" s="148"/>
      <c r="EX401" s="148"/>
      <c r="EY401" s="148"/>
      <c r="EZ401" s="148"/>
      <c r="FA401" s="148"/>
      <c r="FB401" s="148"/>
      <c r="FC401" s="148"/>
      <c r="FD401" s="148"/>
      <c r="FE401" s="148"/>
      <c r="FF401" s="148"/>
      <c r="FG401" s="148"/>
      <c r="FH401" s="148"/>
      <c r="FI401" s="148"/>
      <c r="FJ401" s="148"/>
      <c r="FK401" s="148"/>
      <c r="FL401" s="148"/>
      <c r="FM401" s="148"/>
      <c r="FN401" s="148"/>
      <c r="FO401" s="148"/>
      <c r="FP401" s="148"/>
      <c r="FQ401" s="148"/>
      <c r="FR401" s="148"/>
      <c r="FS401" s="148"/>
      <c r="FT401" s="148"/>
      <c r="FU401" s="148"/>
      <c r="FV401" s="148"/>
      <c r="FW401" s="148"/>
      <c r="FX401" s="148"/>
      <c r="FY401" s="148"/>
      <c r="FZ401" s="148"/>
      <c r="GA401" s="148"/>
      <c r="GB401" s="148"/>
      <c r="GC401" s="148"/>
      <c r="GD401" s="148"/>
      <c r="GE401" s="148"/>
      <c r="GF401" s="148"/>
      <c r="GG401" s="148"/>
      <c r="GH401" s="148"/>
      <c r="GI401" s="148"/>
      <c r="GJ401" s="148"/>
      <c r="GK401" s="148"/>
      <c r="GL401" s="148"/>
      <c r="GM401" s="148"/>
      <c r="GN401" s="148"/>
      <c r="GO401" s="148"/>
      <c r="GP401" s="148"/>
      <c r="GQ401" s="148"/>
      <c r="GR401" s="148"/>
      <c r="GS401" s="148"/>
      <c r="GT401" s="148"/>
      <c r="GU401" s="148"/>
      <c r="GV401" s="148"/>
      <c r="GW401" s="148"/>
      <c r="GX401" s="148"/>
      <c r="GY401" s="148"/>
      <c r="GZ401" s="148"/>
      <c r="HA401" s="148"/>
      <c r="HB401" s="148"/>
      <c r="HC401" s="148"/>
      <c r="HD401" s="148"/>
      <c r="HE401" s="148"/>
      <c r="HF401" s="148"/>
      <c r="HG401" s="148"/>
      <c r="HH401" s="148"/>
      <c r="HI401" s="148"/>
      <c r="HJ401" s="148"/>
      <c r="HK401" s="148"/>
      <c r="HL401" s="148"/>
      <c r="HM401" s="148"/>
      <c r="HN401" s="148"/>
      <c r="HO401" s="148"/>
      <c r="HP401" s="148"/>
    </row>
    <row r="402" s="147" customFormat="1" spans="1:224">
      <c r="A402" s="160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  <c r="BQ402" s="148"/>
      <c r="BR402" s="148"/>
      <c r="BS402" s="148"/>
      <c r="BT402" s="148"/>
      <c r="BU402" s="148"/>
      <c r="BV402" s="148"/>
      <c r="BW402" s="148"/>
      <c r="BX402" s="148"/>
      <c r="BY402" s="148"/>
      <c r="BZ402" s="148"/>
      <c r="CA402" s="148"/>
      <c r="CB402" s="148"/>
      <c r="CC402" s="148"/>
      <c r="CD402" s="148"/>
      <c r="CE402" s="148"/>
      <c r="CF402" s="148"/>
      <c r="CG402" s="148"/>
      <c r="CH402" s="148"/>
      <c r="CI402" s="148"/>
      <c r="CJ402" s="148"/>
      <c r="CK402" s="148"/>
      <c r="CL402" s="148"/>
      <c r="CM402" s="148"/>
      <c r="CN402" s="148"/>
      <c r="CO402" s="148"/>
      <c r="CP402" s="148"/>
      <c r="CQ402" s="148"/>
      <c r="CR402" s="148"/>
      <c r="CS402" s="148"/>
      <c r="CT402" s="148"/>
      <c r="CU402" s="148"/>
      <c r="CV402" s="148"/>
      <c r="CW402" s="148"/>
      <c r="CX402" s="148"/>
      <c r="CY402" s="148"/>
      <c r="CZ402" s="148"/>
      <c r="DA402" s="148"/>
      <c r="DB402" s="148"/>
      <c r="DC402" s="148"/>
      <c r="DD402" s="148"/>
      <c r="DE402" s="148"/>
      <c r="DF402" s="148"/>
      <c r="DG402" s="148"/>
      <c r="DH402" s="148"/>
      <c r="DI402" s="148"/>
      <c r="DJ402" s="148"/>
      <c r="DK402" s="148"/>
      <c r="DL402" s="148"/>
      <c r="DM402" s="148"/>
      <c r="DN402" s="148"/>
      <c r="DO402" s="148"/>
      <c r="DP402" s="148"/>
      <c r="DQ402" s="148"/>
      <c r="DR402" s="148"/>
      <c r="DS402" s="148"/>
      <c r="DT402" s="148"/>
      <c r="DU402" s="148"/>
      <c r="DV402" s="148"/>
      <c r="DW402" s="148"/>
      <c r="DX402" s="148"/>
      <c r="DY402" s="148"/>
      <c r="DZ402" s="148"/>
      <c r="EA402" s="148"/>
      <c r="EB402" s="148"/>
      <c r="EC402" s="148"/>
      <c r="ED402" s="148"/>
      <c r="EE402" s="148"/>
      <c r="EF402" s="148"/>
      <c r="EG402" s="148"/>
      <c r="EH402" s="148"/>
      <c r="EI402" s="148"/>
      <c r="EJ402" s="148"/>
      <c r="EK402" s="148"/>
      <c r="EL402" s="148"/>
      <c r="EM402" s="148"/>
      <c r="EN402" s="148"/>
      <c r="EO402" s="148"/>
      <c r="EP402" s="148"/>
      <c r="EQ402" s="148"/>
      <c r="ER402" s="148"/>
      <c r="ES402" s="148"/>
      <c r="ET402" s="148"/>
      <c r="EU402" s="148"/>
      <c r="EV402" s="148"/>
      <c r="EW402" s="148"/>
      <c r="EX402" s="148"/>
      <c r="EY402" s="148"/>
      <c r="EZ402" s="148"/>
      <c r="FA402" s="148"/>
      <c r="FB402" s="148"/>
      <c r="FC402" s="148"/>
      <c r="FD402" s="148"/>
      <c r="FE402" s="148"/>
      <c r="FF402" s="148"/>
      <c r="FG402" s="148"/>
      <c r="FH402" s="148"/>
      <c r="FI402" s="148"/>
      <c r="FJ402" s="148"/>
      <c r="FK402" s="148"/>
      <c r="FL402" s="148"/>
      <c r="FM402" s="148"/>
      <c r="FN402" s="148"/>
      <c r="FO402" s="148"/>
      <c r="FP402" s="148"/>
      <c r="FQ402" s="148"/>
      <c r="FR402" s="148"/>
      <c r="FS402" s="148"/>
      <c r="FT402" s="148"/>
      <c r="FU402" s="148"/>
      <c r="FV402" s="148"/>
      <c r="FW402" s="148"/>
      <c r="FX402" s="148"/>
      <c r="FY402" s="148"/>
      <c r="FZ402" s="148"/>
      <c r="GA402" s="148"/>
      <c r="GB402" s="148"/>
      <c r="GC402" s="148"/>
      <c r="GD402" s="148"/>
      <c r="GE402" s="148"/>
      <c r="GF402" s="148"/>
      <c r="GG402" s="148"/>
      <c r="GH402" s="148"/>
      <c r="GI402" s="148"/>
      <c r="GJ402" s="148"/>
      <c r="GK402" s="148"/>
      <c r="GL402" s="148"/>
      <c r="GM402" s="148"/>
      <c r="GN402" s="148"/>
      <c r="GO402" s="148"/>
      <c r="GP402" s="148"/>
      <c r="GQ402" s="148"/>
      <c r="GR402" s="148"/>
      <c r="GS402" s="148"/>
      <c r="GT402" s="148"/>
      <c r="GU402" s="148"/>
      <c r="GV402" s="148"/>
      <c r="GW402" s="148"/>
      <c r="GX402" s="148"/>
      <c r="GY402" s="148"/>
      <c r="GZ402" s="148"/>
      <c r="HA402" s="148"/>
      <c r="HB402" s="148"/>
      <c r="HC402" s="148"/>
      <c r="HD402" s="148"/>
      <c r="HE402" s="148"/>
      <c r="HF402" s="148"/>
      <c r="HG402" s="148"/>
      <c r="HH402" s="148"/>
      <c r="HI402" s="148"/>
      <c r="HJ402" s="148"/>
      <c r="HK402" s="148"/>
      <c r="HL402" s="148"/>
      <c r="HM402" s="148"/>
      <c r="HN402" s="148"/>
      <c r="HO402" s="148"/>
      <c r="HP402" s="148"/>
    </row>
    <row r="403" s="147" customFormat="1" spans="1:224">
      <c r="A403" s="160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  <c r="BQ403" s="148"/>
      <c r="BR403" s="148"/>
      <c r="BS403" s="148"/>
      <c r="BT403" s="148"/>
      <c r="BU403" s="148"/>
      <c r="BV403" s="148"/>
      <c r="BW403" s="148"/>
      <c r="BX403" s="148"/>
      <c r="BY403" s="148"/>
      <c r="BZ403" s="148"/>
      <c r="CA403" s="148"/>
      <c r="CB403" s="148"/>
      <c r="CC403" s="148"/>
      <c r="CD403" s="148"/>
      <c r="CE403" s="148"/>
      <c r="CF403" s="148"/>
      <c r="CG403" s="148"/>
      <c r="CH403" s="148"/>
      <c r="CI403" s="148"/>
      <c r="CJ403" s="148"/>
      <c r="CK403" s="148"/>
      <c r="CL403" s="148"/>
      <c r="CM403" s="148"/>
      <c r="CN403" s="148"/>
      <c r="CO403" s="148"/>
      <c r="CP403" s="148"/>
      <c r="CQ403" s="148"/>
      <c r="CR403" s="148"/>
      <c r="CS403" s="148"/>
      <c r="CT403" s="148"/>
      <c r="CU403" s="148"/>
      <c r="CV403" s="148"/>
      <c r="CW403" s="148"/>
      <c r="CX403" s="148"/>
      <c r="CY403" s="148"/>
      <c r="CZ403" s="148"/>
      <c r="DA403" s="148"/>
      <c r="DB403" s="148"/>
      <c r="DC403" s="148"/>
      <c r="DD403" s="148"/>
      <c r="DE403" s="148"/>
      <c r="DF403" s="148"/>
      <c r="DG403" s="148"/>
      <c r="DH403" s="148"/>
      <c r="DI403" s="148"/>
      <c r="DJ403" s="148"/>
      <c r="DK403" s="148"/>
      <c r="DL403" s="148"/>
      <c r="DM403" s="148"/>
      <c r="DN403" s="148"/>
      <c r="DO403" s="148"/>
      <c r="DP403" s="148"/>
      <c r="DQ403" s="148"/>
      <c r="DR403" s="148"/>
      <c r="DS403" s="148"/>
      <c r="DT403" s="148"/>
      <c r="DU403" s="148"/>
      <c r="DV403" s="148"/>
      <c r="DW403" s="148"/>
      <c r="DX403" s="148"/>
      <c r="DY403" s="148"/>
      <c r="DZ403" s="148"/>
      <c r="EA403" s="148"/>
      <c r="EB403" s="148"/>
      <c r="EC403" s="148"/>
      <c r="ED403" s="148"/>
      <c r="EE403" s="148"/>
      <c r="EF403" s="148"/>
      <c r="EG403" s="148"/>
      <c r="EH403" s="148"/>
      <c r="EI403" s="148"/>
      <c r="EJ403" s="148"/>
      <c r="EK403" s="148"/>
      <c r="EL403" s="148"/>
      <c r="EM403" s="148"/>
      <c r="EN403" s="148"/>
      <c r="EO403" s="148"/>
      <c r="EP403" s="148"/>
      <c r="EQ403" s="148"/>
      <c r="ER403" s="148"/>
      <c r="ES403" s="148"/>
      <c r="ET403" s="148"/>
      <c r="EU403" s="148"/>
      <c r="EV403" s="148"/>
      <c r="EW403" s="148"/>
      <c r="EX403" s="148"/>
      <c r="EY403" s="148"/>
      <c r="EZ403" s="148"/>
      <c r="FA403" s="148"/>
      <c r="FB403" s="148"/>
      <c r="FC403" s="148"/>
      <c r="FD403" s="148"/>
      <c r="FE403" s="148"/>
      <c r="FF403" s="148"/>
      <c r="FG403" s="148"/>
      <c r="FH403" s="148"/>
      <c r="FI403" s="148"/>
      <c r="FJ403" s="148"/>
      <c r="FK403" s="148"/>
      <c r="FL403" s="148"/>
      <c r="FM403" s="148"/>
      <c r="FN403" s="148"/>
      <c r="FO403" s="148"/>
      <c r="FP403" s="148"/>
      <c r="FQ403" s="148"/>
      <c r="FR403" s="148"/>
      <c r="FS403" s="148"/>
      <c r="FT403" s="148"/>
      <c r="FU403" s="148"/>
      <c r="FV403" s="148"/>
      <c r="FW403" s="148"/>
      <c r="FX403" s="148"/>
      <c r="FY403" s="148"/>
      <c r="FZ403" s="148"/>
      <c r="GA403" s="148"/>
      <c r="GB403" s="148"/>
      <c r="GC403" s="148"/>
      <c r="GD403" s="148"/>
      <c r="GE403" s="148"/>
      <c r="GF403" s="148"/>
      <c r="GG403" s="148"/>
      <c r="GH403" s="148"/>
      <c r="GI403" s="148"/>
      <c r="GJ403" s="148"/>
      <c r="GK403" s="148"/>
      <c r="GL403" s="148"/>
      <c r="GM403" s="148"/>
      <c r="GN403" s="148"/>
      <c r="GO403" s="148"/>
      <c r="GP403" s="148"/>
      <c r="GQ403" s="148"/>
      <c r="GR403" s="148"/>
      <c r="GS403" s="148"/>
      <c r="GT403" s="148"/>
      <c r="GU403" s="148"/>
      <c r="GV403" s="148"/>
      <c r="GW403" s="148"/>
      <c r="GX403" s="148"/>
      <c r="GY403" s="148"/>
      <c r="GZ403" s="148"/>
      <c r="HA403" s="148"/>
      <c r="HB403" s="148"/>
      <c r="HC403" s="148"/>
      <c r="HD403" s="148"/>
      <c r="HE403" s="148"/>
      <c r="HF403" s="148"/>
      <c r="HG403" s="148"/>
      <c r="HH403" s="148"/>
      <c r="HI403" s="148"/>
      <c r="HJ403" s="148"/>
      <c r="HK403" s="148"/>
      <c r="HL403" s="148"/>
      <c r="HM403" s="148"/>
      <c r="HN403" s="148"/>
      <c r="HO403" s="148"/>
      <c r="HP403" s="148"/>
    </row>
    <row r="404" s="147" customFormat="1" spans="1:224">
      <c r="A404" s="160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  <c r="BQ404" s="148"/>
      <c r="BR404" s="148"/>
      <c r="BS404" s="148"/>
      <c r="BT404" s="148"/>
      <c r="BU404" s="148"/>
      <c r="BV404" s="148"/>
      <c r="BW404" s="148"/>
      <c r="BX404" s="148"/>
      <c r="BY404" s="148"/>
      <c r="BZ404" s="148"/>
      <c r="CA404" s="148"/>
      <c r="CB404" s="148"/>
      <c r="CC404" s="148"/>
      <c r="CD404" s="148"/>
      <c r="CE404" s="148"/>
      <c r="CF404" s="148"/>
      <c r="CG404" s="148"/>
      <c r="CH404" s="148"/>
      <c r="CI404" s="148"/>
      <c r="CJ404" s="148"/>
      <c r="CK404" s="148"/>
      <c r="CL404" s="148"/>
      <c r="CM404" s="148"/>
      <c r="CN404" s="148"/>
      <c r="CO404" s="148"/>
      <c r="CP404" s="148"/>
      <c r="CQ404" s="148"/>
      <c r="CR404" s="148"/>
      <c r="CS404" s="148"/>
      <c r="CT404" s="148"/>
      <c r="CU404" s="148"/>
      <c r="CV404" s="148"/>
      <c r="CW404" s="148"/>
      <c r="CX404" s="148"/>
      <c r="CY404" s="148"/>
      <c r="CZ404" s="148"/>
      <c r="DA404" s="148"/>
      <c r="DB404" s="148"/>
      <c r="DC404" s="148"/>
      <c r="DD404" s="148"/>
      <c r="DE404" s="148"/>
      <c r="DF404" s="148"/>
      <c r="DG404" s="148"/>
      <c r="DH404" s="148"/>
      <c r="DI404" s="148"/>
      <c r="DJ404" s="148"/>
      <c r="DK404" s="148"/>
      <c r="DL404" s="148"/>
      <c r="DM404" s="148"/>
      <c r="DN404" s="148"/>
      <c r="DO404" s="148"/>
      <c r="DP404" s="148"/>
      <c r="DQ404" s="148"/>
      <c r="DR404" s="148"/>
      <c r="DS404" s="148"/>
      <c r="DT404" s="148"/>
      <c r="DU404" s="148"/>
      <c r="DV404" s="148"/>
      <c r="DW404" s="148"/>
      <c r="DX404" s="148"/>
      <c r="DY404" s="148"/>
      <c r="DZ404" s="148"/>
      <c r="EA404" s="148"/>
      <c r="EB404" s="148"/>
      <c r="EC404" s="148"/>
      <c r="ED404" s="148"/>
      <c r="EE404" s="148"/>
      <c r="EF404" s="148"/>
      <c r="EG404" s="148"/>
      <c r="EH404" s="148"/>
      <c r="EI404" s="148"/>
      <c r="EJ404" s="148"/>
      <c r="EK404" s="148"/>
      <c r="EL404" s="148"/>
      <c r="EM404" s="148"/>
      <c r="EN404" s="148"/>
      <c r="EO404" s="148"/>
      <c r="EP404" s="148"/>
      <c r="EQ404" s="148"/>
      <c r="ER404" s="148"/>
      <c r="ES404" s="148"/>
      <c r="ET404" s="148"/>
      <c r="EU404" s="148"/>
      <c r="EV404" s="148"/>
      <c r="EW404" s="148"/>
      <c r="EX404" s="148"/>
      <c r="EY404" s="148"/>
      <c r="EZ404" s="148"/>
      <c r="FA404" s="148"/>
      <c r="FB404" s="148"/>
      <c r="FC404" s="148"/>
      <c r="FD404" s="148"/>
      <c r="FE404" s="148"/>
      <c r="FF404" s="148"/>
      <c r="FG404" s="148"/>
      <c r="FH404" s="148"/>
      <c r="FI404" s="148"/>
      <c r="FJ404" s="148"/>
      <c r="FK404" s="148"/>
      <c r="FL404" s="148"/>
      <c r="FM404" s="148"/>
      <c r="FN404" s="148"/>
      <c r="FO404" s="148"/>
      <c r="FP404" s="148"/>
      <c r="FQ404" s="148"/>
      <c r="FR404" s="148"/>
      <c r="FS404" s="148"/>
      <c r="FT404" s="148"/>
      <c r="FU404" s="148"/>
      <c r="FV404" s="148"/>
      <c r="FW404" s="148"/>
      <c r="FX404" s="148"/>
      <c r="FY404" s="148"/>
      <c r="FZ404" s="148"/>
      <c r="GA404" s="148"/>
      <c r="GB404" s="148"/>
      <c r="GC404" s="148"/>
      <c r="GD404" s="148"/>
      <c r="GE404" s="148"/>
      <c r="GF404" s="148"/>
      <c r="GG404" s="148"/>
      <c r="GH404" s="148"/>
      <c r="GI404" s="148"/>
      <c r="GJ404" s="148"/>
      <c r="GK404" s="148"/>
      <c r="GL404" s="148"/>
      <c r="GM404" s="148"/>
      <c r="GN404" s="148"/>
      <c r="GO404" s="148"/>
      <c r="GP404" s="148"/>
      <c r="GQ404" s="148"/>
      <c r="GR404" s="148"/>
      <c r="GS404" s="148"/>
      <c r="GT404" s="148"/>
      <c r="GU404" s="148"/>
      <c r="GV404" s="148"/>
      <c r="GW404" s="148"/>
      <c r="GX404" s="148"/>
      <c r="GY404" s="148"/>
      <c r="GZ404" s="148"/>
      <c r="HA404" s="148"/>
      <c r="HB404" s="148"/>
      <c r="HC404" s="148"/>
      <c r="HD404" s="148"/>
      <c r="HE404" s="148"/>
      <c r="HF404" s="148"/>
      <c r="HG404" s="148"/>
      <c r="HH404" s="148"/>
      <c r="HI404" s="148"/>
      <c r="HJ404" s="148"/>
      <c r="HK404" s="148"/>
      <c r="HL404" s="148"/>
      <c r="HM404" s="148"/>
      <c r="HN404" s="148"/>
      <c r="HO404" s="148"/>
      <c r="HP404" s="148"/>
    </row>
    <row r="405" s="147" customFormat="1" spans="1:224">
      <c r="A405" s="160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  <c r="BQ405" s="148"/>
      <c r="BR405" s="148"/>
      <c r="BS405" s="148"/>
      <c r="BT405" s="148"/>
      <c r="BU405" s="148"/>
      <c r="BV405" s="148"/>
      <c r="BW405" s="148"/>
      <c r="BX405" s="148"/>
      <c r="BY405" s="148"/>
      <c r="BZ405" s="148"/>
      <c r="CA405" s="148"/>
      <c r="CB405" s="148"/>
      <c r="CC405" s="148"/>
      <c r="CD405" s="148"/>
      <c r="CE405" s="148"/>
      <c r="CF405" s="148"/>
      <c r="CG405" s="148"/>
      <c r="CH405" s="148"/>
      <c r="CI405" s="148"/>
      <c r="CJ405" s="148"/>
      <c r="CK405" s="148"/>
      <c r="CL405" s="148"/>
      <c r="CM405" s="148"/>
      <c r="CN405" s="148"/>
      <c r="CO405" s="148"/>
      <c r="CP405" s="148"/>
      <c r="CQ405" s="148"/>
      <c r="CR405" s="148"/>
      <c r="CS405" s="148"/>
      <c r="CT405" s="148"/>
      <c r="CU405" s="148"/>
      <c r="CV405" s="148"/>
      <c r="CW405" s="148"/>
      <c r="CX405" s="148"/>
      <c r="CY405" s="148"/>
      <c r="CZ405" s="148"/>
      <c r="DA405" s="148"/>
      <c r="DB405" s="148"/>
      <c r="DC405" s="148"/>
      <c r="DD405" s="148"/>
      <c r="DE405" s="148"/>
      <c r="DF405" s="148"/>
      <c r="DG405" s="148"/>
      <c r="DH405" s="148"/>
      <c r="DI405" s="148"/>
      <c r="DJ405" s="148"/>
      <c r="DK405" s="148"/>
      <c r="DL405" s="148"/>
      <c r="DM405" s="148"/>
      <c r="DN405" s="148"/>
      <c r="DO405" s="148"/>
      <c r="DP405" s="148"/>
      <c r="DQ405" s="148"/>
      <c r="DR405" s="148"/>
      <c r="DS405" s="148"/>
      <c r="DT405" s="148"/>
      <c r="DU405" s="148"/>
      <c r="DV405" s="148"/>
      <c r="DW405" s="148"/>
      <c r="DX405" s="148"/>
      <c r="DY405" s="148"/>
      <c r="DZ405" s="148"/>
      <c r="EA405" s="148"/>
      <c r="EB405" s="148"/>
      <c r="EC405" s="148"/>
      <c r="ED405" s="148"/>
      <c r="EE405" s="148"/>
      <c r="EF405" s="148"/>
      <c r="EG405" s="148"/>
      <c r="EH405" s="148"/>
      <c r="EI405" s="148"/>
      <c r="EJ405" s="148"/>
      <c r="EK405" s="148"/>
      <c r="EL405" s="148"/>
      <c r="EM405" s="148"/>
      <c r="EN405" s="148"/>
      <c r="EO405" s="148"/>
      <c r="EP405" s="148"/>
      <c r="EQ405" s="148"/>
      <c r="ER405" s="148"/>
      <c r="ES405" s="148"/>
      <c r="ET405" s="148"/>
      <c r="EU405" s="148"/>
      <c r="EV405" s="148"/>
      <c r="EW405" s="148"/>
      <c r="EX405" s="148"/>
      <c r="EY405" s="148"/>
      <c r="EZ405" s="148"/>
      <c r="FA405" s="148"/>
      <c r="FB405" s="148"/>
      <c r="FC405" s="148"/>
      <c r="FD405" s="148"/>
      <c r="FE405" s="148"/>
      <c r="FF405" s="148"/>
      <c r="FG405" s="148"/>
      <c r="FH405" s="148"/>
      <c r="FI405" s="148"/>
      <c r="FJ405" s="148"/>
      <c r="FK405" s="148"/>
      <c r="FL405" s="148"/>
      <c r="FM405" s="148"/>
      <c r="FN405" s="148"/>
      <c r="FO405" s="148"/>
      <c r="FP405" s="148"/>
      <c r="FQ405" s="148"/>
      <c r="FR405" s="148"/>
      <c r="FS405" s="148"/>
      <c r="FT405" s="148"/>
      <c r="FU405" s="148"/>
      <c r="FV405" s="148"/>
      <c r="FW405" s="148"/>
      <c r="FX405" s="148"/>
      <c r="FY405" s="148"/>
      <c r="FZ405" s="148"/>
      <c r="GA405" s="148"/>
      <c r="GB405" s="148"/>
      <c r="GC405" s="148"/>
      <c r="GD405" s="148"/>
      <c r="GE405" s="148"/>
      <c r="GF405" s="148"/>
      <c r="GG405" s="148"/>
      <c r="GH405" s="148"/>
      <c r="GI405" s="148"/>
      <c r="GJ405" s="148"/>
      <c r="GK405" s="148"/>
      <c r="GL405" s="148"/>
      <c r="GM405" s="148"/>
      <c r="GN405" s="148"/>
      <c r="GO405" s="148"/>
      <c r="GP405" s="148"/>
      <c r="GQ405" s="148"/>
      <c r="GR405" s="148"/>
      <c r="GS405" s="148"/>
      <c r="GT405" s="148"/>
      <c r="GU405" s="148"/>
      <c r="GV405" s="148"/>
      <c r="GW405" s="148"/>
      <c r="GX405" s="148"/>
      <c r="GY405" s="148"/>
      <c r="GZ405" s="148"/>
      <c r="HA405" s="148"/>
      <c r="HB405" s="148"/>
      <c r="HC405" s="148"/>
      <c r="HD405" s="148"/>
      <c r="HE405" s="148"/>
      <c r="HF405" s="148"/>
      <c r="HG405" s="148"/>
      <c r="HH405" s="148"/>
      <c r="HI405" s="148"/>
      <c r="HJ405" s="148"/>
      <c r="HK405" s="148"/>
      <c r="HL405" s="148"/>
      <c r="HM405" s="148"/>
      <c r="HN405" s="148"/>
      <c r="HO405" s="148"/>
      <c r="HP405" s="148"/>
    </row>
    <row r="406" s="147" customFormat="1" spans="1:224">
      <c r="A406" s="160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8"/>
      <c r="BM406" s="148"/>
      <c r="BN406" s="148"/>
      <c r="BO406" s="148"/>
      <c r="BP406" s="148"/>
      <c r="BQ406" s="148"/>
      <c r="BR406" s="148"/>
      <c r="BS406" s="148"/>
      <c r="BT406" s="148"/>
      <c r="BU406" s="148"/>
      <c r="BV406" s="148"/>
      <c r="BW406" s="148"/>
      <c r="BX406" s="148"/>
      <c r="BY406" s="148"/>
      <c r="BZ406" s="148"/>
      <c r="CA406" s="148"/>
      <c r="CB406" s="148"/>
      <c r="CC406" s="148"/>
      <c r="CD406" s="148"/>
      <c r="CE406" s="148"/>
      <c r="CF406" s="148"/>
      <c r="CG406" s="148"/>
      <c r="CH406" s="148"/>
      <c r="CI406" s="148"/>
      <c r="CJ406" s="148"/>
      <c r="CK406" s="148"/>
      <c r="CL406" s="148"/>
      <c r="CM406" s="148"/>
      <c r="CN406" s="148"/>
      <c r="CO406" s="148"/>
      <c r="CP406" s="148"/>
      <c r="CQ406" s="148"/>
      <c r="CR406" s="148"/>
      <c r="CS406" s="148"/>
      <c r="CT406" s="148"/>
      <c r="CU406" s="148"/>
      <c r="CV406" s="148"/>
      <c r="CW406" s="148"/>
      <c r="CX406" s="148"/>
      <c r="CY406" s="148"/>
      <c r="CZ406" s="148"/>
      <c r="DA406" s="148"/>
      <c r="DB406" s="148"/>
      <c r="DC406" s="148"/>
      <c r="DD406" s="148"/>
      <c r="DE406" s="148"/>
      <c r="DF406" s="148"/>
      <c r="DG406" s="148"/>
      <c r="DH406" s="148"/>
      <c r="DI406" s="148"/>
      <c r="DJ406" s="148"/>
      <c r="DK406" s="148"/>
      <c r="DL406" s="148"/>
      <c r="DM406" s="148"/>
      <c r="DN406" s="148"/>
      <c r="DO406" s="148"/>
      <c r="DP406" s="148"/>
      <c r="DQ406" s="148"/>
      <c r="DR406" s="148"/>
      <c r="DS406" s="148"/>
      <c r="DT406" s="148"/>
      <c r="DU406" s="148"/>
      <c r="DV406" s="148"/>
      <c r="DW406" s="148"/>
      <c r="DX406" s="148"/>
      <c r="DY406" s="148"/>
      <c r="DZ406" s="148"/>
      <c r="EA406" s="148"/>
      <c r="EB406" s="148"/>
      <c r="EC406" s="148"/>
      <c r="ED406" s="148"/>
      <c r="EE406" s="148"/>
      <c r="EF406" s="148"/>
      <c r="EG406" s="148"/>
      <c r="EH406" s="148"/>
      <c r="EI406" s="148"/>
      <c r="EJ406" s="148"/>
      <c r="EK406" s="148"/>
      <c r="EL406" s="148"/>
      <c r="EM406" s="148"/>
      <c r="EN406" s="148"/>
      <c r="EO406" s="148"/>
      <c r="EP406" s="148"/>
      <c r="EQ406" s="148"/>
      <c r="ER406" s="148"/>
      <c r="ES406" s="148"/>
      <c r="ET406" s="148"/>
      <c r="EU406" s="148"/>
      <c r="EV406" s="148"/>
      <c r="EW406" s="148"/>
      <c r="EX406" s="148"/>
      <c r="EY406" s="148"/>
      <c r="EZ406" s="148"/>
      <c r="FA406" s="148"/>
      <c r="FB406" s="148"/>
      <c r="FC406" s="148"/>
      <c r="FD406" s="148"/>
      <c r="FE406" s="148"/>
      <c r="FF406" s="148"/>
      <c r="FG406" s="148"/>
      <c r="FH406" s="148"/>
      <c r="FI406" s="148"/>
      <c r="FJ406" s="148"/>
      <c r="FK406" s="148"/>
      <c r="FL406" s="148"/>
      <c r="FM406" s="148"/>
      <c r="FN406" s="148"/>
      <c r="FO406" s="148"/>
      <c r="FP406" s="148"/>
      <c r="FQ406" s="148"/>
      <c r="FR406" s="148"/>
      <c r="FS406" s="148"/>
      <c r="FT406" s="148"/>
      <c r="FU406" s="148"/>
      <c r="FV406" s="148"/>
      <c r="FW406" s="148"/>
      <c r="FX406" s="148"/>
      <c r="FY406" s="148"/>
      <c r="FZ406" s="148"/>
      <c r="GA406" s="148"/>
      <c r="GB406" s="148"/>
      <c r="GC406" s="148"/>
      <c r="GD406" s="148"/>
      <c r="GE406" s="148"/>
      <c r="GF406" s="148"/>
      <c r="GG406" s="148"/>
      <c r="GH406" s="148"/>
      <c r="GI406" s="148"/>
      <c r="GJ406" s="148"/>
      <c r="GK406" s="148"/>
      <c r="GL406" s="148"/>
      <c r="GM406" s="148"/>
      <c r="GN406" s="148"/>
      <c r="GO406" s="148"/>
      <c r="GP406" s="148"/>
      <c r="GQ406" s="148"/>
      <c r="GR406" s="148"/>
      <c r="GS406" s="148"/>
      <c r="GT406" s="148"/>
      <c r="GU406" s="148"/>
      <c r="GV406" s="148"/>
      <c r="GW406" s="148"/>
      <c r="GX406" s="148"/>
      <c r="GY406" s="148"/>
      <c r="GZ406" s="148"/>
      <c r="HA406" s="148"/>
      <c r="HB406" s="148"/>
      <c r="HC406" s="148"/>
      <c r="HD406" s="148"/>
      <c r="HE406" s="148"/>
      <c r="HF406" s="148"/>
      <c r="HG406" s="148"/>
      <c r="HH406" s="148"/>
      <c r="HI406" s="148"/>
      <c r="HJ406" s="148"/>
      <c r="HK406" s="148"/>
      <c r="HL406" s="148"/>
      <c r="HM406" s="148"/>
      <c r="HN406" s="148"/>
      <c r="HO406" s="148"/>
      <c r="HP406" s="148"/>
    </row>
    <row r="407" s="147" customFormat="1" spans="1:224">
      <c r="A407" s="160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  <c r="BQ407" s="148"/>
      <c r="BR407" s="148"/>
      <c r="BS407" s="148"/>
      <c r="BT407" s="148"/>
      <c r="BU407" s="148"/>
      <c r="BV407" s="148"/>
      <c r="BW407" s="148"/>
      <c r="BX407" s="148"/>
      <c r="BY407" s="148"/>
      <c r="BZ407" s="148"/>
      <c r="CA407" s="148"/>
      <c r="CB407" s="148"/>
      <c r="CC407" s="148"/>
      <c r="CD407" s="148"/>
      <c r="CE407" s="148"/>
      <c r="CF407" s="148"/>
      <c r="CG407" s="148"/>
      <c r="CH407" s="148"/>
      <c r="CI407" s="148"/>
      <c r="CJ407" s="148"/>
      <c r="CK407" s="148"/>
      <c r="CL407" s="148"/>
      <c r="CM407" s="148"/>
      <c r="CN407" s="148"/>
      <c r="CO407" s="148"/>
      <c r="CP407" s="148"/>
      <c r="CQ407" s="148"/>
      <c r="CR407" s="148"/>
      <c r="CS407" s="148"/>
      <c r="CT407" s="148"/>
      <c r="CU407" s="148"/>
      <c r="CV407" s="148"/>
      <c r="CW407" s="148"/>
      <c r="CX407" s="148"/>
      <c r="CY407" s="148"/>
      <c r="CZ407" s="148"/>
      <c r="DA407" s="148"/>
      <c r="DB407" s="148"/>
      <c r="DC407" s="148"/>
      <c r="DD407" s="148"/>
      <c r="DE407" s="148"/>
      <c r="DF407" s="148"/>
      <c r="DG407" s="148"/>
      <c r="DH407" s="148"/>
      <c r="DI407" s="148"/>
      <c r="DJ407" s="148"/>
      <c r="DK407" s="148"/>
      <c r="DL407" s="148"/>
      <c r="DM407" s="148"/>
      <c r="DN407" s="148"/>
      <c r="DO407" s="148"/>
      <c r="DP407" s="148"/>
      <c r="DQ407" s="148"/>
      <c r="DR407" s="148"/>
      <c r="DS407" s="148"/>
      <c r="DT407" s="148"/>
      <c r="DU407" s="148"/>
      <c r="DV407" s="148"/>
      <c r="DW407" s="148"/>
      <c r="DX407" s="148"/>
      <c r="DY407" s="148"/>
      <c r="DZ407" s="148"/>
      <c r="EA407" s="148"/>
      <c r="EB407" s="148"/>
      <c r="EC407" s="148"/>
      <c r="ED407" s="148"/>
      <c r="EE407" s="148"/>
      <c r="EF407" s="148"/>
      <c r="EG407" s="148"/>
      <c r="EH407" s="148"/>
      <c r="EI407" s="148"/>
      <c r="EJ407" s="148"/>
      <c r="EK407" s="148"/>
      <c r="EL407" s="148"/>
      <c r="EM407" s="148"/>
      <c r="EN407" s="148"/>
      <c r="EO407" s="148"/>
      <c r="EP407" s="148"/>
      <c r="EQ407" s="148"/>
      <c r="ER407" s="148"/>
      <c r="ES407" s="148"/>
      <c r="ET407" s="148"/>
      <c r="EU407" s="148"/>
      <c r="EV407" s="148"/>
      <c r="EW407" s="148"/>
      <c r="EX407" s="148"/>
      <c r="EY407" s="148"/>
      <c r="EZ407" s="148"/>
      <c r="FA407" s="148"/>
      <c r="FB407" s="148"/>
      <c r="FC407" s="148"/>
      <c r="FD407" s="148"/>
      <c r="FE407" s="148"/>
      <c r="FF407" s="148"/>
      <c r="FG407" s="148"/>
      <c r="FH407" s="148"/>
      <c r="FI407" s="148"/>
      <c r="FJ407" s="148"/>
      <c r="FK407" s="148"/>
      <c r="FL407" s="148"/>
      <c r="FM407" s="148"/>
      <c r="FN407" s="148"/>
      <c r="FO407" s="148"/>
      <c r="FP407" s="148"/>
      <c r="FQ407" s="148"/>
      <c r="FR407" s="148"/>
      <c r="FS407" s="148"/>
      <c r="FT407" s="148"/>
      <c r="FU407" s="148"/>
      <c r="FV407" s="148"/>
      <c r="FW407" s="148"/>
      <c r="FX407" s="148"/>
      <c r="FY407" s="148"/>
      <c r="FZ407" s="148"/>
      <c r="GA407" s="148"/>
      <c r="GB407" s="148"/>
      <c r="GC407" s="148"/>
      <c r="GD407" s="148"/>
      <c r="GE407" s="148"/>
      <c r="GF407" s="148"/>
      <c r="GG407" s="148"/>
      <c r="GH407" s="148"/>
      <c r="GI407" s="148"/>
      <c r="GJ407" s="148"/>
      <c r="GK407" s="148"/>
      <c r="GL407" s="148"/>
      <c r="GM407" s="148"/>
      <c r="GN407" s="148"/>
      <c r="GO407" s="148"/>
      <c r="GP407" s="148"/>
      <c r="GQ407" s="148"/>
      <c r="GR407" s="148"/>
      <c r="GS407" s="148"/>
      <c r="GT407" s="148"/>
      <c r="GU407" s="148"/>
      <c r="GV407" s="148"/>
      <c r="GW407" s="148"/>
      <c r="GX407" s="148"/>
      <c r="GY407" s="148"/>
      <c r="GZ407" s="148"/>
      <c r="HA407" s="148"/>
      <c r="HB407" s="148"/>
      <c r="HC407" s="148"/>
      <c r="HD407" s="148"/>
      <c r="HE407" s="148"/>
      <c r="HF407" s="148"/>
      <c r="HG407" s="148"/>
      <c r="HH407" s="148"/>
      <c r="HI407" s="148"/>
      <c r="HJ407" s="148"/>
      <c r="HK407" s="148"/>
      <c r="HL407" s="148"/>
      <c r="HM407" s="148"/>
      <c r="HN407" s="148"/>
      <c r="HO407" s="148"/>
      <c r="HP407" s="148"/>
    </row>
    <row r="408" s="147" customFormat="1" spans="1:224">
      <c r="A408" s="160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  <c r="BQ408" s="148"/>
      <c r="BR408" s="148"/>
      <c r="BS408" s="148"/>
      <c r="BT408" s="148"/>
      <c r="BU408" s="148"/>
      <c r="BV408" s="148"/>
      <c r="BW408" s="148"/>
      <c r="BX408" s="148"/>
      <c r="BY408" s="148"/>
      <c r="BZ408" s="148"/>
      <c r="CA408" s="148"/>
      <c r="CB408" s="148"/>
      <c r="CC408" s="148"/>
      <c r="CD408" s="148"/>
      <c r="CE408" s="148"/>
      <c r="CF408" s="148"/>
      <c r="CG408" s="148"/>
      <c r="CH408" s="148"/>
      <c r="CI408" s="148"/>
      <c r="CJ408" s="148"/>
      <c r="CK408" s="148"/>
      <c r="CL408" s="148"/>
      <c r="CM408" s="148"/>
      <c r="CN408" s="148"/>
      <c r="CO408" s="148"/>
      <c r="CP408" s="148"/>
      <c r="CQ408" s="148"/>
      <c r="CR408" s="148"/>
      <c r="CS408" s="148"/>
      <c r="CT408" s="148"/>
      <c r="CU408" s="148"/>
      <c r="CV408" s="148"/>
      <c r="CW408" s="148"/>
      <c r="CX408" s="148"/>
      <c r="CY408" s="148"/>
      <c r="CZ408" s="148"/>
      <c r="DA408" s="148"/>
      <c r="DB408" s="148"/>
      <c r="DC408" s="148"/>
      <c r="DD408" s="148"/>
      <c r="DE408" s="148"/>
      <c r="DF408" s="148"/>
      <c r="DG408" s="148"/>
      <c r="DH408" s="148"/>
      <c r="DI408" s="148"/>
      <c r="DJ408" s="148"/>
      <c r="DK408" s="148"/>
      <c r="DL408" s="148"/>
      <c r="DM408" s="148"/>
      <c r="DN408" s="148"/>
      <c r="DO408" s="148"/>
      <c r="DP408" s="148"/>
      <c r="DQ408" s="148"/>
      <c r="DR408" s="148"/>
      <c r="DS408" s="148"/>
      <c r="DT408" s="148"/>
      <c r="DU408" s="148"/>
      <c r="DV408" s="148"/>
      <c r="DW408" s="148"/>
      <c r="DX408" s="148"/>
      <c r="DY408" s="148"/>
      <c r="DZ408" s="148"/>
      <c r="EA408" s="148"/>
      <c r="EB408" s="148"/>
      <c r="EC408" s="148"/>
      <c r="ED408" s="148"/>
      <c r="EE408" s="148"/>
      <c r="EF408" s="148"/>
      <c r="EG408" s="148"/>
      <c r="EH408" s="148"/>
      <c r="EI408" s="148"/>
      <c r="EJ408" s="148"/>
      <c r="EK408" s="148"/>
      <c r="EL408" s="148"/>
      <c r="EM408" s="148"/>
      <c r="EN408" s="148"/>
      <c r="EO408" s="148"/>
      <c r="EP408" s="148"/>
      <c r="EQ408" s="148"/>
      <c r="ER408" s="148"/>
      <c r="ES408" s="148"/>
      <c r="ET408" s="148"/>
      <c r="EU408" s="148"/>
      <c r="EV408" s="148"/>
      <c r="EW408" s="148"/>
      <c r="EX408" s="148"/>
      <c r="EY408" s="148"/>
      <c r="EZ408" s="148"/>
      <c r="FA408" s="148"/>
      <c r="FB408" s="148"/>
      <c r="FC408" s="148"/>
      <c r="FD408" s="148"/>
      <c r="FE408" s="148"/>
      <c r="FF408" s="148"/>
      <c r="FG408" s="148"/>
      <c r="FH408" s="148"/>
      <c r="FI408" s="148"/>
      <c r="FJ408" s="148"/>
      <c r="FK408" s="148"/>
      <c r="FL408" s="148"/>
      <c r="FM408" s="148"/>
      <c r="FN408" s="148"/>
      <c r="FO408" s="148"/>
      <c r="FP408" s="148"/>
      <c r="FQ408" s="148"/>
      <c r="FR408" s="148"/>
      <c r="FS408" s="148"/>
      <c r="FT408" s="148"/>
      <c r="FU408" s="148"/>
      <c r="FV408" s="148"/>
      <c r="FW408" s="148"/>
      <c r="FX408" s="148"/>
      <c r="FY408" s="148"/>
      <c r="FZ408" s="148"/>
      <c r="GA408" s="148"/>
      <c r="GB408" s="148"/>
      <c r="GC408" s="148"/>
      <c r="GD408" s="148"/>
      <c r="GE408" s="148"/>
      <c r="GF408" s="148"/>
      <c r="GG408" s="148"/>
      <c r="GH408" s="148"/>
      <c r="GI408" s="148"/>
      <c r="GJ408" s="148"/>
      <c r="GK408" s="148"/>
      <c r="GL408" s="148"/>
      <c r="GM408" s="148"/>
      <c r="GN408" s="148"/>
      <c r="GO408" s="148"/>
      <c r="GP408" s="148"/>
      <c r="GQ408" s="148"/>
      <c r="GR408" s="148"/>
      <c r="GS408" s="148"/>
      <c r="GT408" s="148"/>
      <c r="GU408" s="148"/>
      <c r="GV408" s="148"/>
      <c r="GW408" s="148"/>
      <c r="GX408" s="148"/>
      <c r="GY408" s="148"/>
      <c r="GZ408" s="148"/>
      <c r="HA408" s="148"/>
      <c r="HB408" s="148"/>
      <c r="HC408" s="148"/>
      <c r="HD408" s="148"/>
      <c r="HE408" s="148"/>
      <c r="HF408" s="148"/>
      <c r="HG408" s="148"/>
      <c r="HH408" s="148"/>
      <c r="HI408" s="148"/>
      <c r="HJ408" s="148"/>
      <c r="HK408" s="148"/>
      <c r="HL408" s="148"/>
      <c r="HM408" s="148"/>
      <c r="HN408" s="148"/>
      <c r="HO408" s="148"/>
      <c r="HP408" s="148"/>
    </row>
    <row r="409" s="147" customFormat="1" spans="1:224">
      <c r="A409" s="160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  <c r="BQ409" s="148"/>
      <c r="BR409" s="148"/>
      <c r="BS409" s="148"/>
      <c r="BT409" s="148"/>
      <c r="BU409" s="148"/>
      <c r="BV409" s="148"/>
      <c r="BW409" s="148"/>
      <c r="BX409" s="148"/>
      <c r="BY409" s="148"/>
      <c r="BZ409" s="148"/>
      <c r="CA409" s="148"/>
      <c r="CB409" s="148"/>
      <c r="CC409" s="148"/>
      <c r="CD409" s="148"/>
      <c r="CE409" s="148"/>
      <c r="CF409" s="148"/>
      <c r="CG409" s="148"/>
      <c r="CH409" s="148"/>
      <c r="CI409" s="148"/>
      <c r="CJ409" s="148"/>
      <c r="CK409" s="148"/>
      <c r="CL409" s="148"/>
      <c r="CM409" s="148"/>
      <c r="CN409" s="148"/>
      <c r="CO409" s="148"/>
      <c r="CP409" s="148"/>
      <c r="CQ409" s="148"/>
      <c r="CR409" s="148"/>
      <c r="CS409" s="148"/>
      <c r="CT409" s="148"/>
      <c r="CU409" s="148"/>
      <c r="CV409" s="148"/>
      <c r="CW409" s="148"/>
      <c r="CX409" s="148"/>
      <c r="CY409" s="148"/>
      <c r="CZ409" s="148"/>
      <c r="DA409" s="148"/>
      <c r="DB409" s="148"/>
      <c r="DC409" s="148"/>
      <c r="DD409" s="148"/>
      <c r="DE409" s="148"/>
      <c r="DF409" s="148"/>
      <c r="DG409" s="148"/>
      <c r="DH409" s="148"/>
      <c r="DI409" s="148"/>
      <c r="DJ409" s="148"/>
      <c r="DK409" s="148"/>
      <c r="DL409" s="148"/>
      <c r="DM409" s="148"/>
      <c r="DN409" s="148"/>
      <c r="DO409" s="148"/>
      <c r="DP409" s="148"/>
      <c r="DQ409" s="148"/>
      <c r="DR409" s="148"/>
      <c r="DS409" s="148"/>
      <c r="DT409" s="148"/>
      <c r="DU409" s="148"/>
      <c r="DV409" s="148"/>
      <c r="DW409" s="148"/>
      <c r="DX409" s="148"/>
      <c r="DY409" s="148"/>
      <c r="DZ409" s="148"/>
      <c r="EA409" s="148"/>
      <c r="EB409" s="148"/>
      <c r="EC409" s="148"/>
      <c r="ED409" s="148"/>
      <c r="EE409" s="148"/>
      <c r="EF409" s="148"/>
      <c r="EG409" s="148"/>
      <c r="EH409" s="148"/>
      <c r="EI409" s="148"/>
      <c r="EJ409" s="148"/>
      <c r="EK409" s="148"/>
      <c r="EL409" s="148"/>
      <c r="EM409" s="148"/>
      <c r="EN409" s="148"/>
      <c r="EO409" s="148"/>
      <c r="EP409" s="148"/>
      <c r="EQ409" s="148"/>
      <c r="ER409" s="148"/>
      <c r="ES409" s="148"/>
      <c r="ET409" s="148"/>
      <c r="EU409" s="148"/>
      <c r="EV409" s="148"/>
      <c r="EW409" s="148"/>
      <c r="EX409" s="148"/>
      <c r="EY409" s="148"/>
      <c r="EZ409" s="148"/>
      <c r="FA409" s="148"/>
      <c r="FB409" s="148"/>
      <c r="FC409" s="148"/>
      <c r="FD409" s="148"/>
      <c r="FE409" s="148"/>
      <c r="FF409" s="148"/>
      <c r="FG409" s="148"/>
      <c r="FH409" s="148"/>
      <c r="FI409" s="148"/>
      <c r="FJ409" s="148"/>
      <c r="FK409" s="148"/>
      <c r="FL409" s="148"/>
      <c r="FM409" s="148"/>
      <c r="FN409" s="148"/>
      <c r="FO409" s="148"/>
      <c r="FP409" s="148"/>
      <c r="FQ409" s="148"/>
      <c r="FR409" s="148"/>
      <c r="FS409" s="148"/>
      <c r="FT409" s="148"/>
      <c r="FU409" s="148"/>
      <c r="FV409" s="148"/>
      <c r="FW409" s="148"/>
      <c r="FX409" s="148"/>
      <c r="FY409" s="148"/>
      <c r="FZ409" s="148"/>
      <c r="GA409" s="148"/>
      <c r="GB409" s="148"/>
      <c r="GC409" s="148"/>
      <c r="GD409" s="148"/>
      <c r="GE409" s="148"/>
      <c r="GF409" s="148"/>
      <c r="GG409" s="148"/>
      <c r="GH409" s="148"/>
      <c r="GI409" s="148"/>
      <c r="GJ409" s="148"/>
      <c r="GK409" s="148"/>
      <c r="GL409" s="148"/>
      <c r="GM409" s="148"/>
      <c r="GN409" s="148"/>
      <c r="GO409" s="148"/>
      <c r="GP409" s="148"/>
      <c r="GQ409" s="148"/>
      <c r="GR409" s="148"/>
      <c r="GS409" s="148"/>
      <c r="GT409" s="148"/>
      <c r="GU409" s="148"/>
      <c r="GV409" s="148"/>
      <c r="GW409" s="148"/>
      <c r="GX409" s="148"/>
      <c r="GY409" s="148"/>
      <c r="GZ409" s="148"/>
      <c r="HA409" s="148"/>
      <c r="HB409" s="148"/>
      <c r="HC409" s="148"/>
      <c r="HD409" s="148"/>
      <c r="HE409" s="148"/>
      <c r="HF409" s="148"/>
      <c r="HG409" s="148"/>
      <c r="HH409" s="148"/>
      <c r="HI409" s="148"/>
      <c r="HJ409" s="148"/>
      <c r="HK409" s="148"/>
      <c r="HL409" s="148"/>
      <c r="HM409" s="148"/>
      <c r="HN409" s="148"/>
      <c r="HO409" s="148"/>
      <c r="HP409" s="148"/>
    </row>
    <row r="410" s="147" customFormat="1" spans="1:224">
      <c r="A410" s="160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  <c r="BQ410" s="148"/>
      <c r="BR410" s="148"/>
      <c r="BS410" s="148"/>
      <c r="BT410" s="148"/>
      <c r="BU410" s="148"/>
      <c r="BV410" s="148"/>
      <c r="BW410" s="148"/>
      <c r="BX410" s="148"/>
      <c r="BY410" s="148"/>
      <c r="BZ410" s="148"/>
      <c r="CA410" s="148"/>
      <c r="CB410" s="148"/>
      <c r="CC410" s="148"/>
      <c r="CD410" s="148"/>
      <c r="CE410" s="148"/>
      <c r="CF410" s="148"/>
      <c r="CG410" s="148"/>
      <c r="CH410" s="148"/>
      <c r="CI410" s="148"/>
      <c r="CJ410" s="148"/>
      <c r="CK410" s="148"/>
      <c r="CL410" s="148"/>
      <c r="CM410" s="148"/>
      <c r="CN410" s="148"/>
      <c r="CO410" s="148"/>
      <c r="CP410" s="148"/>
      <c r="CQ410" s="148"/>
      <c r="CR410" s="148"/>
      <c r="CS410" s="148"/>
      <c r="CT410" s="148"/>
      <c r="CU410" s="148"/>
      <c r="CV410" s="148"/>
      <c r="CW410" s="148"/>
      <c r="CX410" s="148"/>
      <c r="CY410" s="148"/>
      <c r="CZ410" s="148"/>
      <c r="DA410" s="148"/>
      <c r="DB410" s="148"/>
      <c r="DC410" s="148"/>
      <c r="DD410" s="148"/>
      <c r="DE410" s="148"/>
      <c r="DF410" s="148"/>
      <c r="DG410" s="148"/>
      <c r="DH410" s="148"/>
      <c r="DI410" s="148"/>
      <c r="DJ410" s="148"/>
      <c r="DK410" s="148"/>
      <c r="DL410" s="148"/>
      <c r="DM410" s="148"/>
      <c r="DN410" s="148"/>
      <c r="DO410" s="148"/>
      <c r="DP410" s="148"/>
      <c r="DQ410" s="148"/>
      <c r="DR410" s="148"/>
      <c r="DS410" s="148"/>
      <c r="DT410" s="148"/>
      <c r="DU410" s="148"/>
      <c r="DV410" s="148"/>
      <c r="DW410" s="148"/>
      <c r="DX410" s="148"/>
      <c r="DY410" s="148"/>
      <c r="DZ410" s="148"/>
      <c r="EA410" s="148"/>
      <c r="EB410" s="148"/>
      <c r="EC410" s="148"/>
      <c r="ED410" s="148"/>
      <c r="EE410" s="148"/>
      <c r="EF410" s="148"/>
      <c r="EG410" s="148"/>
      <c r="EH410" s="148"/>
      <c r="EI410" s="148"/>
      <c r="EJ410" s="148"/>
      <c r="EK410" s="148"/>
      <c r="EL410" s="148"/>
      <c r="EM410" s="148"/>
      <c r="EN410" s="148"/>
      <c r="EO410" s="148"/>
      <c r="EP410" s="148"/>
      <c r="EQ410" s="148"/>
      <c r="ER410" s="148"/>
      <c r="ES410" s="148"/>
      <c r="ET410" s="148"/>
      <c r="EU410" s="148"/>
      <c r="EV410" s="148"/>
      <c r="EW410" s="148"/>
      <c r="EX410" s="148"/>
      <c r="EY410" s="148"/>
      <c r="EZ410" s="148"/>
      <c r="FA410" s="148"/>
      <c r="FB410" s="148"/>
      <c r="FC410" s="148"/>
      <c r="FD410" s="148"/>
      <c r="FE410" s="148"/>
      <c r="FF410" s="148"/>
      <c r="FG410" s="148"/>
      <c r="FH410" s="148"/>
      <c r="FI410" s="148"/>
      <c r="FJ410" s="148"/>
      <c r="FK410" s="148"/>
      <c r="FL410" s="148"/>
      <c r="FM410" s="148"/>
      <c r="FN410" s="148"/>
      <c r="FO410" s="148"/>
      <c r="FP410" s="148"/>
      <c r="FQ410" s="148"/>
      <c r="FR410" s="148"/>
      <c r="FS410" s="148"/>
      <c r="FT410" s="148"/>
      <c r="FU410" s="148"/>
      <c r="FV410" s="148"/>
      <c r="FW410" s="148"/>
      <c r="FX410" s="148"/>
      <c r="FY410" s="148"/>
      <c r="FZ410" s="148"/>
      <c r="GA410" s="148"/>
      <c r="GB410" s="148"/>
      <c r="GC410" s="148"/>
      <c r="GD410" s="148"/>
      <c r="GE410" s="148"/>
      <c r="GF410" s="148"/>
      <c r="GG410" s="148"/>
      <c r="GH410" s="148"/>
      <c r="GI410" s="148"/>
      <c r="GJ410" s="148"/>
      <c r="GK410" s="148"/>
      <c r="GL410" s="148"/>
      <c r="GM410" s="148"/>
      <c r="GN410" s="148"/>
      <c r="GO410" s="148"/>
      <c r="GP410" s="148"/>
      <c r="GQ410" s="148"/>
      <c r="GR410" s="148"/>
      <c r="GS410" s="148"/>
      <c r="GT410" s="148"/>
      <c r="GU410" s="148"/>
      <c r="GV410" s="148"/>
      <c r="GW410" s="148"/>
      <c r="GX410" s="148"/>
      <c r="GY410" s="148"/>
      <c r="GZ410" s="148"/>
      <c r="HA410" s="148"/>
      <c r="HB410" s="148"/>
      <c r="HC410" s="148"/>
      <c r="HD410" s="148"/>
      <c r="HE410" s="148"/>
      <c r="HF410" s="148"/>
      <c r="HG410" s="148"/>
      <c r="HH410" s="148"/>
      <c r="HI410" s="148"/>
      <c r="HJ410" s="148"/>
      <c r="HK410" s="148"/>
      <c r="HL410" s="148"/>
      <c r="HM410" s="148"/>
      <c r="HN410" s="148"/>
      <c r="HO410" s="148"/>
      <c r="HP410" s="148"/>
    </row>
    <row r="411" s="147" customFormat="1" spans="1:224">
      <c r="A411" s="160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  <c r="BI411" s="148"/>
      <c r="BJ411" s="148"/>
      <c r="BK411" s="148"/>
      <c r="BL411" s="148"/>
      <c r="BM411" s="148"/>
      <c r="BN411" s="148"/>
      <c r="BO411" s="148"/>
      <c r="BP411" s="148"/>
      <c r="BQ411" s="148"/>
      <c r="BR411" s="148"/>
      <c r="BS411" s="148"/>
      <c r="BT411" s="148"/>
      <c r="BU411" s="148"/>
      <c r="BV411" s="148"/>
      <c r="BW411" s="148"/>
      <c r="BX411" s="148"/>
      <c r="BY411" s="148"/>
      <c r="BZ411" s="148"/>
      <c r="CA411" s="148"/>
      <c r="CB411" s="148"/>
      <c r="CC411" s="148"/>
      <c r="CD411" s="148"/>
      <c r="CE411" s="148"/>
      <c r="CF411" s="148"/>
      <c r="CG411" s="148"/>
      <c r="CH411" s="148"/>
      <c r="CI411" s="148"/>
      <c r="CJ411" s="148"/>
      <c r="CK411" s="148"/>
      <c r="CL411" s="148"/>
      <c r="CM411" s="148"/>
      <c r="CN411" s="148"/>
      <c r="CO411" s="148"/>
      <c r="CP411" s="148"/>
      <c r="CQ411" s="148"/>
      <c r="CR411" s="148"/>
      <c r="CS411" s="148"/>
      <c r="CT411" s="148"/>
      <c r="CU411" s="148"/>
      <c r="CV411" s="148"/>
      <c r="CW411" s="148"/>
      <c r="CX411" s="148"/>
      <c r="CY411" s="148"/>
      <c r="CZ411" s="148"/>
      <c r="DA411" s="148"/>
      <c r="DB411" s="148"/>
      <c r="DC411" s="148"/>
      <c r="DD411" s="148"/>
      <c r="DE411" s="148"/>
      <c r="DF411" s="148"/>
      <c r="DG411" s="148"/>
      <c r="DH411" s="148"/>
      <c r="DI411" s="148"/>
      <c r="DJ411" s="148"/>
      <c r="DK411" s="148"/>
      <c r="DL411" s="148"/>
      <c r="DM411" s="148"/>
      <c r="DN411" s="148"/>
      <c r="DO411" s="148"/>
      <c r="DP411" s="148"/>
      <c r="DQ411" s="148"/>
      <c r="DR411" s="148"/>
      <c r="DS411" s="148"/>
      <c r="DT411" s="148"/>
      <c r="DU411" s="148"/>
      <c r="DV411" s="148"/>
      <c r="DW411" s="148"/>
      <c r="DX411" s="148"/>
      <c r="DY411" s="148"/>
      <c r="DZ411" s="148"/>
      <c r="EA411" s="148"/>
      <c r="EB411" s="148"/>
      <c r="EC411" s="148"/>
      <c r="ED411" s="148"/>
      <c r="EE411" s="148"/>
      <c r="EF411" s="148"/>
      <c r="EG411" s="148"/>
      <c r="EH411" s="148"/>
      <c r="EI411" s="148"/>
      <c r="EJ411" s="148"/>
      <c r="EK411" s="148"/>
      <c r="EL411" s="148"/>
      <c r="EM411" s="148"/>
      <c r="EN411" s="148"/>
      <c r="EO411" s="148"/>
      <c r="EP411" s="148"/>
      <c r="EQ411" s="148"/>
      <c r="ER411" s="148"/>
      <c r="ES411" s="148"/>
      <c r="ET411" s="148"/>
      <c r="EU411" s="148"/>
      <c r="EV411" s="148"/>
      <c r="EW411" s="148"/>
      <c r="EX411" s="148"/>
      <c r="EY411" s="148"/>
      <c r="EZ411" s="148"/>
      <c r="FA411" s="148"/>
      <c r="FB411" s="148"/>
      <c r="FC411" s="148"/>
      <c r="FD411" s="148"/>
      <c r="FE411" s="148"/>
      <c r="FF411" s="148"/>
      <c r="FG411" s="148"/>
      <c r="FH411" s="148"/>
      <c r="FI411" s="148"/>
      <c r="FJ411" s="148"/>
      <c r="FK411" s="148"/>
      <c r="FL411" s="148"/>
      <c r="FM411" s="148"/>
      <c r="FN411" s="148"/>
      <c r="FO411" s="148"/>
      <c r="FP411" s="148"/>
      <c r="FQ411" s="148"/>
      <c r="FR411" s="148"/>
      <c r="FS411" s="148"/>
      <c r="FT411" s="148"/>
      <c r="FU411" s="148"/>
      <c r="FV411" s="148"/>
      <c r="FW411" s="148"/>
      <c r="FX411" s="148"/>
      <c r="FY411" s="148"/>
      <c r="FZ411" s="148"/>
      <c r="GA411" s="148"/>
      <c r="GB411" s="148"/>
      <c r="GC411" s="148"/>
      <c r="GD411" s="148"/>
      <c r="GE411" s="148"/>
      <c r="GF411" s="148"/>
      <c r="GG411" s="148"/>
      <c r="GH411" s="148"/>
      <c r="GI411" s="148"/>
      <c r="GJ411" s="148"/>
      <c r="GK411" s="148"/>
      <c r="GL411" s="148"/>
      <c r="GM411" s="148"/>
      <c r="GN411" s="148"/>
      <c r="GO411" s="148"/>
      <c r="GP411" s="148"/>
      <c r="GQ411" s="148"/>
      <c r="GR411" s="148"/>
      <c r="GS411" s="148"/>
      <c r="GT411" s="148"/>
      <c r="GU411" s="148"/>
      <c r="GV411" s="148"/>
      <c r="GW411" s="148"/>
      <c r="GX411" s="148"/>
      <c r="GY411" s="148"/>
      <c r="GZ411" s="148"/>
      <c r="HA411" s="148"/>
      <c r="HB411" s="148"/>
      <c r="HC411" s="148"/>
      <c r="HD411" s="148"/>
      <c r="HE411" s="148"/>
      <c r="HF411" s="148"/>
      <c r="HG411" s="148"/>
      <c r="HH411" s="148"/>
      <c r="HI411" s="148"/>
      <c r="HJ411" s="148"/>
      <c r="HK411" s="148"/>
      <c r="HL411" s="148"/>
      <c r="HM411" s="148"/>
      <c r="HN411" s="148"/>
      <c r="HO411" s="148"/>
      <c r="HP411" s="148"/>
    </row>
    <row r="412" s="147" customFormat="1" spans="1:224">
      <c r="A412" s="160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  <c r="BQ412" s="148"/>
      <c r="BR412" s="148"/>
      <c r="BS412" s="148"/>
      <c r="BT412" s="148"/>
      <c r="BU412" s="148"/>
      <c r="BV412" s="148"/>
      <c r="BW412" s="148"/>
      <c r="BX412" s="148"/>
      <c r="BY412" s="148"/>
      <c r="BZ412" s="148"/>
      <c r="CA412" s="148"/>
      <c r="CB412" s="148"/>
      <c r="CC412" s="148"/>
      <c r="CD412" s="148"/>
      <c r="CE412" s="148"/>
      <c r="CF412" s="148"/>
      <c r="CG412" s="148"/>
      <c r="CH412" s="148"/>
      <c r="CI412" s="148"/>
      <c r="CJ412" s="148"/>
      <c r="CK412" s="148"/>
      <c r="CL412" s="148"/>
      <c r="CM412" s="148"/>
      <c r="CN412" s="148"/>
      <c r="CO412" s="148"/>
      <c r="CP412" s="148"/>
      <c r="CQ412" s="148"/>
      <c r="CR412" s="148"/>
      <c r="CS412" s="148"/>
      <c r="CT412" s="148"/>
      <c r="CU412" s="148"/>
      <c r="CV412" s="148"/>
      <c r="CW412" s="148"/>
      <c r="CX412" s="148"/>
      <c r="CY412" s="148"/>
      <c r="CZ412" s="148"/>
      <c r="DA412" s="148"/>
      <c r="DB412" s="148"/>
      <c r="DC412" s="148"/>
      <c r="DD412" s="148"/>
      <c r="DE412" s="148"/>
      <c r="DF412" s="148"/>
      <c r="DG412" s="148"/>
      <c r="DH412" s="148"/>
      <c r="DI412" s="148"/>
      <c r="DJ412" s="148"/>
      <c r="DK412" s="148"/>
      <c r="DL412" s="148"/>
      <c r="DM412" s="148"/>
      <c r="DN412" s="148"/>
      <c r="DO412" s="148"/>
      <c r="DP412" s="148"/>
      <c r="DQ412" s="148"/>
      <c r="DR412" s="148"/>
      <c r="DS412" s="148"/>
      <c r="DT412" s="148"/>
      <c r="DU412" s="148"/>
      <c r="DV412" s="148"/>
      <c r="DW412" s="148"/>
      <c r="DX412" s="148"/>
      <c r="DY412" s="148"/>
      <c r="DZ412" s="148"/>
      <c r="EA412" s="148"/>
      <c r="EB412" s="148"/>
      <c r="EC412" s="148"/>
      <c r="ED412" s="148"/>
      <c r="EE412" s="148"/>
      <c r="EF412" s="148"/>
      <c r="EG412" s="148"/>
      <c r="EH412" s="148"/>
      <c r="EI412" s="148"/>
      <c r="EJ412" s="148"/>
      <c r="EK412" s="148"/>
      <c r="EL412" s="148"/>
      <c r="EM412" s="148"/>
      <c r="EN412" s="148"/>
      <c r="EO412" s="148"/>
      <c r="EP412" s="148"/>
      <c r="EQ412" s="148"/>
      <c r="ER412" s="148"/>
      <c r="ES412" s="148"/>
      <c r="ET412" s="148"/>
      <c r="EU412" s="148"/>
      <c r="EV412" s="148"/>
      <c r="EW412" s="148"/>
      <c r="EX412" s="148"/>
      <c r="EY412" s="148"/>
      <c r="EZ412" s="148"/>
      <c r="FA412" s="148"/>
      <c r="FB412" s="148"/>
      <c r="FC412" s="148"/>
      <c r="FD412" s="148"/>
      <c r="FE412" s="148"/>
      <c r="FF412" s="148"/>
      <c r="FG412" s="148"/>
      <c r="FH412" s="148"/>
      <c r="FI412" s="148"/>
      <c r="FJ412" s="148"/>
      <c r="FK412" s="148"/>
      <c r="FL412" s="148"/>
      <c r="FM412" s="148"/>
      <c r="FN412" s="148"/>
      <c r="FO412" s="148"/>
      <c r="FP412" s="148"/>
      <c r="FQ412" s="148"/>
      <c r="FR412" s="148"/>
      <c r="FS412" s="148"/>
      <c r="FT412" s="148"/>
      <c r="FU412" s="148"/>
      <c r="FV412" s="148"/>
      <c r="FW412" s="148"/>
      <c r="FX412" s="148"/>
      <c r="FY412" s="148"/>
      <c r="FZ412" s="148"/>
      <c r="GA412" s="148"/>
      <c r="GB412" s="148"/>
      <c r="GC412" s="148"/>
      <c r="GD412" s="148"/>
      <c r="GE412" s="148"/>
      <c r="GF412" s="148"/>
      <c r="GG412" s="148"/>
      <c r="GH412" s="148"/>
      <c r="GI412" s="148"/>
      <c r="GJ412" s="148"/>
      <c r="GK412" s="148"/>
      <c r="GL412" s="148"/>
      <c r="GM412" s="148"/>
      <c r="GN412" s="148"/>
      <c r="GO412" s="148"/>
      <c r="GP412" s="148"/>
      <c r="GQ412" s="148"/>
      <c r="GR412" s="148"/>
      <c r="GS412" s="148"/>
      <c r="GT412" s="148"/>
      <c r="GU412" s="148"/>
      <c r="GV412" s="148"/>
      <c r="GW412" s="148"/>
      <c r="GX412" s="148"/>
      <c r="GY412" s="148"/>
      <c r="GZ412" s="148"/>
      <c r="HA412" s="148"/>
      <c r="HB412" s="148"/>
      <c r="HC412" s="148"/>
      <c r="HD412" s="148"/>
      <c r="HE412" s="148"/>
      <c r="HF412" s="148"/>
      <c r="HG412" s="148"/>
      <c r="HH412" s="148"/>
      <c r="HI412" s="148"/>
      <c r="HJ412" s="148"/>
      <c r="HK412" s="148"/>
      <c r="HL412" s="148"/>
      <c r="HM412" s="148"/>
      <c r="HN412" s="148"/>
      <c r="HO412" s="148"/>
      <c r="HP412" s="148"/>
    </row>
    <row r="413" s="147" customFormat="1" spans="1:224">
      <c r="A413" s="160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  <c r="BQ413" s="148"/>
      <c r="BR413" s="148"/>
      <c r="BS413" s="148"/>
      <c r="BT413" s="148"/>
      <c r="BU413" s="148"/>
      <c r="BV413" s="148"/>
      <c r="BW413" s="148"/>
      <c r="BX413" s="148"/>
      <c r="BY413" s="148"/>
      <c r="BZ413" s="148"/>
      <c r="CA413" s="148"/>
      <c r="CB413" s="148"/>
      <c r="CC413" s="148"/>
      <c r="CD413" s="148"/>
      <c r="CE413" s="148"/>
      <c r="CF413" s="148"/>
      <c r="CG413" s="148"/>
      <c r="CH413" s="148"/>
      <c r="CI413" s="148"/>
      <c r="CJ413" s="148"/>
      <c r="CK413" s="148"/>
      <c r="CL413" s="148"/>
      <c r="CM413" s="148"/>
      <c r="CN413" s="148"/>
      <c r="CO413" s="148"/>
      <c r="CP413" s="148"/>
      <c r="CQ413" s="148"/>
      <c r="CR413" s="148"/>
      <c r="CS413" s="148"/>
      <c r="CT413" s="148"/>
      <c r="CU413" s="148"/>
      <c r="CV413" s="148"/>
      <c r="CW413" s="148"/>
      <c r="CX413" s="148"/>
      <c r="CY413" s="148"/>
      <c r="CZ413" s="148"/>
      <c r="DA413" s="148"/>
      <c r="DB413" s="148"/>
      <c r="DC413" s="148"/>
      <c r="DD413" s="148"/>
      <c r="DE413" s="148"/>
      <c r="DF413" s="148"/>
      <c r="DG413" s="148"/>
      <c r="DH413" s="148"/>
      <c r="DI413" s="148"/>
      <c r="DJ413" s="148"/>
      <c r="DK413" s="148"/>
      <c r="DL413" s="148"/>
      <c r="DM413" s="148"/>
      <c r="DN413" s="148"/>
      <c r="DO413" s="148"/>
      <c r="DP413" s="148"/>
      <c r="DQ413" s="148"/>
      <c r="DR413" s="148"/>
      <c r="DS413" s="148"/>
      <c r="DT413" s="148"/>
      <c r="DU413" s="148"/>
      <c r="DV413" s="148"/>
      <c r="DW413" s="148"/>
      <c r="DX413" s="148"/>
      <c r="DY413" s="148"/>
      <c r="DZ413" s="148"/>
      <c r="EA413" s="148"/>
      <c r="EB413" s="148"/>
      <c r="EC413" s="148"/>
      <c r="ED413" s="148"/>
      <c r="EE413" s="148"/>
      <c r="EF413" s="148"/>
      <c r="EG413" s="148"/>
      <c r="EH413" s="148"/>
      <c r="EI413" s="148"/>
      <c r="EJ413" s="148"/>
      <c r="EK413" s="148"/>
      <c r="EL413" s="148"/>
      <c r="EM413" s="148"/>
      <c r="EN413" s="148"/>
      <c r="EO413" s="148"/>
      <c r="EP413" s="148"/>
      <c r="EQ413" s="148"/>
      <c r="ER413" s="148"/>
      <c r="ES413" s="148"/>
      <c r="ET413" s="148"/>
      <c r="EU413" s="148"/>
      <c r="EV413" s="148"/>
      <c r="EW413" s="148"/>
      <c r="EX413" s="148"/>
      <c r="EY413" s="148"/>
      <c r="EZ413" s="148"/>
      <c r="FA413" s="148"/>
      <c r="FB413" s="148"/>
      <c r="FC413" s="148"/>
      <c r="FD413" s="148"/>
      <c r="FE413" s="148"/>
      <c r="FF413" s="148"/>
      <c r="FG413" s="148"/>
      <c r="FH413" s="148"/>
      <c r="FI413" s="148"/>
      <c r="FJ413" s="148"/>
      <c r="FK413" s="148"/>
      <c r="FL413" s="148"/>
      <c r="FM413" s="148"/>
      <c r="FN413" s="148"/>
      <c r="FO413" s="148"/>
      <c r="FP413" s="148"/>
      <c r="FQ413" s="148"/>
      <c r="FR413" s="148"/>
      <c r="FS413" s="148"/>
      <c r="FT413" s="148"/>
      <c r="FU413" s="148"/>
      <c r="FV413" s="148"/>
      <c r="FW413" s="148"/>
      <c r="FX413" s="148"/>
      <c r="FY413" s="148"/>
      <c r="FZ413" s="148"/>
      <c r="GA413" s="148"/>
      <c r="GB413" s="148"/>
      <c r="GC413" s="148"/>
      <c r="GD413" s="148"/>
      <c r="GE413" s="148"/>
      <c r="GF413" s="148"/>
      <c r="GG413" s="148"/>
      <c r="GH413" s="148"/>
      <c r="GI413" s="148"/>
      <c r="GJ413" s="148"/>
      <c r="GK413" s="148"/>
      <c r="GL413" s="148"/>
      <c r="GM413" s="148"/>
      <c r="GN413" s="148"/>
      <c r="GO413" s="148"/>
      <c r="GP413" s="148"/>
      <c r="GQ413" s="148"/>
      <c r="GR413" s="148"/>
      <c r="GS413" s="148"/>
      <c r="GT413" s="148"/>
      <c r="GU413" s="148"/>
      <c r="GV413" s="148"/>
      <c r="GW413" s="148"/>
      <c r="GX413" s="148"/>
      <c r="GY413" s="148"/>
      <c r="GZ413" s="148"/>
      <c r="HA413" s="148"/>
      <c r="HB413" s="148"/>
      <c r="HC413" s="148"/>
      <c r="HD413" s="148"/>
      <c r="HE413" s="148"/>
      <c r="HF413" s="148"/>
      <c r="HG413" s="148"/>
      <c r="HH413" s="148"/>
      <c r="HI413" s="148"/>
      <c r="HJ413" s="148"/>
      <c r="HK413" s="148"/>
      <c r="HL413" s="148"/>
      <c r="HM413" s="148"/>
      <c r="HN413" s="148"/>
      <c r="HO413" s="148"/>
      <c r="HP413" s="148"/>
    </row>
    <row r="414" s="147" customFormat="1" spans="1:224">
      <c r="A414" s="160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  <c r="BQ414" s="148"/>
      <c r="BR414" s="148"/>
      <c r="BS414" s="148"/>
      <c r="BT414" s="148"/>
      <c r="BU414" s="148"/>
      <c r="BV414" s="148"/>
      <c r="BW414" s="148"/>
      <c r="BX414" s="148"/>
      <c r="BY414" s="148"/>
      <c r="BZ414" s="148"/>
      <c r="CA414" s="148"/>
      <c r="CB414" s="148"/>
      <c r="CC414" s="148"/>
      <c r="CD414" s="148"/>
      <c r="CE414" s="148"/>
      <c r="CF414" s="148"/>
      <c r="CG414" s="148"/>
      <c r="CH414" s="148"/>
      <c r="CI414" s="148"/>
      <c r="CJ414" s="148"/>
      <c r="CK414" s="148"/>
      <c r="CL414" s="148"/>
      <c r="CM414" s="148"/>
      <c r="CN414" s="148"/>
      <c r="CO414" s="148"/>
      <c r="CP414" s="148"/>
      <c r="CQ414" s="148"/>
      <c r="CR414" s="148"/>
      <c r="CS414" s="148"/>
      <c r="CT414" s="148"/>
      <c r="CU414" s="148"/>
      <c r="CV414" s="148"/>
      <c r="CW414" s="148"/>
      <c r="CX414" s="148"/>
      <c r="CY414" s="148"/>
      <c r="CZ414" s="148"/>
      <c r="DA414" s="148"/>
      <c r="DB414" s="148"/>
      <c r="DC414" s="148"/>
      <c r="DD414" s="148"/>
      <c r="DE414" s="148"/>
      <c r="DF414" s="148"/>
      <c r="DG414" s="148"/>
      <c r="DH414" s="148"/>
      <c r="DI414" s="148"/>
      <c r="DJ414" s="148"/>
      <c r="DK414" s="148"/>
      <c r="DL414" s="148"/>
      <c r="DM414" s="148"/>
      <c r="DN414" s="148"/>
      <c r="DO414" s="148"/>
      <c r="DP414" s="148"/>
      <c r="DQ414" s="148"/>
      <c r="DR414" s="148"/>
      <c r="DS414" s="148"/>
      <c r="DT414" s="148"/>
      <c r="DU414" s="148"/>
      <c r="DV414" s="148"/>
      <c r="DW414" s="148"/>
      <c r="DX414" s="148"/>
      <c r="DY414" s="148"/>
      <c r="DZ414" s="148"/>
      <c r="EA414" s="148"/>
      <c r="EB414" s="148"/>
      <c r="EC414" s="148"/>
      <c r="ED414" s="148"/>
      <c r="EE414" s="148"/>
      <c r="EF414" s="148"/>
      <c r="EG414" s="148"/>
      <c r="EH414" s="148"/>
      <c r="EI414" s="148"/>
      <c r="EJ414" s="148"/>
      <c r="EK414" s="148"/>
      <c r="EL414" s="148"/>
      <c r="EM414" s="148"/>
      <c r="EN414" s="148"/>
      <c r="EO414" s="148"/>
      <c r="EP414" s="148"/>
      <c r="EQ414" s="148"/>
      <c r="ER414" s="148"/>
      <c r="ES414" s="148"/>
      <c r="ET414" s="148"/>
      <c r="EU414" s="148"/>
      <c r="EV414" s="148"/>
      <c r="EW414" s="148"/>
      <c r="EX414" s="148"/>
      <c r="EY414" s="148"/>
      <c r="EZ414" s="148"/>
      <c r="FA414" s="148"/>
      <c r="FB414" s="148"/>
      <c r="FC414" s="148"/>
      <c r="FD414" s="148"/>
      <c r="FE414" s="148"/>
      <c r="FF414" s="148"/>
      <c r="FG414" s="148"/>
      <c r="FH414" s="148"/>
      <c r="FI414" s="148"/>
      <c r="FJ414" s="148"/>
      <c r="FK414" s="148"/>
      <c r="FL414" s="148"/>
      <c r="FM414" s="148"/>
      <c r="FN414" s="148"/>
      <c r="FO414" s="148"/>
      <c r="FP414" s="148"/>
      <c r="FQ414" s="148"/>
      <c r="FR414" s="148"/>
      <c r="FS414" s="148"/>
      <c r="FT414" s="148"/>
      <c r="FU414" s="148"/>
      <c r="FV414" s="148"/>
      <c r="FW414" s="148"/>
      <c r="FX414" s="148"/>
      <c r="FY414" s="148"/>
      <c r="FZ414" s="148"/>
      <c r="GA414" s="148"/>
      <c r="GB414" s="148"/>
      <c r="GC414" s="148"/>
      <c r="GD414" s="148"/>
      <c r="GE414" s="148"/>
      <c r="GF414" s="148"/>
      <c r="GG414" s="148"/>
      <c r="GH414" s="148"/>
      <c r="GI414" s="148"/>
      <c r="GJ414" s="148"/>
      <c r="GK414" s="148"/>
      <c r="GL414" s="148"/>
      <c r="GM414" s="148"/>
      <c r="GN414" s="148"/>
      <c r="GO414" s="148"/>
      <c r="GP414" s="148"/>
      <c r="GQ414" s="148"/>
      <c r="GR414" s="148"/>
      <c r="GS414" s="148"/>
      <c r="GT414" s="148"/>
      <c r="GU414" s="148"/>
      <c r="GV414" s="148"/>
      <c r="GW414" s="148"/>
      <c r="GX414" s="148"/>
      <c r="GY414" s="148"/>
      <c r="GZ414" s="148"/>
      <c r="HA414" s="148"/>
      <c r="HB414" s="148"/>
      <c r="HC414" s="148"/>
      <c r="HD414" s="148"/>
      <c r="HE414" s="148"/>
      <c r="HF414" s="148"/>
      <c r="HG414" s="148"/>
      <c r="HH414" s="148"/>
      <c r="HI414" s="148"/>
      <c r="HJ414" s="148"/>
      <c r="HK414" s="148"/>
      <c r="HL414" s="148"/>
      <c r="HM414" s="148"/>
      <c r="HN414" s="148"/>
      <c r="HO414" s="148"/>
      <c r="HP414" s="148"/>
    </row>
    <row r="415" s="147" customFormat="1" spans="1:224">
      <c r="A415" s="160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  <c r="BI415" s="148"/>
      <c r="BJ415" s="148"/>
      <c r="BK415" s="148"/>
      <c r="BL415" s="148"/>
      <c r="BM415" s="148"/>
      <c r="BN415" s="148"/>
      <c r="BO415" s="148"/>
      <c r="BP415" s="148"/>
      <c r="BQ415" s="148"/>
      <c r="BR415" s="148"/>
      <c r="BS415" s="148"/>
      <c r="BT415" s="148"/>
      <c r="BU415" s="148"/>
      <c r="BV415" s="148"/>
      <c r="BW415" s="148"/>
      <c r="BX415" s="148"/>
      <c r="BY415" s="148"/>
      <c r="BZ415" s="148"/>
      <c r="CA415" s="148"/>
      <c r="CB415" s="148"/>
      <c r="CC415" s="148"/>
      <c r="CD415" s="148"/>
      <c r="CE415" s="148"/>
      <c r="CF415" s="148"/>
      <c r="CG415" s="148"/>
      <c r="CH415" s="148"/>
      <c r="CI415" s="148"/>
      <c r="CJ415" s="148"/>
      <c r="CK415" s="148"/>
      <c r="CL415" s="148"/>
      <c r="CM415" s="148"/>
      <c r="CN415" s="148"/>
      <c r="CO415" s="148"/>
      <c r="CP415" s="148"/>
      <c r="CQ415" s="148"/>
      <c r="CR415" s="148"/>
      <c r="CS415" s="148"/>
      <c r="CT415" s="148"/>
      <c r="CU415" s="148"/>
      <c r="CV415" s="148"/>
      <c r="CW415" s="148"/>
      <c r="CX415" s="148"/>
      <c r="CY415" s="148"/>
      <c r="CZ415" s="148"/>
      <c r="DA415" s="148"/>
      <c r="DB415" s="148"/>
      <c r="DC415" s="148"/>
      <c r="DD415" s="148"/>
      <c r="DE415" s="148"/>
      <c r="DF415" s="148"/>
      <c r="DG415" s="148"/>
      <c r="DH415" s="148"/>
      <c r="DI415" s="148"/>
      <c r="DJ415" s="148"/>
      <c r="DK415" s="148"/>
      <c r="DL415" s="148"/>
      <c r="DM415" s="148"/>
      <c r="DN415" s="148"/>
      <c r="DO415" s="148"/>
      <c r="DP415" s="148"/>
      <c r="DQ415" s="148"/>
      <c r="DR415" s="148"/>
      <c r="DS415" s="148"/>
      <c r="DT415" s="148"/>
      <c r="DU415" s="148"/>
      <c r="DV415" s="148"/>
      <c r="DW415" s="148"/>
      <c r="DX415" s="148"/>
      <c r="DY415" s="148"/>
      <c r="DZ415" s="148"/>
      <c r="EA415" s="148"/>
      <c r="EB415" s="148"/>
      <c r="EC415" s="148"/>
      <c r="ED415" s="148"/>
      <c r="EE415" s="148"/>
      <c r="EF415" s="148"/>
      <c r="EG415" s="148"/>
      <c r="EH415" s="148"/>
      <c r="EI415" s="148"/>
      <c r="EJ415" s="148"/>
      <c r="EK415" s="148"/>
      <c r="EL415" s="148"/>
      <c r="EM415" s="148"/>
      <c r="EN415" s="148"/>
      <c r="EO415" s="148"/>
      <c r="EP415" s="148"/>
      <c r="EQ415" s="148"/>
      <c r="ER415" s="148"/>
      <c r="ES415" s="148"/>
      <c r="ET415" s="148"/>
      <c r="EU415" s="148"/>
      <c r="EV415" s="148"/>
      <c r="EW415" s="148"/>
      <c r="EX415" s="148"/>
      <c r="EY415" s="148"/>
      <c r="EZ415" s="148"/>
      <c r="FA415" s="148"/>
      <c r="FB415" s="148"/>
      <c r="FC415" s="148"/>
      <c r="FD415" s="148"/>
      <c r="FE415" s="148"/>
      <c r="FF415" s="148"/>
      <c r="FG415" s="148"/>
      <c r="FH415" s="148"/>
      <c r="FI415" s="148"/>
      <c r="FJ415" s="148"/>
      <c r="FK415" s="148"/>
      <c r="FL415" s="148"/>
      <c r="FM415" s="148"/>
      <c r="FN415" s="148"/>
      <c r="FO415" s="148"/>
      <c r="FP415" s="148"/>
      <c r="FQ415" s="148"/>
      <c r="FR415" s="148"/>
      <c r="FS415" s="148"/>
      <c r="FT415" s="148"/>
      <c r="FU415" s="148"/>
      <c r="FV415" s="148"/>
      <c r="FW415" s="148"/>
      <c r="FX415" s="148"/>
      <c r="FY415" s="148"/>
      <c r="FZ415" s="148"/>
      <c r="GA415" s="148"/>
      <c r="GB415" s="148"/>
      <c r="GC415" s="148"/>
      <c r="GD415" s="148"/>
      <c r="GE415" s="148"/>
      <c r="GF415" s="148"/>
      <c r="GG415" s="148"/>
      <c r="GH415" s="148"/>
      <c r="GI415" s="148"/>
      <c r="GJ415" s="148"/>
      <c r="GK415" s="148"/>
      <c r="GL415" s="148"/>
      <c r="GM415" s="148"/>
      <c r="GN415" s="148"/>
      <c r="GO415" s="148"/>
      <c r="GP415" s="148"/>
      <c r="GQ415" s="148"/>
      <c r="GR415" s="148"/>
      <c r="GS415" s="148"/>
      <c r="GT415" s="148"/>
      <c r="GU415" s="148"/>
      <c r="GV415" s="148"/>
      <c r="GW415" s="148"/>
      <c r="GX415" s="148"/>
      <c r="GY415" s="148"/>
      <c r="GZ415" s="148"/>
      <c r="HA415" s="148"/>
      <c r="HB415" s="148"/>
      <c r="HC415" s="148"/>
      <c r="HD415" s="148"/>
      <c r="HE415" s="148"/>
      <c r="HF415" s="148"/>
      <c r="HG415" s="148"/>
      <c r="HH415" s="148"/>
      <c r="HI415" s="148"/>
      <c r="HJ415" s="148"/>
      <c r="HK415" s="148"/>
      <c r="HL415" s="148"/>
      <c r="HM415" s="148"/>
      <c r="HN415" s="148"/>
      <c r="HO415" s="148"/>
      <c r="HP415" s="148"/>
    </row>
    <row r="416" s="147" customFormat="1" spans="1:224">
      <c r="A416" s="160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  <c r="BQ416" s="148"/>
      <c r="BR416" s="148"/>
      <c r="BS416" s="148"/>
      <c r="BT416" s="148"/>
      <c r="BU416" s="148"/>
      <c r="BV416" s="148"/>
      <c r="BW416" s="148"/>
      <c r="BX416" s="148"/>
      <c r="BY416" s="148"/>
      <c r="BZ416" s="148"/>
      <c r="CA416" s="148"/>
      <c r="CB416" s="148"/>
      <c r="CC416" s="148"/>
      <c r="CD416" s="148"/>
      <c r="CE416" s="148"/>
      <c r="CF416" s="148"/>
      <c r="CG416" s="148"/>
      <c r="CH416" s="148"/>
      <c r="CI416" s="148"/>
      <c r="CJ416" s="148"/>
      <c r="CK416" s="148"/>
      <c r="CL416" s="148"/>
      <c r="CM416" s="148"/>
      <c r="CN416" s="148"/>
      <c r="CO416" s="148"/>
      <c r="CP416" s="148"/>
      <c r="CQ416" s="148"/>
      <c r="CR416" s="148"/>
      <c r="CS416" s="148"/>
      <c r="CT416" s="148"/>
      <c r="CU416" s="148"/>
      <c r="CV416" s="148"/>
      <c r="CW416" s="148"/>
      <c r="CX416" s="148"/>
      <c r="CY416" s="148"/>
      <c r="CZ416" s="148"/>
      <c r="DA416" s="148"/>
      <c r="DB416" s="148"/>
      <c r="DC416" s="148"/>
      <c r="DD416" s="148"/>
      <c r="DE416" s="148"/>
      <c r="DF416" s="148"/>
      <c r="DG416" s="148"/>
      <c r="DH416" s="148"/>
      <c r="DI416" s="148"/>
      <c r="DJ416" s="148"/>
      <c r="DK416" s="148"/>
      <c r="DL416" s="148"/>
      <c r="DM416" s="148"/>
      <c r="DN416" s="148"/>
      <c r="DO416" s="148"/>
      <c r="DP416" s="148"/>
      <c r="DQ416" s="148"/>
      <c r="DR416" s="148"/>
      <c r="DS416" s="148"/>
      <c r="DT416" s="148"/>
      <c r="DU416" s="148"/>
      <c r="DV416" s="148"/>
      <c r="DW416" s="148"/>
      <c r="DX416" s="148"/>
      <c r="DY416" s="148"/>
      <c r="DZ416" s="148"/>
      <c r="EA416" s="148"/>
      <c r="EB416" s="148"/>
      <c r="EC416" s="148"/>
      <c r="ED416" s="148"/>
      <c r="EE416" s="148"/>
      <c r="EF416" s="148"/>
      <c r="EG416" s="148"/>
      <c r="EH416" s="148"/>
      <c r="EI416" s="148"/>
      <c r="EJ416" s="148"/>
      <c r="EK416" s="148"/>
      <c r="EL416" s="148"/>
      <c r="EM416" s="148"/>
      <c r="EN416" s="148"/>
      <c r="EO416" s="148"/>
      <c r="EP416" s="148"/>
      <c r="EQ416" s="148"/>
      <c r="ER416" s="148"/>
      <c r="ES416" s="148"/>
      <c r="ET416" s="148"/>
      <c r="EU416" s="148"/>
      <c r="EV416" s="148"/>
      <c r="EW416" s="148"/>
      <c r="EX416" s="148"/>
      <c r="EY416" s="148"/>
      <c r="EZ416" s="148"/>
      <c r="FA416" s="148"/>
      <c r="FB416" s="148"/>
      <c r="FC416" s="148"/>
      <c r="FD416" s="148"/>
      <c r="FE416" s="148"/>
      <c r="FF416" s="148"/>
      <c r="FG416" s="148"/>
      <c r="FH416" s="148"/>
      <c r="FI416" s="148"/>
      <c r="FJ416" s="148"/>
      <c r="FK416" s="148"/>
      <c r="FL416" s="148"/>
      <c r="FM416" s="148"/>
      <c r="FN416" s="148"/>
      <c r="FO416" s="148"/>
      <c r="FP416" s="148"/>
      <c r="FQ416" s="148"/>
      <c r="FR416" s="148"/>
      <c r="FS416" s="148"/>
      <c r="FT416" s="148"/>
      <c r="FU416" s="148"/>
      <c r="FV416" s="148"/>
      <c r="FW416" s="148"/>
      <c r="FX416" s="148"/>
      <c r="FY416" s="148"/>
      <c r="FZ416" s="148"/>
      <c r="GA416" s="148"/>
      <c r="GB416" s="148"/>
      <c r="GC416" s="148"/>
      <c r="GD416" s="148"/>
      <c r="GE416" s="148"/>
      <c r="GF416" s="148"/>
      <c r="GG416" s="148"/>
      <c r="GH416" s="148"/>
      <c r="GI416" s="148"/>
      <c r="GJ416" s="148"/>
      <c r="GK416" s="148"/>
      <c r="GL416" s="148"/>
      <c r="GM416" s="148"/>
      <c r="GN416" s="148"/>
      <c r="GO416" s="148"/>
      <c r="GP416" s="148"/>
      <c r="GQ416" s="148"/>
      <c r="GR416" s="148"/>
      <c r="GS416" s="148"/>
      <c r="GT416" s="148"/>
      <c r="GU416" s="148"/>
      <c r="GV416" s="148"/>
      <c r="GW416" s="148"/>
      <c r="GX416" s="148"/>
      <c r="GY416" s="148"/>
      <c r="GZ416" s="148"/>
      <c r="HA416" s="148"/>
      <c r="HB416" s="148"/>
      <c r="HC416" s="148"/>
      <c r="HD416" s="148"/>
      <c r="HE416" s="148"/>
      <c r="HF416" s="148"/>
      <c r="HG416" s="148"/>
      <c r="HH416" s="148"/>
      <c r="HI416" s="148"/>
      <c r="HJ416" s="148"/>
      <c r="HK416" s="148"/>
      <c r="HL416" s="148"/>
      <c r="HM416" s="148"/>
      <c r="HN416" s="148"/>
      <c r="HO416" s="148"/>
      <c r="HP416" s="148"/>
    </row>
    <row r="417" s="147" customFormat="1" spans="1:224">
      <c r="A417" s="160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  <c r="BI417" s="148"/>
      <c r="BJ417" s="148"/>
      <c r="BK417" s="148"/>
      <c r="BL417" s="148"/>
      <c r="BM417" s="148"/>
      <c r="BN417" s="148"/>
      <c r="BO417" s="148"/>
      <c r="BP417" s="148"/>
      <c r="BQ417" s="148"/>
      <c r="BR417" s="148"/>
      <c r="BS417" s="148"/>
      <c r="BT417" s="148"/>
      <c r="BU417" s="148"/>
      <c r="BV417" s="148"/>
      <c r="BW417" s="148"/>
      <c r="BX417" s="148"/>
      <c r="BY417" s="148"/>
      <c r="BZ417" s="148"/>
      <c r="CA417" s="148"/>
      <c r="CB417" s="148"/>
      <c r="CC417" s="148"/>
      <c r="CD417" s="148"/>
      <c r="CE417" s="148"/>
      <c r="CF417" s="148"/>
      <c r="CG417" s="148"/>
      <c r="CH417" s="148"/>
      <c r="CI417" s="148"/>
      <c r="CJ417" s="148"/>
      <c r="CK417" s="148"/>
      <c r="CL417" s="148"/>
      <c r="CM417" s="148"/>
      <c r="CN417" s="148"/>
      <c r="CO417" s="148"/>
      <c r="CP417" s="148"/>
      <c r="CQ417" s="148"/>
      <c r="CR417" s="148"/>
      <c r="CS417" s="148"/>
      <c r="CT417" s="148"/>
      <c r="CU417" s="148"/>
      <c r="CV417" s="148"/>
      <c r="CW417" s="148"/>
      <c r="CX417" s="148"/>
      <c r="CY417" s="148"/>
      <c r="CZ417" s="148"/>
      <c r="DA417" s="148"/>
      <c r="DB417" s="148"/>
      <c r="DC417" s="148"/>
      <c r="DD417" s="148"/>
      <c r="DE417" s="148"/>
      <c r="DF417" s="148"/>
      <c r="DG417" s="148"/>
      <c r="DH417" s="148"/>
      <c r="DI417" s="148"/>
      <c r="DJ417" s="148"/>
      <c r="DK417" s="148"/>
      <c r="DL417" s="148"/>
      <c r="DM417" s="148"/>
      <c r="DN417" s="148"/>
      <c r="DO417" s="148"/>
      <c r="DP417" s="148"/>
      <c r="DQ417" s="148"/>
      <c r="DR417" s="148"/>
      <c r="DS417" s="148"/>
      <c r="DT417" s="148"/>
      <c r="DU417" s="148"/>
      <c r="DV417" s="148"/>
      <c r="DW417" s="148"/>
      <c r="DX417" s="148"/>
      <c r="DY417" s="148"/>
      <c r="DZ417" s="148"/>
      <c r="EA417" s="148"/>
      <c r="EB417" s="148"/>
      <c r="EC417" s="148"/>
      <c r="ED417" s="148"/>
      <c r="EE417" s="148"/>
      <c r="EF417" s="148"/>
      <c r="EG417" s="148"/>
      <c r="EH417" s="148"/>
      <c r="EI417" s="148"/>
      <c r="EJ417" s="148"/>
      <c r="EK417" s="148"/>
      <c r="EL417" s="148"/>
      <c r="EM417" s="148"/>
      <c r="EN417" s="148"/>
      <c r="EO417" s="148"/>
      <c r="EP417" s="148"/>
      <c r="EQ417" s="148"/>
      <c r="ER417" s="148"/>
      <c r="ES417" s="148"/>
      <c r="ET417" s="148"/>
      <c r="EU417" s="148"/>
      <c r="EV417" s="148"/>
      <c r="EW417" s="148"/>
      <c r="EX417" s="148"/>
      <c r="EY417" s="148"/>
      <c r="EZ417" s="148"/>
      <c r="FA417" s="148"/>
      <c r="FB417" s="148"/>
      <c r="FC417" s="148"/>
      <c r="FD417" s="148"/>
      <c r="FE417" s="148"/>
      <c r="FF417" s="148"/>
      <c r="FG417" s="148"/>
      <c r="FH417" s="148"/>
      <c r="FI417" s="148"/>
      <c r="FJ417" s="148"/>
      <c r="FK417" s="148"/>
      <c r="FL417" s="148"/>
      <c r="FM417" s="148"/>
      <c r="FN417" s="148"/>
      <c r="FO417" s="148"/>
      <c r="FP417" s="148"/>
      <c r="FQ417" s="148"/>
      <c r="FR417" s="148"/>
      <c r="FS417" s="148"/>
      <c r="FT417" s="148"/>
      <c r="FU417" s="148"/>
      <c r="FV417" s="148"/>
      <c r="FW417" s="148"/>
      <c r="FX417" s="148"/>
      <c r="FY417" s="148"/>
      <c r="FZ417" s="148"/>
      <c r="GA417" s="148"/>
      <c r="GB417" s="148"/>
      <c r="GC417" s="148"/>
      <c r="GD417" s="148"/>
      <c r="GE417" s="148"/>
      <c r="GF417" s="148"/>
      <c r="GG417" s="148"/>
      <c r="GH417" s="148"/>
      <c r="GI417" s="148"/>
      <c r="GJ417" s="148"/>
      <c r="GK417" s="148"/>
      <c r="GL417" s="148"/>
      <c r="GM417" s="148"/>
      <c r="GN417" s="148"/>
      <c r="GO417" s="148"/>
      <c r="GP417" s="148"/>
      <c r="GQ417" s="148"/>
      <c r="GR417" s="148"/>
      <c r="GS417" s="148"/>
      <c r="GT417" s="148"/>
      <c r="GU417" s="148"/>
      <c r="GV417" s="148"/>
      <c r="GW417" s="148"/>
      <c r="GX417" s="148"/>
      <c r="GY417" s="148"/>
      <c r="GZ417" s="148"/>
      <c r="HA417" s="148"/>
      <c r="HB417" s="148"/>
      <c r="HC417" s="148"/>
      <c r="HD417" s="148"/>
      <c r="HE417" s="148"/>
      <c r="HF417" s="148"/>
      <c r="HG417" s="148"/>
      <c r="HH417" s="148"/>
      <c r="HI417" s="148"/>
      <c r="HJ417" s="148"/>
      <c r="HK417" s="148"/>
      <c r="HL417" s="148"/>
      <c r="HM417" s="148"/>
      <c r="HN417" s="148"/>
      <c r="HO417" s="148"/>
      <c r="HP417" s="148"/>
    </row>
    <row r="418" s="147" customFormat="1" spans="1:224">
      <c r="A418" s="160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  <c r="BQ418" s="148"/>
      <c r="BR418" s="148"/>
      <c r="BS418" s="148"/>
      <c r="BT418" s="148"/>
      <c r="BU418" s="148"/>
      <c r="BV418" s="148"/>
      <c r="BW418" s="148"/>
      <c r="BX418" s="148"/>
      <c r="BY418" s="148"/>
      <c r="BZ418" s="148"/>
      <c r="CA418" s="148"/>
      <c r="CB418" s="148"/>
      <c r="CC418" s="148"/>
      <c r="CD418" s="148"/>
      <c r="CE418" s="148"/>
      <c r="CF418" s="148"/>
      <c r="CG418" s="148"/>
      <c r="CH418" s="148"/>
      <c r="CI418" s="148"/>
      <c r="CJ418" s="148"/>
      <c r="CK418" s="148"/>
      <c r="CL418" s="148"/>
      <c r="CM418" s="148"/>
      <c r="CN418" s="148"/>
      <c r="CO418" s="148"/>
      <c r="CP418" s="148"/>
      <c r="CQ418" s="148"/>
      <c r="CR418" s="148"/>
      <c r="CS418" s="148"/>
      <c r="CT418" s="148"/>
      <c r="CU418" s="148"/>
      <c r="CV418" s="148"/>
      <c r="CW418" s="148"/>
      <c r="CX418" s="148"/>
      <c r="CY418" s="148"/>
      <c r="CZ418" s="148"/>
      <c r="DA418" s="148"/>
      <c r="DB418" s="148"/>
      <c r="DC418" s="148"/>
      <c r="DD418" s="148"/>
      <c r="DE418" s="148"/>
      <c r="DF418" s="148"/>
      <c r="DG418" s="148"/>
      <c r="DH418" s="148"/>
      <c r="DI418" s="148"/>
      <c r="DJ418" s="148"/>
      <c r="DK418" s="148"/>
      <c r="DL418" s="148"/>
      <c r="DM418" s="148"/>
      <c r="DN418" s="148"/>
      <c r="DO418" s="148"/>
      <c r="DP418" s="148"/>
      <c r="DQ418" s="148"/>
      <c r="DR418" s="148"/>
      <c r="DS418" s="148"/>
      <c r="DT418" s="148"/>
      <c r="DU418" s="148"/>
      <c r="DV418" s="148"/>
      <c r="DW418" s="148"/>
      <c r="DX418" s="148"/>
      <c r="DY418" s="148"/>
      <c r="DZ418" s="148"/>
      <c r="EA418" s="148"/>
      <c r="EB418" s="148"/>
      <c r="EC418" s="148"/>
      <c r="ED418" s="148"/>
      <c r="EE418" s="148"/>
      <c r="EF418" s="148"/>
      <c r="EG418" s="148"/>
      <c r="EH418" s="148"/>
      <c r="EI418" s="148"/>
      <c r="EJ418" s="148"/>
      <c r="EK418" s="148"/>
      <c r="EL418" s="148"/>
      <c r="EM418" s="148"/>
      <c r="EN418" s="148"/>
      <c r="EO418" s="148"/>
      <c r="EP418" s="148"/>
      <c r="EQ418" s="148"/>
      <c r="ER418" s="148"/>
      <c r="ES418" s="148"/>
      <c r="ET418" s="148"/>
      <c r="EU418" s="148"/>
      <c r="EV418" s="148"/>
      <c r="EW418" s="148"/>
      <c r="EX418" s="148"/>
      <c r="EY418" s="148"/>
      <c r="EZ418" s="148"/>
      <c r="FA418" s="148"/>
      <c r="FB418" s="148"/>
      <c r="FC418" s="148"/>
      <c r="FD418" s="148"/>
      <c r="FE418" s="148"/>
      <c r="FF418" s="148"/>
      <c r="FG418" s="148"/>
      <c r="FH418" s="148"/>
      <c r="FI418" s="148"/>
      <c r="FJ418" s="148"/>
      <c r="FK418" s="148"/>
      <c r="FL418" s="148"/>
      <c r="FM418" s="148"/>
      <c r="FN418" s="148"/>
      <c r="FO418" s="148"/>
      <c r="FP418" s="148"/>
      <c r="FQ418" s="148"/>
      <c r="FR418" s="148"/>
      <c r="FS418" s="148"/>
      <c r="FT418" s="148"/>
      <c r="FU418" s="148"/>
      <c r="FV418" s="148"/>
      <c r="FW418" s="148"/>
      <c r="FX418" s="148"/>
      <c r="FY418" s="148"/>
      <c r="FZ418" s="148"/>
      <c r="GA418" s="148"/>
      <c r="GB418" s="148"/>
      <c r="GC418" s="148"/>
      <c r="GD418" s="148"/>
      <c r="GE418" s="148"/>
      <c r="GF418" s="148"/>
      <c r="GG418" s="148"/>
      <c r="GH418" s="148"/>
      <c r="GI418" s="148"/>
      <c r="GJ418" s="148"/>
      <c r="GK418" s="148"/>
      <c r="GL418" s="148"/>
      <c r="GM418" s="148"/>
      <c r="GN418" s="148"/>
      <c r="GO418" s="148"/>
      <c r="GP418" s="148"/>
      <c r="GQ418" s="148"/>
      <c r="GR418" s="148"/>
      <c r="GS418" s="148"/>
      <c r="GT418" s="148"/>
      <c r="GU418" s="148"/>
      <c r="GV418" s="148"/>
      <c r="GW418" s="148"/>
      <c r="GX418" s="148"/>
      <c r="GY418" s="148"/>
      <c r="GZ418" s="148"/>
      <c r="HA418" s="148"/>
      <c r="HB418" s="148"/>
      <c r="HC418" s="148"/>
      <c r="HD418" s="148"/>
      <c r="HE418" s="148"/>
      <c r="HF418" s="148"/>
      <c r="HG418" s="148"/>
      <c r="HH418" s="148"/>
      <c r="HI418" s="148"/>
      <c r="HJ418" s="148"/>
      <c r="HK418" s="148"/>
      <c r="HL418" s="148"/>
      <c r="HM418" s="148"/>
      <c r="HN418" s="148"/>
      <c r="HO418" s="148"/>
      <c r="HP418" s="148"/>
    </row>
    <row r="419" s="147" customFormat="1" spans="1:224">
      <c r="A419" s="160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  <c r="BQ419" s="148"/>
      <c r="BR419" s="148"/>
      <c r="BS419" s="148"/>
      <c r="BT419" s="148"/>
      <c r="BU419" s="148"/>
      <c r="BV419" s="148"/>
      <c r="BW419" s="148"/>
      <c r="BX419" s="148"/>
      <c r="BY419" s="148"/>
      <c r="BZ419" s="148"/>
      <c r="CA419" s="148"/>
      <c r="CB419" s="148"/>
      <c r="CC419" s="148"/>
      <c r="CD419" s="148"/>
      <c r="CE419" s="148"/>
      <c r="CF419" s="148"/>
      <c r="CG419" s="148"/>
      <c r="CH419" s="148"/>
      <c r="CI419" s="148"/>
      <c r="CJ419" s="148"/>
      <c r="CK419" s="148"/>
      <c r="CL419" s="148"/>
      <c r="CM419" s="148"/>
      <c r="CN419" s="148"/>
      <c r="CO419" s="148"/>
      <c r="CP419" s="148"/>
      <c r="CQ419" s="148"/>
      <c r="CR419" s="148"/>
      <c r="CS419" s="148"/>
      <c r="CT419" s="148"/>
      <c r="CU419" s="148"/>
      <c r="CV419" s="148"/>
      <c r="CW419" s="148"/>
      <c r="CX419" s="148"/>
      <c r="CY419" s="148"/>
      <c r="CZ419" s="148"/>
      <c r="DA419" s="148"/>
      <c r="DB419" s="148"/>
      <c r="DC419" s="148"/>
      <c r="DD419" s="148"/>
      <c r="DE419" s="148"/>
      <c r="DF419" s="148"/>
      <c r="DG419" s="148"/>
      <c r="DH419" s="148"/>
      <c r="DI419" s="148"/>
      <c r="DJ419" s="148"/>
      <c r="DK419" s="148"/>
      <c r="DL419" s="148"/>
      <c r="DM419" s="148"/>
      <c r="DN419" s="148"/>
      <c r="DO419" s="148"/>
      <c r="DP419" s="148"/>
      <c r="DQ419" s="148"/>
      <c r="DR419" s="148"/>
      <c r="DS419" s="148"/>
      <c r="DT419" s="148"/>
      <c r="DU419" s="148"/>
      <c r="DV419" s="148"/>
      <c r="DW419" s="148"/>
      <c r="DX419" s="148"/>
      <c r="DY419" s="148"/>
      <c r="DZ419" s="148"/>
      <c r="EA419" s="148"/>
      <c r="EB419" s="148"/>
      <c r="EC419" s="148"/>
      <c r="ED419" s="148"/>
      <c r="EE419" s="148"/>
      <c r="EF419" s="148"/>
      <c r="EG419" s="148"/>
      <c r="EH419" s="148"/>
      <c r="EI419" s="148"/>
      <c r="EJ419" s="148"/>
      <c r="EK419" s="148"/>
      <c r="EL419" s="148"/>
      <c r="EM419" s="148"/>
      <c r="EN419" s="148"/>
      <c r="EO419" s="148"/>
      <c r="EP419" s="148"/>
      <c r="EQ419" s="148"/>
      <c r="ER419" s="148"/>
      <c r="ES419" s="148"/>
      <c r="ET419" s="148"/>
      <c r="EU419" s="148"/>
      <c r="EV419" s="148"/>
      <c r="EW419" s="148"/>
      <c r="EX419" s="148"/>
      <c r="EY419" s="148"/>
      <c r="EZ419" s="148"/>
      <c r="FA419" s="148"/>
      <c r="FB419" s="148"/>
      <c r="FC419" s="148"/>
      <c r="FD419" s="148"/>
      <c r="FE419" s="148"/>
      <c r="FF419" s="148"/>
      <c r="FG419" s="148"/>
      <c r="FH419" s="148"/>
      <c r="FI419" s="148"/>
      <c r="FJ419" s="148"/>
      <c r="FK419" s="148"/>
      <c r="FL419" s="148"/>
      <c r="FM419" s="148"/>
      <c r="FN419" s="148"/>
      <c r="FO419" s="148"/>
      <c r="FP419" s="148"/>
      <c r="FQ419" s="148"/>
      <c r="FR419" s="148"/>
      <c r="FS419" s="148"/>
      <c r="FT419" s="148"/>
      <c r="FU419" s="148"/>
      <c r="FV419" s="148"/>
      <c r="FW419" s="148"/>
      <c r="FX419" s="148"/>
      <c r="FY419" s="148"/>
      <c r="FZ419" s="148"/>
      <c r="GA419" s="148"/>
      <c r="GB419" s="148"/>
      <c r="GC419" s="148"/>
      <c r="GD419" s="148"/>
      <c r="GE419" s="148"/>
      <c r="GF419" s="148"/>
      <c r="GG419" s="148"/>
      <c r="GH419" s="148"/>
      <c r="GI419" s="148"/>
      <c r="GJ419" s="148"/>
      <c r="GK419" s="148"/>
      <c r="GL419" s="148"/>
      <c r="GM419" s="148"/>
      <c r="GN419" s="148"/>
      <c r="GO419" s="148"/>
      <c r="GP419" s="148"/>
      <c r="GQ419" s="148"/>
      <c r="GR419" s="148"/>
      <c r="GS419" s="148"/>
      <c r="GT419" s="148"/>
      <c r="GU419" s="148"/>
      <c r="GV419" s="148"/>
      <c r="GW419" s="148"/>
      <c r="GX419" s="148"/>
      <c r="GY419" s="148"/>
      <c r="GZ419" s="148"/>
      <c r="HA419" s="148"/>
      <c r="HB419" s="148"/>
      <c r="HC419" s="148"/>
      <c r="HD419" s="148"/>
      <c r="HE419" s="148"/>
      <c r="HF419" s="148"/>
      <c r="HG419" s="148"/>
      <c r="HH419" s="148"/>
      <c r="HI419" s="148"/>
      <c r="HJ419" s="148"/>
      <c r="HK419" s="148"/>
      <c r="HL419" s="148"/>
      <c r="HM419" s="148"/>
      <c r="HN419" s="148"/>
      <c r="HO419" s="148"/>
      <c r="HP419" s="148"/>
    </row>
    <row r="420" s="147" customFormat="1" spans="1:224">
      <c r="A420" s="160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  <c r="BQ420" s="148"/>
      <c r="BR420" s="148"/>
      <c r="BS420" s="148"/>
      <c r="BT420" s="148"/>
      <c r="BU420" s="148"/>
      <c r="BV420" s="148"/>
      <c r="BW420" s="148"/>
      <c r="BX420" s="148"/>
      <c r="BY420" s="148"/>
      <c r="BZ420" s="148"/>
      <c r="CA420" s="148"/>
      <c r="CB420" s="148"/>
      <c r="CC420" s="148"/>
      <c r="CD420" s="148"/>
      <c r="CE420" s="148"/>
      <c r="CF420" s="148"/>
      <c r="CG420" s="148"/>
      <c r="CH420" s="148"/>
      <c r="CI420" s="148"/>
      <c r="CJ420" s="148"/>
      <c r="CK420" s="148"/>
      <c r="CL420" s="148"/>
      <c r="CM420" s="148"/>
      <c r="CN420" s="148"/>
      <c r="CO420" s="148"/>
      <c r="CP420" s="148"/>
      <c r="CQ420" s="148"/>
      <c r="CR420" s="148"/>
      <c r="CS420" s="148"/>
      <c r="CT420" s="148"/>
      <c r="CU420" s="148"/>
      <c r="CV420" s="148"/>
      <c r="CW420" s="148"/>
      <c r="CX420" s="148"/>
      <c r="CY420" s="148"/>
      <c r="CZ420" s="148"/>
      <c r="DA420" s="148"/>
      <c r="DB420" s="148"/>
      <c r="DC420" s="148"/>
      <c r="DD420" s="148"/>
      <c r="DE420" s="148"/>
      <c r="DF420" s="148"/>
      <c r="DG420" s="148"/>
      <c r="DH420" s="148"/>
      <c r="DI420" s="148"/>
      <c r="DJ420" s="148"/>
      <c r="DK420" s="148"/>
      <c r="DL420" s="148"/>
      <c r="DM420" s="148"/>
      <c r="DN420" s="148"/>
      <c r="DO420" s="148"/>
      <c r="DP420" s="148"/>
      <c r="DQ420" s="148"/>
      <c r="DR420" s="148"/>
      <c r="DS420" s="148"/>
      <c r="DT420" s="148"/>
      <c r="DU420" s="148"/>
      <c r="DV420" s="148"/>
      <c r="DW420" s="148"/>
      <c r="DX420" s="148"/>
      <c r="DY420" s="148"/>
      <c r="DZ420" s="148"/>
      <c r="EA420" s="148"/>
      <c r="EB420" s="148"/>
      <c r="EC420" s="148"/>
      <c r="ED420" s="148"/>
      <c r="EE420" s="148"/>
      <c r="EF420" s="148"/>
      <c r="EG420" s="148"/>
      <c r="EH420" s="148"/>
      <c r="EI420" s="148"/>
      <c r="EJ420" s="148"/>
      <c r="EK420" s="148"/>
      <c r="EL420" s="148"/>
      <c r="EM420" s="148"/>
      <c r="EN420" s="148"/>
      <c r="EO420" s="148"/>
      <c r="EP420" s="148"/>
      <c r="EQ420" s="148"/>
      <c r="ER420" s="148"/>
      <c r="ES420" s="148"/>
      <c r="ET420" s="148"/>
      <c r="EU420" s="148"/>
      <c r="EV420" s="148"/>
      <c r="EW420" s="148"/>
      <c r="EX420" s="148"/>
      <c r="EY420" s="148"/>
      <c r="EZ420" s="148"/>
      <c r="FA420" s="148"/>
      <c r="FB420" s="148"/>
      <c r="FC420" s="148"/>
      <c r="FD420" s="148"/>
      <c r="FE420" s="148"/>
      <c r="FF420" s="148"/>
      <c r="FG420" s="148"/>
      <c r="FH420" s="148"/>
      <c r="FI420" s="148"/>
      <c r="FJ420" s="148"/>
      <c r="FK420" s="148"/>
      <c r="FL420" s="148"/>
      <c r="FM420" s="148"/>
      <c r="FN420" s="148"/>
      <c r="FO420" s="148"/>
      <c r="FP420" s="148"/>
      <c r="FQ420" s="148"/>
      <c r="FR420" s="148"/>
      <c r="FS420" s="148"/>
      <c r="FT420" s="148"/>
      <c r="FU420" s="148"/>
      <c r="FV420" s="148"/>
      <c r="FW420" s="148"/>
      <c r="FX420" s="148"/>
      <c r="FY420" s="148"/>
      <c r="FZ420" s="148"/>
      <c r="GA420" s="148"/>
      <c r="GB420" s="148"/>
      <c r="GC420" s="148"/>
      <c r="GD420" s="148"/>
      <c r="GE420" s="148"/>
      <c r="GF420" s="148"/>
      <c r="GG420" s="148"/>
      <c r="GH420" s="148"/>
      <c r="GI420" s="148"/>
      <c r="GJ420" s="148"/>
      <c r="GK420" s="148"/>
      <c r="GL420" s="148"/>
      <c r="GM420" s="148"/>
      <c r="GN420" s="148"/>
      <c r="GO420" s="148"/>
      <c r="GP420" s="148"/>
      <c r="GQ420" s="148"/>
      <c r="GR420" s="148"/>
      <c r="GS420" s="148"/>
      <c r="GT420" s="148"/>
      <c r="GU420" s="148"/>
      <c r="GV420" s="148"/>
      <c r="GW420" s="148"/>
      <c r="GX420" s="148"/>
      <c r="GY420" s="148"/>
      <c r="GZ420" s="148"/>
      <c r="HA420" s="148"/>
      <c r="HB420" s="148"/>
      <c r="HC420" s="148"/>
      <c r="HD420" s="148"/>
      <c r="HE420" s="148"/>
      <c r="HF420" s="148"/>
      <c r="HG420" s="148"/>
      <c r="HH420" s="148"/>
      <c r="HI420" s="148"/>
      <c r="HJ420" s="148"/>
      <c r="HK420" s="148"/>
      <c r="HL420" s="148"/>
      <c r="HM420" s="148"/>
      <c r="HN420" s="148"/>
      <c r="HO420" s="148"/>
      <c r="HP420" s="148"/>
    </row>
    <row r="421" s="147" customFormat="1" spans="1:224">
      <c r="A421" s="160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  <c r="BQ421" s="148"/>
      <c r="BR421" s="148"/>
      <c r="BS421" s="148"/>
      <c r="BT421" s="148"/>
      <c r="BU421" s="148"/>
      <c r="BV421" s="148"/>
      <c r="BW421" s="148"/>
      <c r="BX421" s="148"/>
      <c r="BY421" s="148"/>
      <c r="BZ421" s="148"/>
      <c r="CA421" s="148"/>
      <c r="CB421" s="148"/>
      <c r="CC421" s="148"/>
      <c r="CD421" s="148"/>
      <c r="CE421" s="148"/>
      <c r="CF421" s="148"/>
      <c r="CG421" s="148"/>
      <c r="CH421" s="148"/>
      <c r="CI421" s="148"/>
      <c r="CJ421" s="148"/>
      <c r="CK421" s="148"/>
      <c r="CL421" s="148"/>
      <c r="CM421" s="148"/>
      <c r="CN421" s="148"/>
      <c r="CO421" s="148"/>
      <c r="CP421" s="148"/>
      <c r="CQ421" s="148"/>
      <c r="CR421" s="148"/>
      <c r="CS421" s="148"/>
      <c r="CT421" s="148"/>
      <c r="CU421" s="148"/>
      <c r="CV421" s="148"/>
      <c r="CW421" s="148"/>
      <c r="CX421" s="148"/>
      <c r="CY421" s="148"/>
      <c r="CZ421" s="148"/>
      <c r="DA421" s="148"/>
      <c r="DB421" s="148"/>
      <c r="DC421" s="148"/>
      <c r="DD421" s="148"/>
      <c r="DE421" s="148"/>
      <c r="DF421" s="148"/>
      <c r="DG421" s="148"/>
      <c r="DH421" s="148"/>
      <c r="DI421" s="148"/>
      <c r="DJ421" s="148"/>
      <c r="DK421" s="148"/>
      <c r="DL421" s="148"/>
      <c r="DM421" s="148"/>
      <c r="DN421" s="148"/>
      <c r="DO421" s="148"/>
      <c r="DP421" s="148"/>
      <c r="DQ421" s="148"/>
      <c r="DR421" s="148"/>
      <c r="DS421" s="148"/>
      <c r="DT421" s="148"/>
      <c r="DU421" s="148"/>
      <c r="DV421" s="148"/>
      <c r="DW421" s="148"/>
      <c r="DX421" s="148"/>
      <c r="DY421" s="148"/>
      <c r="DZ421" s="148"/>
      <c r="EA421" s="148"/>
      <c r="EB421" s="148"/>
      <c r="EC421" s="148"/>
      <c r="ED421" s="148"/>
      <c r="EE421" s="148"/>
      <c r="EF421" s="148"/>
      <c r="EG421" s="148"/>
      <c r="EH421" s="148"/>
      <c r="EI421" s="148"/>
      <c r="EJ421" s="148"/>
      <c r="EK421" s="148"/>
      <c r="EL421" s="148"/>
      <c r="EM421" s="148"/>
      <c r="EN421" s="148"/>
      <c r="EO421" s="148"/>
      <c r="EP421" s="148"/>
      <c r="EQ421" s="148"/>
      <c r="ER421" s="148"/>
      <c r="ES421" s="148"/>
      <c r="ET421" s="148"/>
      <c r="EU421" s="148"/>
      <c r="EV421" s="148"/>
      <c r="EW421" s="148"/>
      <c r="EX421" s="148"/>
      <c r="EY421" s="148"/>
      <c r="EZ421" s="148"/>
      <c r="FA421" s="148"/>
      <c r="FB421" s="148"/>
      <c r="FC421" s="148"/>
      <c r="FD421" s="148"/>
      <c r="FE421" s="148"/>
      <c r="FF421" s="148"/>
      <c r="FG421" s="148"/>
      <c r="FH421" s="148"/>
      <c r="FI421" s="148"/>
      <c r="FJ421" s="148"/>
      <c r="FK421" s="148"/>
      <c r="FL421" s="148"/>
      <c r="FM421" s="148"/>
      <c r="FN421" s="148"/>
      <c r="FO421" s="148"/>
      <c r="FP421" s="148"/>
      <c r="FQ421" s="148"/>
      <c r="FR421" s="148"/>
      <c r="FS421" s="148"/>
      <c r="FT421" s="148"/>
      <c r="FU421" s="148"/>
      <c r="FV421" s="148"/>
      <c r="FW421" s="148"/>
      <c r="FX421" s="148"/>
      <c r="FY421" s="148"/>
      <c r="FZ421" s="148"/>
      <c r="GA421" s="148"/>
      <c r="GB421" s="148"/>
      <c r="GC421" s="148"/>
      <c r="GD421" s="148"/>
      <c r="GE421" s="148"/>
      <c r="GF421" s="148"/>
      <c r="GG421" s="148"/>
      <c r="GH421" s="148"/>
      <c r="GI421" s="148"/>
      <c r="GJ421" s="148"/>
      <c r="GK421" s="148"/>
      <c r="GL421" s="148"/>
      <c r="GM421" s="148"/>
      <c r="GN421" s="148"/>
      <c r="GO421" s="148"/>
      <c r="GP421" s="148"/>
      <c r="GQ421" s="148"/>
      <c r="GR421" s="148"/>
      <c r="GS421" s="148"/>
      <c r="GT421" s="148"/>
      <c r="GU421" s="148"/>
      <c r="GV421" s="148"/>
      <c r="GW421" s="148"/>
      <c r="GX421" s="148"/>
      <c r="GY421" s="148"/>
      <c r="GZ421" s="148"/>
      <c r="HA421" s="148"/>
      <c r="HB421" s="148"/>
      <c r="HC421" s="148"/>
      <c r="HD421" s="148"/>
      <c r="HE421" s="148"/>
      <c r="HF421" s="148"/>
      <c r="HG421" s="148"/>
      <c r="HH421" s="148"/>
      <c r="HI421" s="148"/>
      <c r="HJ421" s="148"/>
      <c r="HK421" s="148"/>
      <c r="HL421" s="148"/>
      <c r="HM421" s="148"/>
      <c r="HN421" s="148"/>
      <c r="HO421" s="148"/>
      <c r="HP421" s="148"/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93" firstPageNumber="45" fitToHeight="0" orientation="portrait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4"/>
  <sheetViews>
    <sheetView showZeros="0" workbookViewId="0">
      <selection activeCell="F15" sqref="F15"/>
    </sheetView>
  </sheetViews>
  <sheetFormatPr defaultColWidth="9" defaultRowHeight="14.25"/>
  <cols>
    <col min="1" max="1" width="34.875" style="127" customWidth="1"/>
    <col min="2" max="2" width="11.875" style="127" customWidth="1"/>
    <col min="3" max="3" width="10.25" style="127" customWidth="1"/>
    <col min="4" max="4" width="11.625" style="127" customWidth="1"/>
    <col min="5" max="5" width="11.125" style="127" customWidth="1"/>
    <col min="6" max="256" width="9" style="127"/>
    <col min="257" max="257" width="42.75" style="127" customWidth="1"/>
    <col min="258" max="258" width="11.875" style="127" customWidth="1"/>
    <col min="259" max="259" width="11.25" style="127" customWidth="1"/>
    <col min="260" max="260" width="11.625" style="127" customWidth="1"/>
    <col min="261" max="261" width="12.25" style="127" customWidth="1"/>
    <col min="262" max="512" width="9" style="127"/>
    <col min="513" max="513" width="42.75" style="127" customWidth="1"/>
    <col min="514" max="514" width="11.875" style="127" customWidth="1"/>
    <col min="515" max="515" width="11.25" style="127" customWidth="1"/>
    <col min="516" max="516" width="11.625" style="127" customWidth="1"/>
    <col min="517" max="517" width="12.25" style="127" customWidth="1"/>
    <col min="518" max="768" width="9" style="127"/>
    <col min="769" max="769" width="42.75" style="127" customWidth="1"/>
    <col min="770" max="770" width="11.875" style="127" customWidth="1"/>
    <col min="771" max="771" width="11.25" style="127" customWidth="1"/>
    <col min="772" max="772" width="11.625" style="127" customWidth="1"/>
    <col min="773" max="773" width="12.25" style="127" customWidth="1"/>
    <col min="774" max="1024" width="9" style="127"/>
    <col min="1025" max="1025" width="42.75" style="127" customWidth="1"/>
    <col min="1026" max="1026" width="11.875" style="127" customWidth="1"/>
    <col min="1027" max="1027" width="11.25" style="127" customWidth="1"/>
    <col min="1028" max="1028" width="11.625" style="127" customWidth="1"/>
    <col min="1029" max="1029" width="12.25" style="127" customWidth="1"/>
    <col min="1030" max="1280" width="9" style="127"/>
    <col min="1281" max="1281" width="42.75" style="127" customWidth="1"/>
    <col min="1282" max="1282" width="11.875" style="127" customWidth="1"/>
    <col min="1283" max="1283" width="11.25" style="127" customWidth="1"/>
    <col min="1284" max="1284" width="11.625" style="127" customWidth="1"/>
    <col min="1285" max="1285" width="12.25" style="127" customWidth="1"/>
    <col min="1286" max="1536" width="9" style="127"/>
    <col min="1537" max="1537" width="42.75" style="127" customWidth="1"/>
    <col min="1538" max="1538" width="11.875" style="127" customWidth="1"/>
    <col min="1539" max="1539" width="11.25" style="127" customWidth="1"/>
    <col min="1540" max="1540" width="11.625" style="127" customWidth="1"/>
    <col min="1541" max="1541" width="12.25" style="127" customWidth="1"/>
    <col min="1542" max="1792" width="9" style="127"/>
    <col min="1793" max="1793" width="42.75" style="127" customWidth="1"/>
    <col min="1794" max="1794" width="11.875" style="127" customWidth="1"/>
    <col min="1795" max="1795" width="11.25" style="127" customWidth="1"/>
    <col min="1796" max="1796" width="11.625" style="127" customWidth="1"/>
    <col min="1797" max="1797" width="12.25" style="127" customWidth="1"/>
    <col min="1798" max="2048" width="9" style="127"/>
    <col min="2049" max="2049" width="42.75" style="127" customWidth="1"/>
    <col min="2050" max="2050" width="11.875" style="127" customWidth="1"/>
    <col min="2051" max="2051" width="11.25" style="127" customWidth="1"/>
    <col min="2052" max="2052" width="11.625" style="127" customWidth="1"/>
    <col min="2053" max="2053" width="12.25" style="127" customWidth="1"/>
    <col min="2054" max="2304" width="9" style="127"/>
    <col min="2305" max="2305" width="42.75" style="127" customWidth="1"/>
    <col min="2306" max="2306" width="11.875" style="127" customWidth="1"/>
    <col min="2307" max="2307" width="11.25" style="127" customWidth="1"/>
    <col min="2308" max="2308" width="11.625" style="127" customWidth="1"/>
    <col min="2309" max="2309" width="12.25" style="127" customWidth="1"/>
    <col min="2310" max="2560" width="9" style="127"/>
    <col min="2561" max="2561" width="42.75" style="127" customWidth="1"/>
    <col min="2562" max="2562" width="11.875" style="127" customWidth="1"/>
    <col min="2563" max="2563" width="11.25" style="127" customWidth="1"/>
    <col min="2564" max="2564" width="11.625" style="127" customWidth="1"/>
    <col min="2565" max="2565" width="12.25" style="127" customWidth="1"/>
    <col min="2566" max="2816" width="9" style="127"/>
    <col min="2817" max="2817" width="42.75" style="127" customWidth="1"/>
    <col min="2818" max="2818" width="11.875" style="127" customWidth="1"/>
    <col min="2819" max="2819" width="11.25" style="127" customWidth="1"/>
    <col min="2820" max="2820" width="11.625" style="127" customWidth="1"/>
    <col min="2821" max="2821" width="12.25" style="127" customWidth="1"/>
    <col min="2822" max="3072" width="9" style="127"/>
    <col min="3073" max="3073" width="42.75" style="127" customWidth="1"/>
    <col min="3074" max="3074" width="11.875" style="127" customWidth="1"/>
    <col min="3075" max="3075" width="11.25" style="127" customWidth="1"/>
    <col min="3076" max="3076" width="11.625" style="127" customWidth="1"/>
    <col min="3077" max="3077" width="12.25" style="127" customWidth="1"/>
    <col min="3078" max="3328" width="9" style="127"/>
    <col min="3329" max="3329" width="42.75" style="127" customWidth="1"/>
    <col min="3330" max="3330" width="11.875" style="127" customWidth="1"/>
    <col min="3331" max="3331" width="11.25" style="127" customWidth="1"/>
    <col min="3332" max="3332" width="11.625" style="127" customWidth="1"/>
    <col min="3333" max="3333" width="12.25" style="127" customWidth="1"/>
    <col min="3334" max="3584" width="9" style="127"/>
    <col min="3585" max="3585" width="42.75" style="127" customWidth="1"/>
    <col min="3586" max="3586" width="11.875" style="127" customWidth="1"/>
    <col min="3587" max="3587" width="11.25" style="127" customWidth="1"/>
    <col min="3588" max="3588" width="11.625" style="127" customWidth="1"/>
    <col min="3589" max="3589" width="12.25" style="127" customWidth="1"/>
    <col min="3590" max="3840" width="9" style="127"/>
    <col min="3841" max="3841" width="42.75" style="127" customWidth="1"/>
    <col min="3842" max="3842" width="11.875" style="127" customWidth="1"/>
    <col min="3843" max="3843" width="11.25" style="127" customWidth="1"/>
    <col min="3844" max="3844" width="11.625" style="127" customWidth="1"/>
    <col min="3845" max="3845" width="12.25" style="127" customWidth="1"/>
    <col min="3846" max="4096" width="9" style="127"/>
    <col min="4097" max="4097" width="42.75" style="127" customWidth="1"/>
    <col min="4098" max="4098" width="11.875" style="127" customWidth="1"/>
    <col min="4099" max="4099" width="11.25" style="127" customWidth="1"/>
    <col min="4100" max="4100" width="11.625" style="127" customWidth="1"/>
    <col min="4101" max="4101" width="12.25" style="127" customWidth="1"/>
    <col min="4102" max="4352" width="9" style="127"/>
    <col min="4353" max="4353" width="42.75" style="127" customWidth="1"/>
    <col min="4354" max="4354" width="11.875" style="127" customWidth="1"/>
    <col min="4355" max="4355" width="11.25" style="127" customWidth="1"/>
    <col min="4356" max="4356" width="11.625" style="127" customWidth="1"/>
    <col min="4357" max="4357" width="12.25" style="127" customWidth="1"/>
    <col min="4358" max="4608" width="9" style="127"/>
    <col min="4609" max="4609" width="42.75" style="127" customWidth="1"/>
    <col min="4610" max="4610" width="11.875" style="127" customWidth="1"/>
    <col min="4611" max="4611" width="11.25" style="127" customWidth="1"/>
    <col min="4612" max="4612" width="11.625" style="127" customWidth="1"/>
    <col min="4613" max="4613" width="12.25" style="127" customWidth="1"/>
    <col min="4614" max="4864" width="9" style="127"/>
    <col min="4865" max="4865" width="42.75" style="127" customWidth="1"/>
    <col min="4866" max="4866" width="11.875" style="127" customWidth="1"/>
    <col min="4867" max="4867" width="11.25" style="127" customWidth="1"/>
    <col min="4868" max="4868" width="11.625" style="127" customWidth="1"/>
    <col min="4869" max="4869" width="12.25" style="127" customWidth="1"/>
    <col min="4870" max="5120" width="9" style="127"/>
    <col min="5121" max="5121" width="42.75" style="127" customWidth="1"/>
    <col min="5122" max="5122" width="11.875" style="127" customWidth="1"/>
    <col min="5123" max="5123" width="11.25" style="127" customWidth="1"/>
    <col min="5124" max="5124" width="11.625" style="127" customWidth="1"/>
    <col min="5125" max="5125" width="12.25" style="127" customWidth="1"/>
    <col min="5126" max="5376" width="9" style="127"/>
    <col min="5377" max="5377" width="42.75" style="127" customWidth="1"/>
    <col min="5378" max="5378" width="11.875" style="127" customWidth="1"/>
    <col min="5379" max="5379" width="11.25" style="127" customWidth="1"/>
    <col min="5380" max="5380" width="11.625" style="127" customWidth="1"/>
    <col min="5381" max="5381" width="12.25" style="127" customWidth="1"/>
    <col min="5382" max="5632" width="9" style="127"/>
    <col min="5633" max="5633" width="42.75" style="127" customWidth="1"/>
    <col min="5634" max="5634" width="11.875" style="127" customWidth="1"/>
    <col min="5635" max="5635" width="11.25" style="127" customWidth="1"/>
    <col min="5636" max="5636" width="11.625" style="127" customWidth="1"/>
    <col min="5637" max="5637" width="12.25" style="127" customWidth="1"/>
    <col min="5638" max="5888" width="9" style="127"/>
    <col min="5889" max="5889" width="42.75" style="127" customWidth="1"/>
    <col min="5890" max="5890" width="11.875" style="127" customWidth="1"/>
    <col min="5891" max="5891" width="11.25" style="127" customWidth="1"/>
    <col min="5892" max="5892" width="11.625" style="127" customWidth="1"/>
    <col min="5893" max="5893" width="12.25" style="127" customWidth="1"/>
    <col min="5894" max="6144" width="9" style="127"/>
    <col min="6145" max="6145" width="42.75" style="127" customWidth="1"/>
    <col min="6146" max="6146" width="11.875" style="127" customWidth="1"/>
    <col min="6147" max="6147" width="11.25" style="127" customWidth="1"/>
    <col min="6148" max="6148" width="11.625" style="127" customWidth="1"/>
    <col min="6149" max="6149" width="12.25" style="127" customWidth="1"/>
    <col min="6150" max="6400" width="9" style="127"/>
    <col min="6401" max="6401" width="42.75" style="127" customWidth="1"/>
    <col min="6402" max="6402" width="11.875" style="127" customWidth="1"/>
    <col min="6403" max="6403" width="11.25" style="127" customWidth="1"/>
    <col min="6404" max="6404" width="11.625" style="127" customWidth="1"/>
    <col min="6405" max="6405" width="12.25" style="127" customWidth="1"/>
    <col min="6406" max="6656" width="9" style="127"/>
    <col min="6657" max="6657" width="42.75" style="127" customWidth="1"/>
    <col min="6658" max="6658" width="11.875" style="127" customWidth="1"/>
    <col min="6659" max="6659" width="11.25" style="127" customWidth="1"/>
    <col min="6660" max="6660" width="11.625" style="127" customWidth="1"/>
    <col min="6661" max="6661" width="12.25" style="127" customWidth="1"/>
    <col min="6662" max="6912" width="9" style="127"/>
    <col min="6913" max="6913" width="42.75" style="127" customWidth="1"/>
    <col min="6914" max="6914" width="11.875" style="127" customWidth="1"/>
    <col min="6915" max="6915" width="11.25" style="127" customWidth="1"/>
    <col min="6916" max="6916" width="11.625" style="127" customWidth="1"/>
    <col min="6917" max="6917" width="12.25" style="127" customWidth="1"/>
    <col min="6918" max="7168" width="9" style="127"/>
    <col min="7169" max="7169" width="42.75" style="127" customWidth="1"/>
    <col min="7170" max="7170" width="11.875" style="127" customWidth="1"/>
    <col min="7171" max="7171" width="11.25" style="127" customWidth="1"/>
    <col min="7172" max="7172" width="11.625" style="127" customWidth="1"/>
    <col min="7173" max="7173" width="12.25" style="127" customWidth="1"/>
    <col min="7174" max="7424" width="9" style="127"/>
    <col min="7425" max="7425" width="42.75" style="127" customWidth="1"/>
    <col min="7426" max="7426" width="11.875" style="127" customWidth="1"/>
    <col min="7427" max="7427" width="11.25" style="127" customWidth="1"/>
    <col min="7428" max="7428" width="11.625" style="127" customWidth="1"/>
    <col min="7429" max="7429" width="12.25" style="127" customWidth="1"/>
    <col min="7430" max="7680" width="9" style="127"/>
    <col min="7681" max="7681" width="42.75" style="127" customWidth="1"/>
    <col min="7682" max="7682" width="11.875" style="127" customWidth="1"/>
    <col min="7683" max="7683" width="11.25" style="127" customWidth="1"/>
    <col min="7684" max="7684" width="11.625" style="127" customWidth="1"/>
    <col min="7685" max="7685" width="12.25" style="127" customWidth="1"/>
    <col min="7686" max="7936" width="9" style="127"/>
    <col min="7937" max="7937" width="42.75" style="127" customWidth="1"/>
    <col min="7938" max="7938" width="11.875" style="127" customWidth="1"/>
    <col min="7939" max="7939" width="11.25" style="127" customWidth="1"/>
    <col min="7940" max="7940" width="11.625" style="127" customWidth="1"/>
    <col min="7941" max="7941" width="12.25" style="127" customWidth="1"/>
    <col min="7942" max="8192" width="9" style="127"/>
    <col min="8193" max="8193" width="42.75" style="127" customWidth="1"/>
    <col min="8194" max="8194" width="11.875" style="127" customWidth="1"/>
    <col min="8195" max="8195" width="11.25" style="127" customWidth="1"/>
    <col min="8196" max="8196" width="11.625" style="127" customWidth="1"/>
    <col min="8197" max="8197" width="12.25" style="127" customWidth="1"/>
    <col min="8198" max="8448" width="9" style="127"/>
    <col min="8449" max="8449" width="42.75" style="127" customWidth="1"/>
    <col min="8450" max="8450" width="11.875" style="127" customWidth="1"/>
    <col min="8451" max="8451" width="11.25" style="127" customWidth="1"/>
    <col min="8452" max="8452" width="11.625" style="127" customWidth="1"/>
    <col min="8453" max="8453" width="12.25" style="127" customWidth="1"/>
    <col min="8454" max="8704" width="9" style="127"/>
    <col min="8705" max="8705" width="42.75" style="127" customWidth="1"/>
    <col min="8706" max="8706" width="11.875" style="127" customWidth="1"/>
    <col min="8707" max="8707" width="11.25" style="127" customWidth="1"/>
    <col min="8708" max="8708" width="11.625" style="127" customWidth="1"/>
    <col min="8709" max="8709" width="12.25" style="127" customWidth="1"/>
    <col min="8710" max="8960" width="9" style="127"/>
    <col min="8961" max="8961" width="42.75" style="127" customWidth="1"/>
    <col min="8962" max="8962" width="11.875" style="127" customWidth="1"/>
    <col min="8963" max="8963" width="11.25" style="127" customWidth="1"/>
    <col min="8964" max="8964" width="11.625" style="127" customWidth="1"/>
    <col min="8965" max="8965" width="12.25" style="127" customWidth="1"/>
    <col min="8966" max="9216" width="9" style="127"/>
    <col min="9217" max="9217" width="42.75" style="127" customWidth="1"/>
    <col min="9218" max="9218" width="11.875" style="127" customWidth="1"/>
    <col min="9219" max="9219" width="11.25" style="127" customWidth="1"/>
    <col min="9220" max="9220" width="11.625" style="127" customWidth="1"/>
    <col min="9221" max="9221" width="12.25" style="127" customWidth="1"/>
    <col min="9222" max="9472" width="9" style="127"/>
    <col min="9473" max="9473" width="42.75" style="127" customWidth="1"/>
    <col min="9474" max="9474" width="11.875" style="127" customWidth="1"/>
    <col min="9475" max="9475" width="11.25" style="127" customWidth="1"/>
    <col min="9476" max="9476" width="11.625" style="127" customWidth="1"/>
    <col min="9477" max="9477" width="12.25" style="127" customWidth="1"/>
    <col min="9478" max="9728" width="9" style="127"/>
    <col min="9729" max="9729" width="42.75" style="127" customWidth="1"/>
    <col min="9730" max="9730" width="11.875" style="127" customWidth="1"/>
    <col min="9731" max="9731" width="11.25" style="127" customWidth="1"/>
    <col min="9732" max="9732" width="11.625" style="127" customWidth="1"/>
    <col min="9733" max="9733" width="12.25" style="127" customWidth="1"/>
    <col min="9734" max="9984" width="9" style="127"/>
    <col min="9985" max="9985" width="42.75" style="127" customWidth="1"/>
    <col min="9986" max="9986" width="11.875" style="127" customWidth="1"/>
    <col min="9987" max="9987" width="11.25" style="127" customWidth="1"/>
    <col min="9988" max="9988" width="11.625" style="127" customWidth="1"/>
    <col min="9989" max="9989" width="12.25" style="127" customWidth="1"/>
    <col min="9990" max="10240" width="9" style="127"/>
    <col min="10241" max="10241" width="42.75" style="127" customWidth="1"/>
    <col min="10242" max="10242" width="11.875" style="127" customWidth="1"/>
    <col min="10243" max="10243" width="11.25" style="127" customWidth="1"/>
    <col min="10244" max="10244" width="11.625" style="127" customWidth="1"/>
    <col min="10245" max="10245" width="12.25" style="127" customWidth="1"/>
    <col min="10246" max="10496" width="9" style="127"/>
    <col min="10497" max="10497" width="42.75" style="127" customWidth="1"/>
    <col min="10498" max="10498" width="11.875" style="127" customWidth="1"/>
    <col min="10499" max="10499" width="11.25" style="127" customWidth="1"/>
    <col min="10500" max="10500" width="11.625" style="127" customWidth="1"/>
    <col min="10501" max="10501" width="12.25" style="127" customWidth="1"/>
    <col min="10502" max="10752" width="9" style="127"/>
    <col min="10753" max="10753" width="42.75" style="127" customWidth="1"/>
    <col min="10754" max="10754" width="11.875" style="127" customWidth="1"/>
    <col min="10755" max="10755" width="11.25" style="127" customWidth="1"/>
    <col min="10756" max="10756" width="11.625" style="127" customWidth="1"/>
    <col min="10757" max="10757" width="12.25" style="127" customWidth="1"/>
    <col min="10758" max="11008" width="9" style="127"/>
    <col min="11009" max="11009" width="42.75" style="127" customWidth="1"/>
    <col min="11010" max="11010" width="11.875" style="127" customWidth="1"/>
    <col min="11011" max="11011" width="11.25" style="127" customWidth="1"/>
    <col min="11012" max="11012" width="11.625" style="127" customWidth="1"/>
    <col min="11013" max="11013" width="12.25" style="127" customWidth="1"/>
    <col min="11014" max="11264" width="9" style="127"/>
    <col min="11265" max="11265" width="42.75" style="127" customWidth="1"/>
    <col min="11266" max="11266" width="11.875" style="127" customWidth="1"/>
    <col min="11267" max="11267" width="11.25" style="127" customWidth="1"/>
    <col min="11268" max="11268" width="11.625" style="127" customWidth="1"/>
    <col min="11269" max="11269" width="12.25" style="127" customWidth="1"/>
    <col min="11270" max="11520" width="9" style="127"/>
    <col min="11521" max="11521" width="42.75" style="127" customWidth="1"/>
    <col min="11522" max="11522" width="11.875" style="127" customWidth="1"/>
    <col min="11523" max="11523" width="11.25" style="127" customWidth="1"/>
    <col min="11524" max="11524" width="11.625" style="127" customWidth="1"/>
    <col min="11525" max="11525" width="12.25" style="127" customWidth="1"/>
    <col min="11526" max="11776" width="9" style="127"/>
    <col min="11777" max="11777" width="42.75" style="127" customWidth="1"/>
    <col min="11778" max="11778" width="11.875" style="127" customWidth="1"/>
    <col min="11779" max="11779" width="11.25" style="127" customWidth="1"/>
    <col min="11780" max="11780" width="11.625" style="127" customWidth="1"/>
    <col min="11781" max="11781" width="12.25" style="127" customWidth="1"/>
    <col min="11782" max="12032" width="9" style="127"/>
    <col min="12033" max="12033" width="42.75" style="127" customWidth="1"/>
    <col min="12034" max="12034" width="11.875" style="127" customWidth="1"/>
    <col min="12035" max="12035" width="11.25" style="127" customWidth="1"/>
    <col min="12036" max="12036" width="11.625" style="127" customWidth="1"/>
    <col min="12037" max="12037" width="12.25" style="127" customWidth="1"/>
    <col min="12038" max="12288" width="9" style="127"/>
    <col min="12289" max="12289" width="42.75" style="127" customWidth="1"/>
    <col min="12290" max="12290" width="11.875" style="127" customWidth="1"/>
    <col min="12291" max="12291" width="11.25" style="127" customWidth="1"/>
    <col min="12292" max="12292" width="11.625" style="127" customWidth="1"/>
    <col min="12293" max="12293" width="12.25" style="127" customWidth="1"/>
    <col min="12294" max="12544" width="9" style="127"/>
    <col min="12545" max="12545" width="42.75" style="127" customWidth="1"/>
    <col min="12546" max="12546" width="11.875" style="127" customWidth="1"/>
    <col min="12547" max="12547" width="11.25" style="127" customWidth="1"/>
    <col min="12548" max="12548" width="11.625" style="127" customWidth="1"/>
    <col min="12549" max="12549" width="12.25" style="127" customWidth="1"/>
    <col min="12550" max="12800" width="9" style="127"/>
    <col min="12801" max="12801" width="42.75" style="127" customWidth="1"/>
    <col min="12802" max="12802" width="11.875" style="127" customWidth="1"/>
    <col min="12803" max="12803" width="11.25" style="127" customWidth="1"/>
    <col min="12804" max="12804" width="11.625" style="127" customWidth="1"/>
    <col min="12805" max="12805" width="12.25" style="127" customWidth="1"/>
    <col min="12806" max="13056" width="9" style="127"/>
    <col min="13057" max="13057" width="42.75" style="127" customWidth="1"/>
    <col min="13058" max="13058" width="11.875" style="127" customWidth="1"/>
    <col min="13059" max="13059" width="11.25" style="127" customWidth="1"/>
    <col min="13060" max="13060" width="11.625" style="127" customWidth="1"/>
    <col min="13061" max="13061" width="12.25" style="127" customWidth="1"/>
    <col min="13062" max="13312" width="9" style="127"/>
    <col min="13313" max="13313" width="42.75" style="127" customWidth="1"/>
    <col min="13314" max="13314" width="11.875" style="127" customWidth="1"/>
    <col min="13315" max="13315" width="11.25" style="127" customWidth="1"/>
    <col min="13316" max="13316" width="11.625" style="127" customWidth="1"/>
    <col min="13317" max="13317" width="12.25" style="127" customWidth="1"/>
    <col min="13318" max="13568" width="9" style="127"/>
    <col min="13569" max="13569" width="42.75" style="127" customWidth="1"/>
    <col min="13570" max="13570" width="11.875" style="127" customWidth="1"/>
    <col min="13571" max="13571" width="11.25" style="127" customWidth="1"/>
    <col min="13572" max="13572" width="11.625" style="127" customWidth="1"/>
    <col min="13573" max="13573" width="12.25" style="127" customWidth="1"/>
    <col min="13574" max="13824" width="9" style="127"/>
    <col min="13825" max="13825" width="42.75" style="127" customWidth="1"/>
    <col min="13826" max="13826" width="11.875" style="127" customWidth="1"/>
    <col min="13827" max="13827" width="11.25" style="127" customWidth="1"/>
    <col min="13828" max="13828" width="11.625" style="127" customWidth="1"/>
    <col min="13829" max="13829" width="12.25" style="127" customWidth="1"/>
    <col min="13830" max="14080" width="9" style="127"/>
    <col min="14081" max="14081" width="42.75" style="127" customWidth="1"/>
    <col min="14082" max="14082" width="11.875" style="127" customWidth="1"/>
    <col min="14083" max="14083" width="11.25" style="127" customWidth="1"/>
    <col min="14084" max="14084" width="11.625" style="127" customWidth="1"/>
    <col min="14085" max="14085" width="12.25" style="127" customWidth="1"/>
    <col min="14086" max="14336" width="9" style="127"/>
    <col min="14337" max="14337" width="42.75" style="127" customWidth="1"/>
    <col min="14338" max="14338" width="11.875" style="127" customWidth="1"/>
    <col min="14339" max="14339" width="11.25" style="127" customWidth="1"/>
    <col min="14340" max="14340" width="11.625" style="127" customWidth="1"/>
    <col min="14341" max="14341" width="12.25" style="127" customWidth="1"/>
    <col min="14342" max="14592" width="9" style="127"/>
    <col min="14593" max="14593" width="42.75" style="127" customWidth="1"/>
    <col min="14594" max="14594" width="11.875" style="127" customWidth="1"/>
    <col min="14595" max="14595" width="11.25" style="127" customWidth="1"/>
    <col min="14596" max="14596" width="11.625" style="127" customWidth="1"/>
    <col min="14597" max="14597" width="12.25" style="127" customWidth="1"/>
    <col min="14598" max="14848" width="9" style="127"/>
    <col min="14849" max="14849" width="42.75" style="127" customWidth="1"/>
    <col min="14850" max="14850" width="11.875" style="127" customWidth="1"/>
    <col min="14851" max="14851" width="11.25" style="127" customWidth="1"/>
    <col min="14852" max="14852" width="11.625" style="127" customWidth="1"/>
    <col min="14853" max="14853" width="12.25" style="127" customWidth="1"/>
    <col min="14854" max="15104" width="9" style="127"/>
    <col min="15105" max="15105" width="42.75" style="127" customWidth="1"/>
    <col min="15106" max="15106" width="11.875" style="127" customWidth="1"/>
    <col min="15107" max="15107" width="11.25" style="127" customWidth="1"/>
    <col min="15108" max="15108" width="11.625" style="127" customWidth="1"/>
    <col min="15109" max="15109" width="12.25" style="127" customWidth="1"/>
    <col min="15110" max="15360" width="9" style="127"/>
    <col min="15361" max="15361" width="42.75" style="127" customWidth="1"/>
    <col min="15362" max="15362" width="11.875" style="127" customWidth="1"/>
    <col min="15363" max="15363" width="11.25" style="127" customWidth="1"/>
    <col min="15364" max="15364" width="11.625" style="127" customWidth="1"/>
    <col min="15365" max="15365" width="12.25" style="127" customWidth="1"/>
    <col min="15366" max="15616" width="9" style="127"/>
    <col min="15617" max="15617" width="42.75" style="127" customWidth="1"/>
    <col min="15618" max="15618" width="11.875" style="127" customWidth="1"/>
    <col min="15619" max="15619" width="11.25" style="127" customWidth="1"/>
    <col min="15620" max="15620" width="11.625" style="127" customWidth="1"/>
    <col min="15621" max="15621" width="12.25" style="127" customWidth="1"/>
    <col min="15622" max="15872" width="9" style="127"/>
    <col min="15873" max="15873" width="42.75" style="127" customWidth="1"/>
    <col min="15874" max="15874" width="11.875" style="127" customWidth="1"/>
    <col min="15875" max="15875" width="11.25" style="127" customWidth="1"/>
    <col min="15876" max="15876" width="11.625" style="127" customWidth="1"/>
    <col min="15877" max="15877" width="12.25" style="127" customWidth="1"/>
    <col min="15878" max="16128" width="9" style="127"/>
    <col min="16129" max="16129" width="42.75" style="127" customWidth="1"/>
    <col min="16130" max="16130" width="11.875" style="127" customWidth="1"/>
    <col min="16131" max="16131" width="11.25" style="127" customWidth="1"/>
    <col min="16132" max="16132" width="11.625" style="127" customWidth="1"/>
    <col min="16133" max="16133" width="12.25" style="127" customWidth="1"/>
    <col min="16134" max="16384" width="9" style="127"/>
  </cols>
  <sheetData>
    <row r="1" spans="1:1">
      <c r="A1" s="127" t="s">
        <v>1471</v>
      </c>
    </row>
    <row r="2" s="122" customFormat="1" ht="32.25" customHeight="1" spans="1:5">
      <c r="A2" s="128" t="s">
        <v>1472</v>
      </c>
      <c r="B2" s="128"/>
      <c r="C2" s="128"/>
      <c r="D2" s="128"/>
      <c r="E2" s="128"/>
    </row>
    <row r="3" ht="18.75" customHeight="1" spans="1:5">
      <c r="A3" s="129" t="s">
        <v>114</v>
      </c>
      <c r="E3" s="130" t="s">
        <v>31</v>
      </c>
    </row>
    <row r="4" s="123" customFormat="1" ht="45" customHeight="1" spans="1:5">
      <c r="A4" s="131" t="s">
        <v>32</v>
      </c>
      <c r="B4" s="132" t="s">
        <v>33</v>
      </c>
      <c r="C4" s="132" t="s">
        <v>34</v>
      </c>
      <c r="D4" s="106" t="s">
        <v>35</v>
      </c>
      <c r="E4" s="106" t="s">
        <v>36</v>
      </c>
    </row>
    <row r="5" ht="20.1" customHeight="1" spans="1:5">
      <c r="A5" s="133" t="s">
        <v>1473</v>
      </c>
      <c r="B5" s="134"/>
      <c r="C5" s="134"/>
      <c r="D5" s="135"/>
      <c r="E5" s="135"/>
    </row>
    <row r="6" ht="20.1" customHeight="1" spans="1:5">
      <c r="A6" s="133" t="s">
        <v>1474</v>
      </c>
      <c r="B6" s="134"/>
      <c r="C6" s="134"/>
      <c r="D6" s="135"/>
      <c r="E6" s="135"/>
    </row>
    <row r="7" ht="20.1" customHeight="1" spans="1:5">
      <c r="A7" s="133" t="s">
        <v>1475</v>
      </c>
      <c r="B7" s="134"/>
      <c r="C7" s="134"/>
      <c r="D7" s="135"/>
      <c r="E7" s="135"/>
    </row>
    <row r="8" ht="20.1" customHeight="1" spans="1:5">
      <c r="A8" s="133" t="s">
        <v>1476</v>
      </c>
      <c r="B8" s="134"/>
      <c r="C8" s="134"/>
      <c r="D8" s="135"/>
      <c r="E8" s="135"/>
    </row>
    <row r="9" ht="20.1" customHeight="1" spans="1:5">
      <c r="A9" s="133" t="s">
        <v>1477</v>
      </c>
      <c r="B9" s="136">
        <v>90</v>
      </c>
      <c r="C9" s="136">
        <v>200</v>
      </c>
      <c r="D9" s="92">
        <f>C9/B9</f>
        <v>2.222</v>
      </c>
      <c r="E9" s="92"/>
    </row>
    <row r="10" s="124" customFormat="1" ht="20.1" customHeight="1" spans="1:5">
      <c r="A10" s="137" t="s">
        <v>95</v>
      </c>
      <c r="B10" s="136">
        <v>90</v>
      </c>
      <c r="C10" s="136">
        <v>200</v>
      </c>
      <c r="D10" s="92">
        <f>C10/B10</f>
        <v>2.222</v>
      </c>
      <c r="E10" s="138"/>
    </row>
    <row r="11" s="124" customFormat="1" ht="20.1" customHeight="1" spans="1:5">
      <c r="A11" s="133" t="s">
        <v>1478</v>
      </c>
      <c r="B11" s="136"/>
      <c r="C11" s="134">
        <v>566</v>
      </c>
      <c r="D11" s="138"/>
      <c r="E11" s="139"/>
    </row>
    <row r="12" s="125" customFormat="1" ht="20.1" customHeight="1" spans="1:5">
      <c r="A12" s="140" t="s">
        <v>1479</v>
      </c>
      <c r="B12" s="136"/>
      <c r="C12" s="134">
        <v>85</v>
      </c>
      <c r="D12" s="138"/>
      <c r="E12" s="139"/>
    </row>
    <row r="13" s="126" customFormat="1" ht="20.1" customHeight="1" spans="1:33">
      <c r="A13" s="137" t="s">
        <v>101</v>
      </c>
      <c r="B13" s="136"/>
      <c r="C13" s="136">
        <f>C9+C11+C12</f>
        <v>851</v>
      </c>
      <c r="D13" s="138"/>
      <c r="E13" s="92">
        <f>C13/566</f>
        <v>1.504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</row>
    <row r="14" ht="23.25" customHeight="1" spans="1:1">
      <c r="A14" s="142"/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rstPageNumber="46" orientation="portrait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Zeros="0" topLeftCell="A7" workbookViewId="0">
      <selection activeCell="I20" sqref="I20"/>
    </sheetView>
  </sheetViews>
  <sheetFormatPr defaultColWidth="9" defaultRowHeight="14.25" outlineLevelCol="4"/>
  <cols>
    <col min="1" max="1" width="36.25" style="95" customWidth="1"/>
    <col min="2" max="2" width="11.625" style="95" customWidth="1"/>
    <col min="3" max="3" width="12.125" style="95" customWidth="1"/>
    <col min="4" max="4" width="11.625" style="95" customWidth="1"/>
    <col min="5" max="5" width="11.375" style="95" customWidth="1"/>
    <col min="6" max="16384" width="9" style="95"/>
  </cols>
  <sheetData>
    <row r="1" ht="18.75" customHeight="1" spans="1:4">
      <c r="A1" s="96" t="s">
        <v>1480</v>
      </c>
      <c r="B1" s="97"/>
      <c r="C1" s="97"/>
      <c r="D1" s="97"/>
    </row>
    <row r="2" ht="20.25" spans="1:5">
      <c r="A2" s="98" t="s">
        <v>1481</v>
      </c>
      <c r="B2" s="98"/>
      <c r="C2" s="98"/>
      <c r="D2" s="98"/>
      <c r="E2" s="98"/>
    </row>
    <row r="3" ht="18" customHeight="1" spans="1:5">
      <c r="A3" s="99"/>
      <c r="B3" s="97"/>
      <c r="C3" s="97"/>
      <c r="D3" s="100"/>
      <c r="E3" s="101" t="s">
        <v>31</v>
      </c>
    </row>
    <row r="4" ht="22.5" customHeight="1" spans="1:5">
      <c r="A4" s="102" t="s">
        <v>1482</v>
      </c>
      <c r="B4" s="103" t="s">
        <v>33</v>
      </c>
      <c r="C4" s="104" t="s">
        <v>34</v>
      </c>
      <c r="D4" s="105" t="s">
        <v>35</v>
      </c>
      <c r="E4" s="106" t="s">
        <v>36</v>
      </c>
    </row>
    <row r="5" ht="21.75" customHeight="1" spans="1:5">
      <c r="A5" s="102"/>
      <c r="B5" s="103"/>
      <c r="C5" s="104"/>
      <c r="D5" s="105"/>
      <c r="E5" s="106"/>
    </row>
    <row r="6" ht="20.1" customHeight="1" spans="1:5">
      <c r="A6" s="87" t="s">
        <v>1464</v>
      </c>
      <c r="B6" s="107"/>
      <c r="C6" s="107"/>
      <c r="D6" s="108"/>
      <c r="E6" s="109"/>
    </row>
    <row r="7" ht="20.1" customHeight="1" spans="1:5">
      <c r="A7" s="87" t="s">
        <v>1483</v>
      </c>
      <c r="B7" s="107"/>
      <c r="C7" s="107"/>
      <c r="D7" s="108"/>
      <c r="E7" s="109"/>
    </row>
    <row r="8" ht="20.1" customHeight="1" spans="1:5">
      <c r="A8" s="110" t="s">
        <v>1484</v>
      </c>
      <c r="B8" s="107"/>
      <c r="C8" s="111"/>
      <c r="D8" s="108"/>
      <c r="E8" s="109"/>
    </row>
    <row r="9" ht="20.1" customHeight="1" spans="1:5">
      <c r="A9" s="110" t="s">
        <v>1484</v>
      </c>
      <c r="B9" s="107"/>
      <c r="C9" s="111"/>
      <c r="D9" s="108"/>
      <c r="E9" s="109"/>
    </row>
    <row r="10" ht="20.1" customHeight="1" spans="1:5">
      <c r="A10" s="110" t="s">
        <v>1484</v>
      </c>
      <c r="B10" s="107"/>
      <c r="C10" s="111"/>
      <c r="D10" s="108"/>
      <c r="E10" s="109"/>
    </row>
    <row r="11" ht="20.1" customHeight="1" spans="1:5">
      <c r="A11" s="110" t="s">
        <v>1484</v>
      </c>
      <c r="B11" s="107"/>
      <c r="C11" s="107"/>
      <c r="D11" s="108"/>
      <c r="E11" s="109"/>
    </row>
    <row r="12" ht="20.1" customHeight="1" spans="1:5">
      <c r="A12" s="87" t="s">
        <v>1465</v>
      </c>
      <c r="B12" s="107"/>
      <c r="C12" s="107"/>
      <c r="D12" s="108"/>
      <c r="E12" s="109"/>
    </row>
    <row r="13" ht="20.1" customHeight="1" spans="1:5">
      <c r="A13" s="87" t="s">
        <v>1485</v>
      </c>
      <c r="B13" s="107"/>
      <c r="C13" s="107"/>
      <c r="D13" s="108"/>
      <c r="E13" s="109"/>
    </row>
    <row r="14" ht="20.1" customHeight="1" spans="1:5">
      <c r="A14" s="110" t="s">
        <v>1486</v>
      </c>
      <c r="B14" s="107"/>
      <c r="C14" s="107"/>
      <c r="D14" s="108"/>
      <c r="E14" s="109"/>
    </row>
    <row r="15" ht="20.1" customHeight="1" spans="1:5">
      <c r="A15" s="110" t="s">
        <v>1487</v>
      </c>
      <c r="B15" s="107"/>
      <c r="C15" s="107"/>
      <c r="D15" s="108"/>
      <c r="E15" s="109"/>
    </row>
    <row r="16" ht="20.1" customHeight="1" spans="1:5">
      <c r="A16" s="110" t="s">
        <v>1488</v>
      </c>
      <c r="B16" s="107"/>
      <c r="C16" s="107"/>
      <c r="D16" s="108"/>
      <c r="E16" s="109"/>
    </row>
    <row r="17" ht="20.1" customHeight="1" spans="1:5">
      <c r="A17" s="87" t="s">
        <v>1466</v>
      </c>
      <c r="B17" s="107"/>
      <c r="C17" s="107"/>
      <c r="D17" s="108"/>
      <c r="E17" s="109"/>
    </row>
    <row r="18" ht="20.1" customHeight="1" spans="1:5">
      <c r="A18" s="87" t="s">
        <v>1467</v>
      </c>
      <c r="B18" s="107"/>
      <c r="C18" s="107"/>
      <c r="D18" s="108"/>
      <c r="E18" s="109"/>
    </row>
    <row r="19" ht="20.1" customHeight="1" spans="1:5">
      <c r="A19" s="87" t="s">
        <v>1468</v>
      </c>
      <c r="B19" s="107">
        <v>90</v>
      </c>
      <c r="C19" s="107">
        <v>285</v>
      </c>
      <c r="D19" s="112">
        <f>C19/B19</f>
        <v>3.167</v>
      </c>
      <c r="E19" s="113">
        <f>C19/102</f>
        <v>2.794</v>
      </c>
    </row>
    <row r="20" ht="20.1" customHeight="1" spans="1:5">
      <c r="A20" s="114" t="s">
        <v>1489</v>
      </c>
      <c r="B20" s="107"/>
      <c r="C20" s="107">
        <v>25</v>
      </c>
      <c r="D20" s="112"/>
      <c r="E20" s="113"/>
    </row>
    <row r="21" ht="20.1" customHeight="1" spans="1:5">
      <c r="A21" s="114" t="s">
        <v>1490</v>
      </c>
      <c r="B21" s="107"/>
      <c r="C21" s="107">
        <v>60</v>
      </c>
      <c r="D21" s="112"/>
      <c r="E21" s="113"/>
    </row>
    <row r="22" ht="20.1" customHeight="1" spans="1:5">
      <c r="A22" s="115" t="s">
        <v>1491</v>
      </c>
      <c r="B22" s="115"/>
      <c r="C22" s="115">
        <v>200</v>
      </c>
      <c r="D22" s="115"/>
      <c r="E22" s="115"/>
    </row>
    <row r="23" ht="20.1" customHeight="1" spans="1:5">
      <c r="A23" s="80" t="s">
        <v>1392</v>
      </c>
      <c r="B23" s="116">
        <v>90</v>
      </c>
      <c r="C23" s="116">
        <v>285</v>
      </c>
      <c r="D23" s="117">
        <f>C23/B23</f>
        <v>3.167</v>
      </c>
      <c r="E23" s="118">
        <f>C23/102</f>
        <v>2.794</v>
      </c>
    </row>
    <row r="24" ht="20.1" customHeight="1" spans="1:5">
      <c r="A24" s="87" t="s">
        <v>1492</v>
      </c>
      <c r="B24" s="107"/>
      <c r="C24" s="107"/>
      <c r="D24" s="108"/>
      <c r="E24" s="109"/>
    </row>
    <row r="25" ht="20.1" customHeight="1" spans="1:5">
      <c r="A25" s="119" t="s">
        <v>1493</v>
      </c>
      <c r="B25" s="107"/>
      <c r="C25" s="107">
        <v>566</v>
      </c>
      <c r="D25" s="108"/>
      <c r="E25" s="113">
        <v>1.22</v>
      </c>
    </row>
    <row r="26" ht="28.5" customHeight="1" spans="1:5">
      <c r="A26" s="80" t="s">
        <v>68</v>
      </c>
      <c r="B26" s="107"/>
      <c r="C26" s="116">
        <v>851</v>
      </c>
      <c r="D26" s="120"/>
      <c r="E26" s="118">
        <v>1.504</v>
      </c>
    </row>
    <row r="27" spans="1:5">
      <c r="A27" s="121"/>
      <c r="B27" s="121"/>
      <c r="C27" s="121"/>
      <c r="D27" s="121"/>
      <c r="E27" s="121"/>
    </row>
  </sheetData>
  <mergeCells count="7">
    <mergeCell ref="A2:E2"/>
    <mergeCell ref="A27:E27"/>
    <mergeCell ref="A4:A5"/>
    <mergeCell ref="B4:B5"/>
    <mergeCell ref="C4:C5"/>
    <mergeCell ref="D4:D5"/>
    <mergeCell ref="E4:E5"/>
  </mergeCells>
  <pageMargins left="0.707638888888889" right="0.707638888888889" top="0.747916666666667" bottom="0.747916666666667" header="0.313888888888889" footer="0.313888888888889"/>
  <pageSetup paperSize="9" scale="98" firstPageNumber="47" fitToHeight="0" orientation="portrait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4"/>
  <sheetViews>
    <sheetView showZeros="0" topLeftCell="A19" workbookViewId="0">
      <selection activeCell="H36" sqref="H36"/>
    </sheetView>
  </sheetViews>
  <sheetFormatPr defaultColWidth="9" defaultRowHeight="14.25" outlineLevelCol="4"/>
  <cols>
    <col min="1" max="1" width="42.125" style="74" customWidth="1"/>
    <col min="2" max="3" width="11.375" style="74" customWidth="1"/>
    <col min="4" max="4" width="11.25" style="74" customWidth="1"/>
    <col min="5" max="5" width="13.25" style="74" customWidth="1"/>
    <col min="6" max="16384" width="9" style="74"/>
  </cols>
  <sheetData>
    <row r="1" ht="22.9" customHeight="1" spans="1:1">
      <c r="A1" s="75" t="s">
        <v>1494</v>
      </c>
    </row>
    <row r="2" ht="28.9" customHeight="1" spans="1:5">
      <c r="A2" s="76" t="s">
        <v>1495</v>
      </c>
      <c r="B2" s="76"/>
      <c r="C2" s="76"/>
      <c r="D2" s="76"/>
      <c r="E2" s="76"/>
    </row>
    <row r="3" spans="1:5">
      <c r="A3" s="77"/>
      <c r="B3" s="78"/>
      <c r="E3" s="79" t="s">
        <v>31</v>
      </c>
    </row>
    <row r="4" ht="28.9" customHeight="1" spans="1:5">
      <c r="A4" s="80" t="s">
        <v>1460</v>
      </c>
      <c r="B4" s="81" t="s">
        <v>33</v>
      </c>
      <c r="C4" s="82" t="s">
        <v>34</v>
      </c>
      <c r="D4" s="82" t="s">
        <v>1496</v>
      </c>
      <c r="E4" s="82" t="s">
        <v>1497</v>
      </c>
    </row>
    <row r="5" ht="20.1" customHeight="1" spans="1:5">
      <c r="A5" s="83" t="s">
        <v>1473</v>
      </c>
      <c r="B5" s="84"/>
      <c r="C5" s="84"/>
      <c r="D5" s="84"/>
      <c r="E5" s="85"/>
    </row>
    <row r="6" ht="20.1" customHeight="1" spans="1:5">
      <c r="A6" s="86" t="s">
        <v>1498</v>
      </c>
      <c r="B6" s="87"/>
      <c r="C6" s="87"/>
      <c r="D6" s="87"/>
      <c r="E6" s="85"/>
    </row>
    <row r="7" ht="20.1" customHeight="1" spans="1:5">
      <c r="A7" s="88" t="s">
        <v>1499</v>
      </c>
      <c r="B7" s="87"/>
      <c r="C7" s="87"/>
      <c r="D7" s="87"/>
      <c r="E7" s="85"/>
    </row>
    <row r="8" ht="20.1" customHeight="1" spans="1:5">
      <c r="A8" s="88" t="s">
        <v>1500</v>
      </c>
      <c r="B8" s="87"/>
      <c r="C8" s="87"/>
      <c r="D8" s="87"/>
      <c r="E8" s="85"/>
    </row>
    <row r="9" ht="20.1" customHeight="1" spans="1:5">
      <c r="A9" s="88" t="s">
        <v>1501</v>
      </c>
      <c r="B9" s="87"/>
      <c r="C9" s="87"/>
      <c r="D9" s="87"/>
      <c r="E9" s="85"/>
    </row>
    <row r="10" ht="20.1" customHeight="1" spans="1:5">
      <c r="A10" s="88" t="s">
        <v>1502</v>
      </c>
      <c r="B10" s="87"/>
      <c r="C10" s="87"/>
      <c r="D10" s="87"/>
      <c r="E10" s="85"/>
    </row>
    <row r="11" ht="20.1" customHeight="1" spans="1:5">
      <c r="A11" s="88" t="s">
        <v>1503</v>
      </c>
      <c r="B11" s="87"/>
      <c r="C11" s="87"/>
      <c r="D11" s="87"/>
      <c r="E11" s="85"/>
    </row>
    <row r="12" ht="20.1" customHeight="1" spans="1:5">
      <c r="A12" s="88" t="s">
        <v>1504</v>
      </c>
      <c r="B12" s="87"/>
      <c r="C12" s="87"/>
      <c r="D12" s="87"/>
      <c r="E12" s="85"/>
    </row>
    <row r="13" ht="20.1" customHeight="1" spans="1:5">
      <c r="A13" s="88" t="s">
        <v>1505</v>
      </c>
      <c r="B13" s="87"/>
      <c r="C13" s="87"/>
      <c r="D13" s="87"/>
      <c r="E13" s="85"/>
    </row>
    <row r="14" ht="20.1" customHeight="1" spans="1:5">
      <c r="A14" s="88" t="s">
        <v>1506</v>
      </c>
      <c r="B14" s="87"/>
      <c r="C14" s="87"/>
      <c r="D14" s="87"/>
      <c r="E14" s="85"/>
    </row>
    <row r="15" ht="20.1" customHeight="1" spans="1:5">
      <c r="A15" s="83" t="s">
        <v>1474</v>
      </c>
      <c r="B15" s="89"/>
      <c r="C15" s="89"/>
      <c r="D15" s="89"/>
      <c r="E15" s="85"/>
    </row>
    <row r="16" ht="20.1" customHeight="1" spans="1:5">
      <c r="A16" s="90" t="s">
        <v>1507</v>
      </c>
      <c r="B16" s="91"/>
      <c r="C16" s="91"/>
      <c r="D16" s="91"/>
      <c r="E16" s="85"/>
    </row>
    <row r="17" ht="20.1" customHeight="1" spans="1:5">
      <c r="A17" s="88" t="s">
        <v>1508</v>
      </c>
      <c r="B17" s="91"/>
      <c r="C17" s="91"/>
      <c r="D17" s="91"/>
      <c r="E17" s="85"/>
    </row>
    <row r="18" ht="20.1" customHeight="1" spans="1:5">
      <c r="A18" s="88" t="s">
        <v>1509</v>
      </c>
      <c r="B18" s="91"/>
      <c r="C18" s="91"/>
      <c r="D18" s="91"/>
      <c r="E18" s="85"/>
    </row>
    <row r="19" ht="20.1" customHeight="1" spans="1:5">
      <c r="A19" s="88" t="s">
        <v>1510</v>
      </c>
      <c r="B19" s="91"/>
      <c r="C19" s="91"/>
      <c r="D19" s="91"/>
      <c r="E19" s="85"/>
    </row>
    <row r="20" ht="20.1" customHeight="1" spans="1:5">
      <c r="A20" s="88" t="s">
        <v>1511</v>
      </c>
      <c r="B20" s="91"/>
      <c r="C20" s="91"/>
      <c r="D20" s="91"/>
      <c r="E20" s="85"/>
    </row>
    <row r="21" ht="20.1" customHeight="1" spans="1:5">
      <c r="A21" s="88" t="s">
        <v>1512</v>
      </c>
      <c r="B21" s="91"/>
      <c r="C21" s="91"/>
      <c r="D21" s="91"/>
      <c r="E21" s="85"/>
    </row>
    <row r="22" ht="20.1" customHeight="1" spans="1:5">
      <c r="A22" s="88" t="s">
        <v>1513</v>
      </c>
      <c r="B22" s="91"/>
      <c r="C22" s="91"/>
      <c r="D22" s="91"/>
      <c r="E22" s="85"/>
    </row>
    <row r="23" ht="20.1" customHeight="1" spans="1:5">
      <c r="A23" s="88" t="s">
        <v>1514</v>
      </c>
      <c r="B23" s="91"/>
      <c r="C23" s="91"/>
      <c r="D23" s="91"/>
      <c r="E23" s="85"/>
    </row>
    <row r="24" ht="20.1" customHeight="1" spans="1:5">
      <c r="A24" s="83" t="s">
        <v>1475</v>
      </c>
      <c r="B24" s="89"/>
      <c r="C24" s="89"/>
      <c r="D24" s="89"/>
      <c r="E24" s="85"/>
    </row>
    <row r="25" ht="20.1" customHeight="1" spans="1:5">
      <c r="A25" s="86" t="s">
        <v>1515</v>
      </c>
      <c r="B25" s="91"/>
      <c r="C25" s="91"/>
      <c r="D25" s="91"/>
      <c r="E25" s="85"/>
    </row>
    <row r="26" ht="20.1" customHeight="1" spans="1:5">
      <c r="A26" s="83" t="s">
        <v>1476</v>
      </c>
      <c r="B26" s="89"/>
      <c r="C26" s="89"/>
      <c r="D26" s="89"/>
      <c r="E26" s="85"/>
    </row>
    <row r="27" ht="20.1" customHeight="1" spans="1:5">
      <c r="A27" s="86" t="s">
        <v>1516</v>
      </c>
      <c r="B27" s="91"/>
      <c r="C27" s="91"/>
      <c r="D27" s="91"/>
      <c r="E27" s="85"/>
    </row>
    <row r="28" ht="20.1" customHeight="1" spans="1:5">
      <c r="A28" s="86" t="s">
        <v>1517</v>
      </c>
      <c r="B28" s="91"/>
      <c r="C28" s="91"/>
      <c r="D28" s="91"/>
      <c r="E28" s="85"/>
    </row>
    <row r="29" ht="20.1" customHeight="1" spans="1:5">
      <c r="A29" s="86" t="s">
        <v>1518</v>
      </c>
      <c r="B29" s="91"/>
      <c r="C29" s="91"/>
      <c r="D29" s="91"/>
      <c r="E29" s="85"/>
    </row>
    <row r="30" ht="20.1" customHeight="1" spans="1:5">
      <c r="A30" s="83" t="s">
        <v>1477</v>
      </c>
      <c r="B30" s="89">
        <v>90</v>
      </c>
      <c r="C30" s="89">
        <v>200</v>
      </c>
      <c r="D30" s="92">
        <f>C30/B30</f>
        <v>2.222</v>
      </c>
      <c r="E30" s="85"/>
    </row>
    <row r="31" ht="20.1" customHeight="1" spans="1:5">
      <c r="A31" s="80" t="s">
        <v>95</v>
      </c>
      <c r="B31" s="89">
        <v>90</v>
      </c>
      <c r="C31" s="89">
        <v>200</v>
      </c>
      <c r="D31" s="92">
        <f>C31/B31</f>
        <v>2.222</v>
      </c>
      <c r="E31" s="85"/>
    </row>
    <row r="32" ht="20.1" customHeight="1" spans="1:5">
      <c r="A32" s="93" t="s">
        <v>1478</v>
      </c>
      <c r="B32" s="91"/>
      <c r="C32" s="91">
        <v>566</v>
      </c>
      <c r="D32" s="91"/>
      <c r="E32" s="85"/>
    </row>
    <row r="33" ht="20.1" customHeight="1" spans="1:5">
      <c r="A33" s="94" t="s">
        <v>1479</v>
      </c>
      <c r="B33" s="91"/>
      <c r="C33" s="91">
        <v>85</v>
      </c>
      <c r="D33" s="91"/>
      <c r="E33" s="85"/>
    </row>
    <row r="34" ht="20.1" customHeight="1" spans="1:5">
      <c r="A34" s="80" t="s">
        <v>1519</v>
      </c>
      <c r="B34" s="89"/>
      <c r="C34" s="89">
        <v>851</v>
      </c>
      <c r="D34" s="91"/>
      <c r="E34" s="92">
        <f>C34/566</f>
        <v>1.504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91" firstPageNumber="48" fitToHeight="0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7"/>
  <sheetViews>
    <sheetView showZeros="0" topLeftCell="A13" workbookViewId="0">
      <selection activeCell="B6" sqref="B6:C37"/>
    </sheetView>
  </sheetViews>
  <sheetFormatPr defaultColWidth="8.75" defaultRowHeight="14.25" outlineLevelCol="4"/>
  <cols>
    <col min="1" max="1" width="35" style="334" customWidth="1"/>
    <col min="2" max="3" width="13.75" style="334" customWidth="1"/>
    <col min="4" max="5" width="12.75" style="334" customWidth="1"/>
    <col min="6" max="6" width="10.625" style="334" customWidth="1"/>
    <col min="7" max="254" width="8.75" style="334"/>
    <col min="255" max="255" width="38.25" style="334" customWidth="1"/>
    <col min="256" max="257" width="13.25" style="334" customWidth="1"/>
    <col min="258" max="258" width="10" style="334" customWidth="1"/>
    <col min="259" max="259" width="12.625" style="334" customWidth="1"/>
    <col min="260" max="260" width="8.75" style="334" hidden="1" customWidth="1"/>
    <col min="261" max="261" width="18.625" style="334" customWidth="1"/>
    <col min="262" max="262" width="10.625" style="334" customWidth="1"/>
    <col min="263" max="510" width="8.75" style="334"/>
    <col min="511" max="511" width="38.25" style="334" customWidth="1"/>
    <col min="512" max="513" width="13.25" style="334" customWidth="1"/>
    <col min="514" max="514" width="10" style="334" customWidth="1"/>
    <col min="515" max="515" width="12.625" style="334" customWidth="1"/>
    <col min="516" max="516" width="8.75" style="334" hidden="1" customWidth="1"/>
    <col min="517" max="517" width="18.625" style="334" customWidth="1"/>
    <col min="518" max="518" width="10.625" style="334" customWidth="1"/>
    <col min="519" max="766" width="8.75" style="334"/>
    <col min="767" max="767" width="38.25" style="334" customWidth="1"/>
    <col min="768" max="769" width="13.25" style="334" customWidth="1"/>
    <col min="770" max="770" width="10" style="334" customWidth="1"/>
    <col min="771" max="771" width="12.625" style="334" customWidth="1"/>
    <col min="772" max="772" width="8.75" style="334" hidden="1" customWidth="1"/>
    <col min="773" max="773" width="18.625" style="334" customWidth="1"/>
    <col min="774" max="774" width="10.625" style="334" customWidth="1"/>
    <col min="775" max="1022" width="8.75" style="334"/>
    <col min="1023" max="1023" width="38.25" style="334" customWidth="1"/>
    <col min="1024" max="1025" width="13.25" style="334" customWidth="1"/>
    <col min="1026" max="1026" width="10" style="334" customWidth="1"/>
    <col min="1027" max="1027" width="12.625" style="334" customWidth="1"/>
    <col min="1028" max="1028" width="8.75" style="334" hidden="1" customWidth="1"/>
    <col min="1029" max="1029" width="18.625" style="334" customWidth="1"/>
    <col min="1030" max="1030" width="10.625" style="334" customWidth="1"/>
    <col min="1031" max="1278" width="8.75" style="334"/>
    <col min="1279" max="1279" width="38.25" style="334" customWidth="1"/>
    <col min="1280" max="1281" width="13.25" style="334" customWidth="1"/>
    <col min="1282" max="1282" width="10" style="334" customWidth="1"/>
    <col min="1283" max="1283" width="12.625" style="334" customWidth="1"/>
    <col min="1284" max="1284" width="8.75" style="334" hidden="1" customWidth="1"/>
    <col min="1285" max="1285" width="18.625" style="334" customWidth="1"/>
    <col min="1286" max="1286" width="10.625" style="334" customWidth="1"/>
    <col min="1287" max="1534" width="8.75" style="334"/>
    <col min="1535" max="1535" width="38.25" style="334" customWidth="1"/>
    <col min="1536" max="1537" width="13.25" style="334" customWidth="1"/>
    <col min="1538" max="1538" width="10" style="334" customWidth="1"/>
    <col min="1539" max="1539" width="12.625" style="334" customWidth="1"/>
    <col min="1540" max="1540" width="8.75" style="334" hidden="1" customWidth="1"/>
    <col min="1541" max="1541" width="18.625" style="334" customWidth="1"/>
    <col min="1542" max="1542" width="10.625" style="334" customWidth="1"/>
    <col min="1543" max="1790" width="8.75" style="334"/>
    <col min="1791" max="1791" width="38.25" style="334" customWidth="1"/>
    <col min="1792" max="1793" width="13.25" style="334" customWidth="1"/>
    <col min="1794" max="1794" width="10" style="334" customWidth="1"/>
    <col min="1795" max="1795" width="12.625" style="334" customWidth="1"/>
    <col min="1796" max="1796" width="8.75" style="334" hidden="1" customWidth="1"/>
    <col min="1797" max="1797" width="18.625" style="334" customWidth="1"/>
    <col min="1798" max="1798" width="10.625" style="334" customWidth="1"/>
    <col min="1799" max="2046" width="8.75" style="334"/>
    <col min="2047" max="2047" width="38.25" style="334" customWidth="1"/>
    <col min="2048" max="2049" width="13.25" style="334" customWidth="1"/>
    <col min="2050" max="2050" width="10" style="334" customWidth="1"/>
    <col min="2051" max="2051" width="12.625" style="334" customWidth="1"/>
    <col min="2052" max="2052" width="8.75" style="334" hidden="1" customWidth="1"/>
    <col min="2053" max="2053" width="18.625" style="334" customWidth="1"/>
    <col min="2054" max="2054" width="10.625" style="334" customWidth="1"/>
    <col min="2055" max="2302" width="8.75" style="334"/>
    <col min="2303" max="2303" width="38.25" style="334" customWidth="1"/>
    <col min="2304" max="2305" width="13.25" style="334" customWidth="1"/>
    <col min="2306" max="2306" width="10" style="334" customWidth="1"/>
    <col min="2307" max="2307" width="12.625" style="334" customWidth="1"/>
    <col min="2308" max="2308" width="8.75" style="334" hidden="1" customWidth="1"/>
    <col min="2309" max="2309" width="18.625" style="334" customWidth="1"/>
    <col min="2310" max="2310" width="10.625" style="334" customWidth="1"/>
    <col min="2311" max="2558" width="8.75" style="334"/>
    <col min="2559" max="2559" width="38.25" style="334" customWidth="1"/>
    <col min="2560" max="2561" width="13.25" style="334" customWidth="1"/>
    <col min="2562" max="2562" width="10" style="334" customWidth="1"/>
    <col min="2563" max="2563" width="12.625" style="334" customWidth="1"/>
    <col min="2564" max="2564" width="8.75" style="334" hidden="1" customWidth="1"/>
    <col min="2565" max="2565" width="18.625" style="334" customWidth="1"/>
    <col min="2566" max="2566" width="10.625" style="334" customWidth="1"/>
    <col min="2567" max="2814" width="8.75" style="334"/>
    <col min="2815" max="2815" width="38.25" style="334" customWidth="1"/>
    <col min="2816" max="2817" width="13.25" style="334" customWidth="1"/>
    <col min="2818" max="2818" width="10" style="334" customWidth="1"/>
    <col min="2819" max="2819" width="12.625" style="334" customWidth="1"/>
    <col min="2820" max="2820" width="8.75" style="334" hidden="1" customWidth="1"/>
    <col min="2821" max="2821" width="18.625" style="334" customWidth="1"/>
    <col min="2822" max="2822" width="10.625" style="334" customWidth="1"/>
    <col min="2823" max="3070" width="8.75" style="334"/>
    <col min="3071" max="3071" width="38.25" style="334" customWidth="1"/>
    <col min="3072" max="3073" width="13.25" style="334" customWidth="1"/>
    <col min="3074" max="3074" width="10" style="334" customWidth="1"/>
    <col min="3075" max="3075" width="12.625" style="334" customWidth="1"/>
    <col min="3076" max="3076" width="8.75" style="334" hidden="1" customWidth="1"/>
    <col min="3077" max="3077" width="18.625" style="334" customWidth="1"/>
    <col min="3078" max="3078" width="10.625" style="334" customWidth="1"/>
    <col min="3079" max="3326" width="8.75" style="334"/>
    <col min="3327" max="3327" width="38.25" style="334" customWidth="1"/>
    <col min="3328" max="3329" width="13.25" style="334" customWidth="1"/>
    <col min="3330" max="3330" width="10" style="334" customWidth="1"/>
    <col min="3331" max="3331" width="12.625" style="334" customWidth="1"/>
    <col min="3332" max="3332" width="8.75" style="334" hidden="1" customWidth="1"/>
    <col min="3333" max="3333" width="18.625" style="334" customWidth="1"/>
    <col min="3334" max="3334" width="10.625" style="334" customWidth="1"/>
    <col min="3335" max="3582" width="8.75" style="334"/>
    <col min="3583" max="3583" width="38.25" style="334" customWidth="1"/>
    <col min="3584" max="3585" width="13.25" style="334" customWidth="1"/>
    <col min="3586" max="3586" width="10" style="334" customWidth="1"/>
    <col min="3587" max="3587" width="12.625" style="334" customWidth="1"/>
    <col min="3588" max="3588" width="8.75" style="334" hidden="1" customWidth="1"/>
    <col min="3589" max="3589" width="18.625" style="334" customWidth="1"/>
    <col min="3590" max="3590" width="10.625" style="334" customWidth="1"/>
    <col min="3591" max="3838" width="8.75" style="334"/>
    <col min="3839" max="3839" width="38.25" style="334" customWidth="1"/>
    <col min="3840" max="3841" width="13.25" style="334" customWidth="1"/>
    <col min="3842" max="3842" width="10" style="334" customWidth="1"/>
    <col min="3843" max="3843" width="12.625" style="334" customWidth="1"/>
    <col min="3844" max="3844" width="8.75" style="334" hidden="1" customWidth="1"/>
    <col min="3845" max="3845" width="18.625" style="334" customWidth="1"/>
    <col min="3846" max="3846" width="10.625" style="334" customWidth="1"/>
    <col min="3847" max="4094" width="8.75" style="334"/>
    <col min="4095" max="4095" width="38.25" style="334" customWidth="1"/>
    <col min="4096" max="4097" width="13.25" style="334" customWidth="1"/>
    <col min="4098" max="4098" width="10" style="334" customWidth="1"/>
    <col min="4099" max="4099" width="12.625" style="334" customWidth="1"/>
    <col min="4100" max="4100" width="8.75" style="334" hidden="1" customWidth="1"/>
    <col min="4101" max="4101" width="18.625" style="334" customWidth="1"/>
    <col min="4102" max="4102" width="10.625" style="334" customWidth="1"/>
    <col min="4103" max="4350" width="8.75" style="334"/>
    <col min="4351" max="4351" width="38.25" style="334" customWidth="1"/>
    <col min="4352" max="4353" width="13.25" style="334" customWidth="1"/>
    <col min="4354" max="4354" width="10" style="334" customWidth="1"/>
    <col min="4355" max="4355" width="12.625" style="334" customWidth="1"/>
    <col min="4356" max="4356" width="8.75" style="334" hidden="1" customWidth="1"/>
    <col min="4357" max="4357" width="18.625" style="334" customWidth="1"/>
    <col min="4358" max="4358" width="10.625" style="334" customWidth="1"/>
    <col min="4359" max="4606" width="8.75" style="334"/>
    <col min="4607" max="4607" width="38.25" style="334" customWidth="1"/>
    <col min="4608" max="4609" width="13.25" style="334" customWidth="1"/>
    <col min="4610" max="4610" width="10" style="334" customWidth="1"/>
    <col min="4611" max="4611" width="12.625" style="334" customWidth="1"/>
    <col min="4612" max="4612" width="8.75" style="334" hidden="1" customWidth="1"/>
    <col min="4613" max="4613" width="18.625" style="334" customWidth="1"/>
    <col min="4614" max="4614" width="10.625" style="334" customWidth="1"/>
    <col min="4615" max="4862" width="8.75" style="334"/>
    <col min="4863" max="4863" width="38.25" style="334" customWidth="1"/>
    <col min="4864" max="4865" width="13.25" style="334" customWidth="1"/>
    <col min="4866" max="4866" width="10" style="334" customWidth="1"/>
    <col min="4867" max="4867" width="12.625" style="334" customWidth="1"/>
    <col min="4868" max="4868" width="8.75" style="334" hidden="1" customWidth="1"/>
    <col min="4869" max="4869" width="18.625" style="334" customWidth="1"/>
    <col min="4870" max="4870" width="10.625" style="334" customWidth="1"/>
    <col min="4871" max="5118" width="8.75" style="334"/>
    <col min="5119" max="5119" width="38.25" style="334" customWidth="1"/>
    <col min="5120" max="5121" width="13.25" style="334" customWidth="1"/>
    <col min="5122" max="5122" width="10" style="334" customWidth="1"/>
    <col min="5123" max="5123" width="12.625" style="334" customWidth="1"/>
    <col min="5124" max="5124" width="8.75" style="334" hidden="1" customWidth="1"/>
    <col min="5125" max="5125" width="18.625" style="334" customWidth="1"/>
    <col min="5126" max="5126" width="10.625" style="334" customWidth="1"/>
    <col min="5127" max="5374" width="8.75" style="334"/>
    <col min="5375" max="5375" width="38.25" style="334" customWidth="1"/>
    <col min="5376" max="5377" width="13.25" style="334" customWidth="1"/>
    <col min="5378" max="5378" width="10" style="334" customWidth="1"/>
    <col min="5379" max="5379" width="12.625" style="334" customWidth="1"/>
    <col min="5380" max="5380" width="8.75" style="334" hidden="1" customWidth="1"/>
    <col min="5381" max="5381" width="18.625" style="334" customWidth="1"/>
    <col min="5382" max="5382" width="10.625" style="334" customWidth="1"/>
    <col min="5383" max="5630" width="8.75" style="334"/>
    <col min="5631" max="5631" width="38.25" style="334" customWidth="1"/>
    <col min="5632" max="5633" width="13.25" style="334" customWidth="1"/>
    <col min="5634" max="5634" width="10" style="334" customWidth="1"/>
    <col min="5635" max="5635" width="12.625" style="334" customWidth="1"/>
    <col min="5636" max="5636" width="8.75" style="334" hidden="1" customWidth="1"/>
    <col min="5637" max="5637" width="18.625" style="334" customWidth="1"/>
    <col min="5638" max="5638" width="10.625" style="334" customWidth="1"/>
    <col min="5639" max="5886" width="8.75" style="334"/>
    <col min="5887" max="5887" width="38.25" style="334" customWidth="1"/>
    <col min="5888" max="5889" width="13.25" style="334" customWidth="1"/>
    <col min="5890" max="5890" width="10" style="334" customWidth="1"/>
    <col min="5891" max="5891" width="12.625" style="334" customWidth="1"/>
    <col min="5892" max="5892" width="8.75" style="334" hidden="1" customWidth="1"/>
    <col min="5893" max="5893" width="18.625" style="334" customWidth="1"/>
    <col min="5894" max="5894" width="10.625" style="334" customWidth="1"/>
    <col min="5895" max="6142" width="8.75" style="334"/>
    <col min="6143" max="6143" width="38.25" style="334" customWidth="1"/>
    <col min="6144" max="6145" width="13.25" style="334" customWidth="1"/>
    <col min="6146" max="6146" width="10" style="334" customWidth="1"/>
    <col min="6147" max="6147" width="12.625" style="334" customWidth="1"/>
    <col min="6148" max="6148" width="8.75" style="334" hidden="1" customWidth="1"/>
    <col min="6149" max="6149" width="18.625" style="334" customWidth="1"/>
    <col min="6150" max="6150" width="10.625" style="334" customWidth="1"/>
    <col min="6151" max="6398" width="8.75" style="334"/>
    <col min="6399" max="6399" width="38.25" style="334" customWidth="1"/>
    <col min="6400" max="6401" width="13.25" style="334" customWidth="1"/>
    <col min="6402" max="6402" width="10" style="334" customWidth="1"/>
    <col min="6403" max="6403" width="12.625" style="334" customWidth="1"/>
    <col min="6404" max="6404" width="8.75" style="334" hidden="1" customWidth="1"/>
    <col min="6405" max="6405" width="18.625" style="334" customWidth="1"/>
    <col min="6406" max="6406" width="10.625" style="334" customWidth="1"/>
    <col min="6407" max="6654" width="8.75" style="334"/>
    <col min="6655" max="6655" width="38.25" style="334" customWidth="1"/>
    <col min="6656" max="6657" width="13.25" style="334" customWidth="1"/>
    <col min="6658" max="6658" width="10" style="334" customWidth="1"/>
    <col min="6659" max="6659" width="12.625" style="334" customWidth="1"/>
    <col min="6660" max="6660" width="8.75" style="334" hidden="1" customWidth="1"/>
    <col min="6661" max="6661" width="18.625" style="334" customWidth="1"/>
    <col min="6662" max="6662" width="10.625" style="334" customWidth="1"/>
    <col min="6663" max="6910" width="8.75" style="334"/>
    <col min="6911" max="6911" width="38.25" style="334" customWidth="1"/>
    <col min="6912" max="6913" width="13.25" style="334" customWidth="1"/>
    <col min="6914" max="6914" width="10" style="334" customWidth="1"/>
    <col min="6915" max="6915" width="12.625" style="334" customWidth="1"/>
    <col min="6916" max="6916" width="8.75" style="334" hidden="1" customWidth="1"/>
    <col min="6917" max="6917" width="18.625" style="334" customWidth="1"/>
    <col min="6918" max="6918" width="10.625" style="334" customWidth="1"/>
    <col min="6919" max="7166" width="8.75" style="334"/>
    <col min="7167" max="7167" width="38.25" style="334" customWidth="1"/>
    <col min="7168" max="7169" width="13.25" style="334" customWidth="1"/>
    <col min="7170" max="7170" width="10" style="334" customWidth="1"/>
    <col min="7171" max="7171" width="12.625" style="334" customWidth="1"/>
    <col min="7172" max="7172" width="8.75" style="334" hidden="1" customWidth="1"/>
    <col min="7173" max="7173" width="18.625" style="334" customWidth="1"/>
    <col min="7174" max="7174" width="10.625" style="334" customWidth="1"/>
    <col min="7175" max="7422" width="8.75" style="334"/>
    <col min="7423" max="7423" width="38.25" style="334" customWidth="1"/>
    <col min="7424" max="7425" width="13.25" style="334" customWidth="1"/>
    <col min="7426" max="7426" width="10" style="334" customWidth="1"/>
    <col min="7427" max="7427" width="12.625" style="334" customWidth="1"/>
    <col min="7428" max="7428" width="8.75" style="334" hidden="1" customWidth="1"/>
    <col min="7429" max="7429" width="18.625" style="334" customWidth="1"/>
    <col min="7430" max="7430" width="10.625" style="334" customWidth="1"/>
    <col min="7431" max="7678" width="8.75" style="334"/>
    <col min="7679" max="7679" width="38.25" style="334" customWidth="1"/>
    <col min="7680" max="7681" width="13.25" style="334" customWidth="1"/>
    <col min="7682" max="7682" width="10" style="334" customWidth="1"/>
    <col min="7683" max="7683" width="12.625" style="334" customWidth="1"/>
    <col min="7684" max="7684" width="8.75" style="334" hidden="1" customWidth="1"/>
    <col min="7685" max="7685" width="18.625" style="334" customWidth="1"/>
    <col min="7686" max="7686" width="10.625" style="334" customWidth="1"/>
    <col min="7687" max="7934" width="8.75" style="334"/>
    <col min="7935" max="7935" width="38.25" style="334" customWidth="1"/>
    <col min="7936" max="7937" width="13.25" style="334" customWidth="1"/>
    <col min="7938" max="7938" width="10" style="334" customWidth="1"/>
    <col min="7939" max="7939" width="12.625" style="334" customWidth="1"/>
    <col min="7940" max="7940" width="8.75" style="334" hidden="1" customWidth="1"/>
    <col min="7941" max="7941" width="18.625" style="334" customWidth="1"/>
    <col min="7942" max="7942" width="10.625" style="334" customWidth="1"/>
    <col min="7943" max="8190" width="8.75" style="334"/>
    <col min="8191" max="8191" width="38.25" style="334" customWidth="1"/>
    <col min="8192" max="8193" width="13.25" style="334" customWidth="1"/>
    <col min="8194" max="8194" width="10" style="334" customWidth="1"/>
    <col min="8195" max="8195" width="12.625" style="334" customWidth="1"/>
    <col min="8196" max="8196" width="8.75" style="334" hidden="1" customWidth="1"/>
    <col min="8197" max="8197" width="18.625" style="334" customWidth="1"/>
    <col min="8198" max="8198" width="10.625" style="334" customWidth="1"/>
    <col min="8199" max="8446" width="8.75" style="334"/>
    <col min="8447" max="8447" width="38.25" style="334" customWidth="1"/>
    <col min="8448" max="8449" width="13.25" style="334" customWidth="1"/>
    <col min="8450" max="8450" width="10" style="334" customWidth="1"/>
    <col min="8451" max="8451" width="12.625" style="334" customWidth="1"/>
    <col min="8452" max="8452" width="8.75" style="334" hidden="1" customWidth="1"/>
    <col min="8453" max="8453" width="18.625" style="334" customWidth="1"/>
    <col min="8454" max="8454" width="10.625" style="334" customWidth="1"/>
    <col min="8455" max="8702" width="8.75" style="334"/>
    <col min="8703" max="8703" width="38.25" style="334" customWidth="1"/>
    <col min="8704" max="8705" width="13.25" style="334" customWidth="1"/>
    <col min="8706" max="8706" width="10" style="334" customWidth="1"/>
    <col min="8707" max="8707" width="12.625" style="334" customWidth="1"/>
    <col min="8708" max="8708" width="8.75" style="334" hidden="1" customWidth="1"/>
    <col min="8709" max="8709" width="18.625" style="334" customWidth="1"/>
    <col min="8710" max="8710" width="10.625" style="334" customWidth="1"/>
    <col min="8711" max="8958" width="8.75" style="334"/>
    <col min="8959" max="8959" width="38.25" style="334" customWidth="1"/>
    <col min="8960" max="8961" width="13.25" style="334" customWidth="1"/>
    <col min="8962" max="8962" width="10" style="334" customWidth="1"/>
    <col min="8963" max="8963" width="12.625" style="334" customWidth="1"/>
    <col min="8964" max="8964" width="8.75" style="334" hidden="1" customWidth="1"/>
    <col min="8965" max="8965" width="18.625" style="334" customWidth="1"/>
    <col min="8966" max="8966" width="10.625" style="334" customWidth="1"/>
    <col min="8967" max="9214" width="8.75" style="334"/>
    <col min="9215" max="9215" width="38.25" style="334" customWidth="1"/>
    <col min="9216" max="9217" width="13.25" style="334" customWidth="1"/>
    <col min="9218" max="9218" width="10" style="334" customWidth="1"/>
    <col min="9219" max="9219" width="12.625" style="334" customWidth="1"/>
    <col min="9220" max="9220" width="8.75" style="334" hidden="1" customWidth="1"/>
    <col min="9221" max="9221" width="18.625" style="334" customWidth="1"/>
    <col min="9222" max="9222" width="10.625" style="334" customWidth="1"/>
    <col min="9223" max="9470" width="8.75" style="334"/>
    <col min="9471" max="9471" width="38.25" style="334" customWidth="1"/>
    <col min="9472" max="9473" width="13.25" style="334" customWidth="1"/>
    <col min="9474" max="9474" width="10" style="334" customWidth="1"/>
    <col min="9475" max="9475" width="12.625" style="334" customWidth="1"/>
    <col min="9476" max="9476" width="8.75" style="334" hidden="1" customWidth="1"/>
    <col min="9477" max="9477" width="18.625" style="334" customWidth="1"/>
    <col min="9478" max="9478" width="10.625" style="334" customWidth="1"/>
    <col min="9479" max="9726" width="8.75" style="334"/>
    <col min="9727" max="9727" width="38.25" style="334" customWidth="1"/>
    <col min="9728" max="9729" width="13.25" style="334" customWidth="1"/>
    <col min="9730" max="9730" width="10" style="334" customWidth="1"/>
    <col min="9731" max="9731" width="12.625" style="334" customWidth="1"/>
    <col min="9732" max="9732" width="8.75" style="334" hidden="1" customWidth="1"/>
    <col min="9733" max="9733" width="18.625" style="334" customWidth="1"/>
    <col min="9734" max="9734" width="10.625" style="334" customWidth="1"/>
    <col min="9735" max="9982" width="8.75" style="334"/>
    <col min="9983" max="9983" width="38.25" style="334" customWidth="1"/>
    <col min="9984" max="9985" width="13.25" style="334" customWidth="1"/>
    <col min="9986" max="9986" width="10" style="334" customWidth="1"/>
    <col min="9987" max="9987" width="12.625" style="334" customWidth="1"/>
    <col min="9988" max="9988" width="8.75" style="334" hidden="1" customWidth="1"/>
    <col min="9989" max="9989" width="18.625" style="334" customWidth="1"/>
    <col min="9990" max="9990" width="10.625" style="334" customWidth="1"/>
    <col min="9991" max="10238" width="8.75" style="334"/>
    <col min="10239" max="10239" width="38.25" style="334" customWidth="1"/>
    <col min="10240" max="10241" width="13.25" style="334" customWidth="1"/>
    <col min="10242" max="10242" width="10" style="334" customWidth="1"/>
    <col min="10243" max="10243" width="12.625" style="334" customWidth="1"/>
    <col min="10244" max="10244" width="8.75" style="334" hidden="1" customWidth="1"/>
    <col min="10245" max="10245" width="18.625" style="334" customWidth="1"/>
    <col min="10246" max="10246" width="10.625" style="334" customWidth="1"/>
    <col min="10247" max="10494" width="8.75" style="334"/>
    <col min="10495" max="10495" width="38.25" style="334" customWidth="1"/>
    <col min="10496" max="10497" width="13.25" style="334" customWidth="1"/>
    <col min="10498" max="10498" width="10" style="334" customWidth="1"/>
    <col min="10499" max="10499" width="12.625" style="334" customWidth="1"/>
    <col min="10500" max="10500" width="8.75" style="334" hidden="1" customWidth="1"/>
    <col min="10501" max="10501" width="18.625" style="334" customWidth="1"/>
    <col min="10502" max="10502" width="10.625" style="334" customWidth="1"/>
    <col min="10503" max="10750" width="8.75" style="334"/>
    <col min="10751" max="10751" width="38.25" style="334" customWidth="1"/>
    <col min="10752" max="10753" width="13.25" style="334" customWidth="1"/>
    <col min="10754" max="10754" width="10" style="334" customWidth="1"/>
    <col min="10755" max="10755" width="12.625" style="334" customWidth="1"/>
    <col min="10756" max="10756" width="8.75" style="334" hidden="1" customWidth="1"/>
    <col min="10757" max="10757" width="18.625" style="334" customWidth="1"/>
    <col min="10758" max="10758" width="10.625" style="334" customWidth="1"/>
    <col min="10759" max="11006" width="8.75" style="334"/>
    <col min="11007" max="11007" width="38.25" style="334" customWidth="1"/>
    <col min="11008" max="11009" width="13.25" style="334" customWidth="1"/>
    <col min="11010" max="11010" width="10" style="334" customWidth="1"/>
    <col min="11011" max="11011" width="12.625" style="334" customWidth="1"/>
    <col min="11012" max="11012" width="8.75" style="334" hidden="1" customWidth="1"/>
    <col min="11013" max="11013" width="18.625" style="334" customWidth="1"/>
    <col min="11014" max="11014" width="10.625" style="334" customWidth="1"/>
    <col min="11015" max="11262" width="8.75" style="334"/>
    <col min="11263" max="11263" width="38.25" style="334" customWidth="1"/>
    <col min="11264" max="11265" width="13.25" style="334" customWidth="1"/>
    <col min="11266" max="11266" width="10" style="334" customWidth="1"/>
    <col min="11267" max="11267" width="12.625" style="334" customWidth="1"/>
    <col min="11268" max="11268" width="8.75" style="334" hidden="1" customWidth="1"/>
    <col min="11269" max="11269" width="18.625" style="334" customWidth="1"/>
    <col min="11270" max="11270" width="10.625" style="334" customWidth="1"/>
    <col min="11271" max="11518" width="8.75" style="334"/>
    <col min="11519" max="11519" width="38.25" style="334" customWidth="1"/>
    <col min="11520" max="11521" width="13.25" style="334" customWidth="1"/>
    <col min="11522" max="11522" width="10" style="334" customWidth="1"/>
    <col min="11523" max="11523" width="12.625" style="334" customWidth="1"/>
    <col min="11524" max="11524" width="8.75" style="334" hidden="1" customWidth="1"/>
    <col min="11525" max="11525" width="18.625" style="334" customWidth="1"/>
    <col min="11526" max="11526" width="10.625" style="334" customWidth="1"/>
    <col min="11527" max="11774" width="8.75" style="334"/>
    <col min="11775" max="11775" width="38.25" style="334" customWidth="1"/>
    <col min="11776" max="11777" width="13.25" style="334" customWidth="1"/>
    <col min="11778" max="11778" width="10" style="334" customWidth="1"/>
    <col min="11779" max="11779" width="12.625" style="334" customWidth="1"/>
    <col min="11780" max="11780" width="8.75" style="334" hidden="1" customWidth="1"/>
    <col min="11781" max="11781" width="18.625" style="334" customWidth="1"/>
    <col min="11782" max="11782" width="10.625" style="334" customWidth="1"/>
    <col min="11783" max="12030" width="8.75" style="334"/>
    <col min="12031" max="12031" width="38.25" style="334" customWidth="1"/>
    <col min="12032" max="12033" width="13.25" style="334" customWidth="1"/>
    <col min="12034" max="12034" width="10" style="334" customWidth="1"/>
    <col min="12035" max="12035" width="12.625" style="334" customWidth="1"/>
    <col min="12036" max="12036" width="8.75" style="334" hidden="1" customWidth="1"/>
    <col min="12037" max="12037" width="18.625" style="334" customWidth="1"/>
    <col min="12038" max="12038" width="10.625" style="334" customWidth="1"/>
    <col min="12039" max="12286" width="8.75" style="334"/>
    <col min="12287" max="12287" width="38.25" style="334" customWidth="1"/>
    <col min="12288" max="12289" width="13.25" style="334" customWidth="1"/>
    <col min="12290" max="12290" width="10" style="334" customWidth="1"/>
    <col min="12291" max="12291" width="12.625" style="334" customWidth="1"/>
    <col min="12292" max="12292" width="8.75" style="334" hidden="1" customWidth="1"/>
    <col min="12293" max="12293" width="18.625" style="334" customWidth="1"/>
    <col min="12294" max="12294" width="10.625" style="334" customWidth="1"/>
    <col min="12295" max="12542" width="8.75" style="334"/>
    <col min="12543" max="12543" width="38.25" style="334" customWidth="1"/>
    <col min="12544" max="12545" width="13.25" style="334" customWidth="1"/>
    <col min="12546" max="12546" width="10" style="334" customWidth="1"/>
    <col min="12547" max="12547" width="12.625" style="334" customWidth="1"/>
    <col min="12548" max="12548" width="8.75" style="334" hidden="1" customWidth="1"/>
    <col min="12549" max="12549" width="18.625" style="334" customWidth="1"/>
    <col min="12550" max="12550" width="10.625" style="334" customWidth="1"/>
    <col min="12551" max="12798" width="8.75" style="334"/>
    <col min="12799" max="12799" width="38.25" style="334" customWidth="1"/>
    <col min="12800" max="12801" width="13.25" style="334" customWidth="1"/>
    <col min="12802" max="12802" width="10" style="334" customWidth="1"/>
    <col min="12803" max="12803" width="12.625" style="334" customWidth="1"/>
    <col min="12804" max="12804" width="8.75" style="334" hidden="1" customWidth="1"/>
    <col min="12805" max="12805" width="18.625" style="334" customWidth="1"/>
    <col min="12806" max="12806" width="10.625" style="334" customWidth="1"/>
    <col min="12807" max="13054" width="8.75" style="334"/>
    <col min="13055" max="13055" width="38.25" style="334" customWidth="1"/>
    <col min="13056" max="13057" width="13.25" style="334" customWidth="1"/>
    <col min="13058" max="13058" width="10" style="334" customWidth="1"/>
    <col min="13059" max="13059" width="12.625" style="334" customWidth="1"/>
    <col min="13060" max="13060" width="8.75" style="334" hidden="1" customWidth="1"/>
    <col min="13061" max="13061" width="18.625" style="334" customWidth="1"/>
    <col min="13062" max="13062" width="10.625" style="334" customWidth="1"/>
    <col min="13063" max="13310" width="8.75" style="334"/>
    <col min="13311" max="13311" width="38.25" style="334" customWidth="1"/>
    <col min="13312" max="13313" width="13.25" style="334" customWidth="1"/>
    <col min="13314" max="13314" width="10" style="334" customWidth="1"/>
    <col min="13315" max="13315" width="12.625" style="334" customWidth="1"/>
    <col min="13316" max="13316" width="8.75" style="334" hidden="1" customWidth="1"/>
    <col min="13317" max="13317" width="18.625" style="334" customWidth="1"/>
    <col min="13318" max="13318" width="10.625" style="334" customWidth="1"/>
    <col min="13319" max="13566" width="8.75" style="334"/>
    <col min="13567" max="13567" width="38.25" style="334" customWidth="1"/>
    <col min="13568" max="13569" width="13.25" style="334" customWidth="1"/>
    <col min="13570" max="13570" width="10" style="334" customWidth="1"/>
    <col min="13571" max="13571" width="12.625" style="334" customWidth="1"/>
    <col min="13572" max="13572" width="8.75" style="334" hidden="1" customWidth="1"/>
    <col min="13573" max="13573" width="18.625" style="334" customWidth="1"/>
    <col min="13574" max="13574" width="10.625" style="334" customWidth="1"/>
    <col min="13575" max="13822" width="8.75" style="334"/>
    <col min="13823" max="13823" width="38.25" style="334" customWidth="1"/>
    <col min="13824" max="13825" width="13.25" style="334" customWidth="1"/>
    <col min="13826" max="13826" width="10" style="334" customWidth="1"/>
    <col min="13827" max="13827" width="12.625" style="334" customWidth="1"/>
    <col min="13828" max="13828" width="8.75" style="334" hidden="1" customWidth="1"/>
    <col min="13829" max="13829" width="18.625" style="334" customWidth="1"/>
    <col min="13830" max="13830" width="10.625" style="334" customWidth="1"/>
    <col min="13831" max="14078" width="8.75" style="334"/>
    <col min="14079" max="14079" width="38.25" style="334" customWidth="1"/>
    <col min="14080" max="14081" width="13.25" style="334" customWidth="1"/>
    <col min="14082" max="14082" width="10" style="334" customWidth="1"/>
    <col min="14083" max="14083" width="12.625" style="334" customWidth="1"/>
    <col min="14084" max="14084" width="8.75" style="334" hidden="1" customWidth="1"/>
    <col min="14085" max="14085" width="18.625" style="334" customWidth="1"/>
    <col min="14086" max="14086" width="10.625" style="334" customWidth="1"/>
    <col min="14087" max="14334" width="8.75" style="334"/>
    <col min="14335" max="14335" width="38.25" style="334" customWidth="1"/>
    <col min="14336" max="14337" width="13.25" style="334" customWidth="1"/>
    <col min="14338" max="14338" width="10" style="334" customWidth="1"/>
    <col min="14339" max="14339" width="12.625" style="334" customWidth="1"/>
    <col min="14340" max="14340" width="8.75" style="334" hidden="1" customWidth="1"/>
    <col min="14341" max="14341" width="18.625" style="334" customWidth="1"/>
    <col min="14342" max="14342" width="10.625" style="334" customWidth="1"/>
    <col min="14343" max="14590" width="8.75" style="334"/>
    <col min="14591" max="14591" width="38.25" style="334" customWidth="1"/>
    <col min="14592" max="14593" width="13.25" style="334" customWidth="1"/>
    <col min="14594" max="14594" width="10" style="334" customWidth="1"/>
    <col min="14595" max="14595" width="12.625" style="334" customWidth="1"/>
    <col min="14596" max="14596" width="8.75" style="334" hidden="1" customWidth="1"/>
    <col min="14597" max="14597" width="18.625" style="334" customWidth="1"/>
    <col min="14598" max="14598" width="10.625" style="334" customWidth="1"/>
    <col min="14599" max="14846" width="8.75" style="334"/>
    <col min="14847" max="14847" width="38.25" style="334" customWidth="1"/>
    <col min="14848" max="14849" width="13.25" style="334" customWidth="1"/>
    <col min="14850" max="14850" width="10" style="334" customWidth="1"/>
    <col min="14851" max="14851" width="12.625" style="334" customWidth="1"/>
    <col min="14852" max="14852" width="8.75" style="334" hidden="1" customWidth="1"/>
    <col min="14853" max="14853" width="18.625" style="334" customWidth="1"/>
    <col min="14854" max="14854" width="10.625" style="334" customWidth="1"/>
    <col min="14855" max="15102" width="8.75" style="334"/>
    <col min="15103" max="15103" width="38.25" style="334" customWidth="1"/>
    <col min="15104" max="15105" width="13.25" style="334" customWidth="1"/>
    <col min="15106" max="15106" width="10" style="334" customWidth="1"/>
    <col min="15107" max="15107" width="12.625" style="334" customWidth="1"/>
    <col min="15108" max="15108" width="8.75" style="334" hidden="1" customWidth="1"/>
    <col min="15109" max="15109" width="18.625" style="334" customWidth="1"/>
    <col min="15110" max="15110" width="10.625" style="334" customWidth="1"/>
    <col min="15111" max="15358" width="8.75" style="334"/>
    <col min="15359" max="15359" width="38.25" style="334" customWidth="1"/>
    <col min="15360" max="15361" width="13.25" style="334" customWidth="1"/>
    <col min="15362" max="15362" width="10" style="334" customWidth="1"/>
    <col min="15363" max="15363" width="12.625" style="334" customWidth="1"/>
    <col min="15364" max="15364" width="8.75" style="334" hidden="1" customWidth="1"/>
    <col min="15365" max="15365" width="18.625" style="334" customWidth="1"/>
    <col min="15366" max="15366" width="10.625" style="334" customWidth="1"/>
    <col min="15367" max="15614" width="8.75" style="334"/>
    <col min="15615" max="15615" width="38.25" style="334" customWidth="1"/>
    <col min="15616" max="15617" width="13.25" style="334" customWidth="1"/>
    <col min="15618" max="15618" width="10" style="334" customWidth="1"/>
    <col min="15619" max="15619" width="12.625" style="334" customWidth="1"/>
    <col min="15620" max="15620" width="8.75" style="334" hidden="1" customWidth="1"/>
    <col min="15621" max="15621" width="18.625" style="334" customWidth="1"/>
    <col min="15622" max="15622" width="10.625" style="334" customWidth="1"/>
    <col min="15623" max="15870" width="8.75" style="334"/>
    <col min="15871" max="15871" width="38.25" style="334" customWidth="1"/>
    <col min="15872" max="15873" width="13.25" style="334" customWidth="1"/>
    <col min="15874" max="15874" width="10" style="334" customWidth="1"/>
    <col min="15875" max="15875" width="12.625" style="334" customWidth="1"/>
    <col min="15876" max="15876" width="8.75" style="334" hidden="1" customWidth="1"/>
    <col min="15877" max="15877" width="18.625" style="334" customWidth="1"/>
    <col min="15878" max="15878" width="10.625" style="334" customWidth="1"/>
    <col min="15879" max="16126" width="8.75" style="334"/>
    <col min="16127" max="16127" width="38.25" style="334" customWidth="1"/>
    <col min="16128" max="16129" width="13.25" style="334" customWidth="1"/>
    <col min="16130" max="16130" width="10" style="334" customWidth="1"/>
    <col min="16131" max="16131" width="12.625" style="334" customWidth="1"/>
    <col min="16132" max="16132" width="8.75" style="334" hidden="1" customWidth="1"/>
    <col min="16133" max="16133" width="18.625" style="334" customWidth="1"/>
    <col min="16134" max="16134" width="10.625" style="334" customWidth="1"/>
    <col min="16135" max="16384" width="8.75" style="334"/>
  </cols>
  <sheetData>
    <row r="1" spans="1:1">
      <c r="A1" s="335" t="s">
        <v>29</v>
      </c>
    </row>
    <row r="2" ht="21.75" customHeight="1" spans="1:5">
      <c r="A2" s="336" t="s">
        <v>30</v>
      </c>
      <c r="B2" s="336"/>
      <c r="C2" s="336"/>
      <c r="D2" s="336"/>
      <c r="E2" s="336"/>
    </row>
    <row r="4" s="332" customFormat="1" spans="1:5">
      <c r="A4" s="337"/>
      <c r="B4" s="337"/>
      <c r="E4" s="338" t="s">
        <v>31</v>
      </c>
    </row>
    <row r="5" ht="34.5" customHeight="1" spans="1:5">
      <c r="A5" s="339" t="s">
        <v>32</v>
      </c>
      <c r="B5" s="340" t="s">
        <v>33</v>
      </c>
      <c r="C5" s="341" t="s">
        <v>34</v>
      </c>
      <c r="D5" s="340" t="s">
        <v>35</v>
      </c>
      <c r="E5" s="340" t="s">
        <v>36</v>
      </c>
    </row>
    <row r="6" s="333" customFormat="1" ht="18" customHeight="1" spans="1:5">
      <c r="A6" s="342" t="s">
        <v>37</v>
      </c>
      <c r="B6" s="264">
        <v>76873</v>
      </c>
      <c r="C6" s="264">
        <v>76898</v>
      </c>
      <c r="D6" s="320">
        <f>C6/B6</f>
        <v>1</v>
      </c>
      <c r="E6" s="320">
        <v>1.095</v>
      </c>
    </row>
    <row r="7" ht="18" customHeight="1" spans="1:5">
      <c r="A7" s="343" t="s">
        <v>38</v>
      </c>
      <c r="B7" s="185">
        <v>32852</v>
      </c>
      <c r="C7" s="185">
        <v>32852</v>
      </c>
      <c r="D7" s="306">
        <f>C7/B7</f>
        <v>1</v>
      </c>
      <c r="E7" s="306">
        <v>1.55</v>
      </c>
    </row>
    <row r="8" ht="18" customHeight="1" spans="1:5">
      <c r="A8" s="343" t="s">
        <v>39</v>
      </c>
      <c r="B8" s="185">
        <v>632</v>
      </c>
      <c r="C8" s="185">
        <v>632</v>
      </c>
      <c r="D8" s="306">
        <f>C8/B8</f>
        <v>1</v>
      </c>
      <c r="E8" s="306">
        <v>0.07</v>
      </c>
    </row>
    <row r="9" ht="18" customHeight="1" spans="1:5">
      <c r="A9" s="343" t="s">
        <v>40</v>
      </c>
      <c r="B9" s="185">
        <v>9174</v>
      </c>
      <c r="C9" s="185">
        <v>9174</v>
      </c>
      <c r="D9" s="306">
        <f>C9/B9</f>
        <v>1</v>
      </c>
      <c r="E9" s="306">
        <v>1.063</v>
      </c>
    </row>
    <row r="10" ht="18" customHeight="1" spans="1:5">
      <c r="A10" s="343" t="s">
        <v>41</v>
      </c>
      <c r="B10" s="185">
        <v>4722</v>
      </c>
      <c r="C10" s="185">
        <v>4722</v>
      </c>
      <c r="D10" s="306">
        <f t="shared" ref="D10:D19" si="0">C10/B10</f>
        <v>1</v>
      </c>
      <c r="E10" s="306">
        <v>1.154</v>
      </c>
    </row>
    <row r="11" ht="18" customHeight="1" spans="1:5">
      <c r="A11" s="343" t="s">
        <v>42</v>
      </c>
      <c r="B11" s="185">
        <v>1396</v>
      </c>
      <c r="C11" s="185">
        <v>1396</v>
      </c>
      <c r="D11" s="306">
        <f t="shared" si="0"/>
        <v>1</v>
      </c>
      <c r="E11" s="306">
        <v>0.936</v>
      </c>
    </row>
    <row r="12" ht="18" customHeight="1" spans="1:5">
      <c r="A12" s="343" t="s">
        <v>43</v>
      </c>
      <c r="B12" s="185">
        <v>3791</v>
      </c>
      <c r="C12" s="185">
        <v>3791</v>
      </c>
      <c r="D12" s="306">
        <f t="shared" si="0"/>
        <v>1</v>
      </c>
      <c r="E12" s="306">
        <v>1.19</v>
      </c>
    </row>
    <row r="13" ht="18" customHeight="1" spans="1:5">
      <c r="A13" s="343" t="s">
        <v>44</v>
      </c>
      <c r="B13" s="185">
        <v>4474</v>
      </c>
      <c r="C13" s="185">
        <v>4474</v>
      </c>
      <c r="D13" s="306">
        <f t="shared" si="0"/>
        <v>1</v>
      </c>
      <c r="E13" s="306">
        <v>1.238</v>
      </c>
    </row>
    <row r="14" ht="18" customHeight="1" spans="1:5">
      <c r="A14" s="343" t="s">
        <v>45</v>
      </c>
      <c r="B14" s="185">
        <v>839</v>
      </c>
      <c r="C14" s="185">
        <v>839</v>
      </c>
      <c r="D14" s="306">
        <f t="shared" si="0"/>
        <v>1</v>
      </c>
      <c r="E14" s="306">
        <v>1.178</v>
      </c>
    </row>
    <row r="15" ht="18" customHeight="1" spans="1:5">
      <c r="A15" s="343" t="s">
        <v>46</v>
      </c>
      <c r="B15" s="185">
        <v>2730</v>
      </c>
      <c r="C15" s="185">
        <v>2730</v>
      </c>
      <c r="D15" s="306">
        <f t="shared" si="0"/>
        <v>1</v>
      </c>
      <c r="E15" s="306">
        <v>1.141</v>
      </c>
    </row>
    <row r="16" ht="18" customHeight="1" spans="1:5">
      <c r="A16" s="343" t="s">
        <v>47</v>
      </c>
      <c r="B16" s="185">
        <v>9500</v>
      </c>
      <c r="C16" s="185">
        <v>9525</v>
      </c>
      <c r="D16" s="306">
        <f t="shared" si="0"/>
        <v>1.003</v>
      </c>
      <c r="E16" s="306">
        <v>0.724</v>
      </c>
    </row>
    <row r="17" ht="18" customHeight="1" spans="1:5">
      <c r="A17" s="343" t="s">
        <v>48</v>
      </c>
      <c r="B17" s="185">
        <v>1041</v>
      </c>
      <c r="C17" s="185">
        <v>1041</v>
      </c>
      <c r="D17" s="306">
        <f t="shared" si="0"/>
        <v>1</v>
      </c>
      <c r="E17" s="306">
        <v>1.03</v>
      </c>
    </row>
    <row r="18" ht="18" customHeight="1" spans="1:5">
      <c r="A18" s="343" t="s">
        <v>49</v>
      </c>
      <c r="B18" s="185">
        <v>2336</v>
      </c>
      <c r="C18" s="185">
        <v>2336</v>
      </c>
      <c r="D18" s="306">
        <f t="shared" si="0"/>
        <v>1</v>
      </c>
      <c r="E18" s="306">
        <v>16.11</v>
      </c>
    </row>
    <row r="19" ht="18" customHeight="1" spans="1:5">
      <c r="A19" s="343" t="s">
        <v>50</v>
      </c>
      <c r="B19" s="185">
        <v>3386</v>
      </c>
      <c r="C19" s="185">
        <v>3386</v>
      </c>
      <c r="D19" s="306">
        <f t="shared" si="0"/>
        <v>1</v>
      </c>
      <c r="E19" s="306">
        <v>2.116</v>
      </c>
    </row>
    <row r="20" s="333" customFormat="1" ht="18" customHeight="1" spans="1:5">
      <c r="A20" s="342" t="s">
        <v>51</v>
      </c>
      <c r="B20" s="264">
        <v>32827</v>
      </c>
      <c r="C20" s="264">
        <v>33268</v>
      </c>
      <c r="D20" s="320">
        <f t="shared" ref="D20:D27" si="1">C20/B20</f>
        <v>1.013</v>
      </c>
      <c r="E20" s="320">
        <v>0.848</v>
      </c>
    </row>
    <row r="21" ht="18" customHeight="1" spans="1:5">
      <c r="A21" s="343" t="s">
        <v>52</v>
      </c>
      <c r="B21" s="185">
        <v>5800</v>
      </c>
      <c r="C21" s="185">
        <v>5903</v>
      </c>
      <c r="D21" s="306">
        <f t="shared" si="1"/>
        <v>1.018</v>
      </c>
      <c r="E21" s="306">
        <v>1.107</v>
      </c>
    </row>
    <row r="22" ht="18" customHeight="1" spans="1:5">
      <c r="A22" s="343" t="s">
        <v>53</v>
      </c>
      <c r="B22" s="185">
        <v>9200</v>
      </c>
      <c r="C22" s="185">
        <v>9208</v>
      </c>
      <c r="D22" s="306">
        <f t="shared" si="1"/>
        <v>1.001</v>
      </c>
      <c r="E22" s="306">
        <v>1.192</v>
      </c>
    </row>
    <row r="23" ht="18" customHeight="1" spans="1:5">
      <c r="A23" s="343" t="s">
        <v>54</v>
      </c>
      <c r="B23" s="185">
        <v>4200</v>
      </c>
      <c r="C23" s="185">
        <v>4203</v>
      </c>
      <c r="D23" s="306">
        <f t="shared" si="1"/>
        <v>1.001</v>
      </c>
      <c r="E23" s="306">
        <v>1.102</v>
      </c>
    </row>
    <row r="24" ht="18" customHeight="1" spans="1:5">
      <c r="A24" s="343" t="s">
        <v>55</v>
      </c>
      <c r="B24" s="185">
        <v>7</v>
      </c>
      <c r="C24" s="185">
        <v>7</v>
      </c>
      <c r="D24" s="306">
        <f t="shared" si="1"/>
        <v>1</v>
      </c>
      <c r="E24" s="306">
        <v>0.233</v>
      </c>
    </row>
    <row r="25" ht="18" customHeight="1" spans="1:5">
      <c r="A25" s="343" t="s">
        <v>56</v>
      </c>
      <c r="B25" s="185">
        <v>13365</v>
      </c>
      <c r="C25" s="185">
        <v>13692</v>
      </c>
      <c r="D25" s="306">
        <f t="shared" si="1"/>
        <v>1.024</v>
      </c>
      <c r="E25" s="306">
        <v>0.615</v>
      </c>
    </row>
    <row r="26" ht="18" customHeight="1" spans="1:5">
      <c r="A26" s="343" t="s">
        <v>57</v>
      </c>
      <c r="B26" s="185">
        <v>255</v>
      </c>
      <c r="C26" s="185">
        <v>255</v>
      </c>
      <c r="D26" s="306">
        <f t="shared" si="1"/>
        <v>1</v>
      </c>
      <c r="E26" s="306">
        <v>3.806</v>
      </c>
    </row>
    <row r="27" s="333" customFormat="1" ht="18" customHeight="1" spans="1:5">
      <c r="A27" s="339" t="s">
        <v>58</v>
      </c>
      <c r="B27" s="185">
        <f>B6+B20</f>
        <v>109700</v>
      </c>
      <c r="C27" s="185">
        <f>C6+C20</f>
        <v>110166</v>
      </c>
      <c r="D27" s="306">
        <f t="shared" si="1"/>
        <v>1.004</v>
      </c>
      <c r="E27" s="306">
        <v>1.006</v>
      </c>
    </row>
    <row r="28" s="333" customFormat="1" ht="18" customHeight="1" spans="1:5">
      <c r="A28" s="342" t="s">
        <v>59</v>
      </c>
      <c r="B28" s="186"/>
      <c r="C28" s="322">
        <v>49590</v>
      </c>
      <c r="D28" s="323"/>
      <c r="E28" s="306">
        <f>C28/131369</f>
        <v>0.377</v>
      </c>
    </row>
    <row r="29" s="333" customFormat="1" ht="18" customHeight="1" spans="1:5">
      <c r="A29" s="342" t="s">
        <v>60</v>
      </c>
      <c r="B29" s="186"/>
      <c r="C29" s="186">
        <f>C30+C34+C35</f>
        <v>171933</v>
      </c>
      <c r="D29" s="323"/>
      <c r="E29" s="306">
        <f>C29/145626</f>
        <v>1.181</v>
      </c>
    </row>
    <row r="30" ht="18" customHeight="1" spans="1:5">
      <c r="A30" s="343" t="s">
        <v>61</v>
      </c>
      <c r="B30" s="182"/>
      <c r="C30" s="182">
        <v>139351</v>
      </c>
      <c r="D30" s="324"/>
      <c r="E30" s="306">
        <f>C30/120274</f>
        <v>1.159</v>
      </c>
    </row>
    <row r="31" ht="18" customHeight="1" spans="1:5">
      <c r="A31" s="343" t="s">
        <v>62</v>
      </c>
      <c r="B31" s="182"/>
      <c r="C31" s="182">
        <v>9704</v>
      </c>
      <c r="D31" s="324"/>
      <c r="E31" s="306">
        <f>C31/8635</f>
        <v>1.124</v>
      </c>
    </row>
    <row r="32" ht="18" customHeight="1" spans="1:5">
      <c r="A32" s="343" t="s">
        <v>63</v>
      </c>
      <c r="B32" s="182"/>
      <c r="C32" s="182">
        <v>56397</v>
      </c>
      <c r="D32" s="324"/>
      <c r="E32" s="306">
        <f>C32/47266</f>
        <v>1.193</v>
      </c>
    </row>
    <row r="33" ht="18" customHeight="1" spans="1:5">
      <c r="A33" s="343" t="s">
        <v>64</v>
      </c>
      <c r="B33" s="182"/>
      <c r="C33" s="182">
        <v>73250</v>
      </c>
      <c r="D33" s="324"/>
      <c r="E33" s="306">
        <f>C33/64373</f>
        <v>1.138</v>
      </c>
    </row>
    <row r="34" ht="18" customHeight="1" spans="1:5">
      <c r="A34" s="343" t="s">
        <v>65</v>
      </c>
      <c r="B34" s="182"/>
      <c r="C34" s="182">
        <v>25343</v>
      </c>
      <c r="D34" s="324"/>
      <c r="E34" s="306">
        <f>C34/21795</f>
        <v>1.163</v>
      </c>
    </row>
    <row r="35" ht="18" customHeight="1" spans="1:5">
      <c r="A35" s="343" t="s">
        <v>66</v>
      </c>
      <c r="B35" s="182"/>
      <c r="C35" s="182">
        <v>7239</v>
      </c>
      <c r="D35" s="324"/>
      <c r="E35" s="306">
        <f>C35/791</f>
        <v>9.152</v>
      </c>
    </row>
    <row r="36" ht="18" customHeight="1" spans="1:5">
      <c r="A36" s="343" t="s">
        <v>67</v>
      </c>
      <c r="B36" s="182"/>
      <c r="C36" s="182"/>
      <c r="D36" s="324"/>
      <c r="E36" s="306"/>
    </row>
    <row r="37" s="333" customFormat="1" ht="18" customHeight="1" spans="1:5">
      <c r="A37" s="339" t="s">
        <v>68</v>
      </c>
      <c r="B37" s="186"/>
      <c r="C37" s="186">
        <f>C6+C20+C28+C29</f>
        <v>331689</v>
      </c>
      <c r="D37" s="323"/>
      <c r="E37" s="306">
        <f>C37/386480</f>
        <v>0.858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0"/>
  <sheetViews>
    <sheetView showZeros="0" workbookViewId="0">
      <selection activeCell="B17" sqref="B6:C17"/>
    </sheetView>
  </sheetViews>
  <sheetFormatPr defaultColWidth="9" defaultRowHeight="14.25" outlineLevelCol="4"/>
  <cols>
    <col min="1" max="1" width="38.375" style="13" customWidth="1"/>
    <col min="2" max="3" width="12.625" style="13" customWidth="1"/>
    <col min="4" max="4" width="12.625" style="14"/>
    <col min="5" max="5" width="9" style="14"/>
    <col min="6" max="254" width="9" style="13"/>
    <col min="255" max="16382" width="9" style="15"/>
  </cols>
  <sheetData>
    <row r="1" ht="18" customHeight="1" spans="1:1">
      <c r="A1" s="13" t="s">
        <v>1520</v>
      </c>
    </row>
    <row r="2" ht="20.25" customHeight="1" spans="1:4">
      <c r="A2" s="16" t="s">
        <v>1521</v>
      </c>
      <c r="B2" s="16"/>
      <c r="C2" s="16"/>
      <c r="D2" s="42"/>
    </row>
    <row r="3" ht="23.25" customHeight="1" spans="1:4">
      <c r="A3" s="69"/>
      <c r="B3" s="69"/>
      <c r="C3" s="70" t="s">
        <v>31</v>
      </c>
      <c r="D3" s="42"/>
    </row>
    <row r="4" customHeight="1" spans="1:5">
      <c r="A4" s="19" t="s">
        <v>1298</v>
      </c>
      <c r="B4" s="19" t="s">
        <v>1196</v>
      </c>
      <c r="C4" s="20" t="s">
        <v>34</v>
      </c>
      <c r="D4" s="71" t="s">
        <v>1496</v>
      </c>
      <c r="E4" s="71" t="s">
        <v>1497</v>
      </c>
    </row>
    <row r="5" ht="27.6" customHeight="1" spans="1:5">
      <c r="A5" s="22"/>
      <c r="B5" s="22"/>
      <c r="C5" s="20"/>
      <c r="D5" s="71"/>
      <c r="E5" s="71"/>
    </row>
    <row r="6" ht="19.9" customHeight="1" spans="1:5">
      <c r="A6" s="49" t="s">
        <v>1522</v>
      </c>
      <c r="B6" s="55"/>
      <c r="C6" s="55">
        <v>11582</v>
      </c>
      <c r="D6" s="72"/>
      <c r="E6" s="26">
        <f>C6/11066</f>
        <v>1.047</v>
      </c>
    </row>
    <row r="7" ht="19.9" customHeight="1" spans="1:5">
      <c r="A7" s="49" t="s">
        <v>1523</v>
      </c>
      <c r="B7" s="57">
        <v>6315</v>
      </c>
      <c r="C7" s="57">
        <v>6712</v>
      </c>
      <c r="D7" s="72">
        <f t="shared" ref="D7:D17" si="0">C7/B7</f>
        <v>1.063</v>
      </c>
      <c r="E7" s="26">
        <f>C7/5328</f>
        <v>1.26</v>
      </c>
    </row>
    <row r="8" ht="19.9" customHeight="1" spans="1:5">
      <c r="A8" s="49" t="s">
        <v>1524</v>
      </c>
      <c r="B8" s="57">
        <v>13867</v>
      </c>
      <c r="C8" s="57">
        <v>12936</v>
      </c>
      <c r="D8" s="72">
        <f t="shared" si="0"/>
        <v>0.933</v>
      </c>
      <c r="E8" s="26">
        <f>C8/13180</f>
        <v>0.981</v>
      </c>
    </row>
    <row r="9" ht="19.9" customHeight="1" spans="1:5">
      <c r="A9" s="49" t="s">
        <v>1525</v>
      </c>
      <c r="B9" s="57"/>
      <c r="C9" s="57">
        <v>14595</v>
      </c>
      <c r="D9" s="72"/>
      <c r="E9" s="26">
        <f>C9/13394</f>
        <v>1.09</v>
      </c>
    </row>
    <row r="10" ht="19.9" customHeight="1" spans="1:5">
      <c r="A10" s="49" t="s">
        <v>1526</v>
      </c>
      <c r="B10" s="57">
        <f>SUM(B11:B13)</f>
        <v>16589</v>
      </c>
      <c r="C10" s="57">
        <f>SUM(C11:C13)</f>
        <v>17963</v>
      </c>
      <c r="D10" s="72">
        <f t="shared" si="0"/>
        <v>1.083</v>
      </c>
      <c r="E10" s="26">
        <f>C10/15924</f>
        <v>1.128</v>
      </c>
    </row>
    <row r="11" ht="19.9" customHeight="1" spans="1:5">
      <c r="A11" s="33" t="s">
        <v>1527</v>
      </c>
      <c r="B11" s="57">
        <v>16589</v>
      </c>
      <c r="C11" s="57">
        <v>17963</v>
      </c>
      <c r="D11" s="72">
        <f t="shared" si="0"/>
        <v>1.083</v>
      </c>
      <c r="E11" s="26">
        <f>C11/15924</f>
        <v>1.128</v>
      </c>
    </row>
    <row r="12" ht="19.9" customHeight="1" spans="1:5">
      <c r="A12" s="35" t="s">
        <v>1528</v>
      </c>
      <c r="B12" s="57"/>
      <c r="C12" s="57"/>
      <c r="D12" s="72"/>
      <c r="E12" s="26"/>
    </row>
    <row r="13" ht="19.9" customHeight="1" spans="1:5">
      <c r="A13" s="33" t="s">
        <v>1529</v>
      </c>
      <c r="B13" s="57"/>
      <c r="C13" s="57"/>
      <c r="D13" s="72"/>
      <c r="E13" s="26"/>
    </row>
    <row r="14" ht="19.9" customHeight="1" spans="1:5">
      <c r="A14" s="49" t="s">
        <v>1530</v>
      </c>
      <c r="B14" s="57"/>
      <c r="C14" s="57">
        <v>2382</v>
      </c>
      <c r="D14" s="72"/>
      <c r="E14" s="26">
        <f>C14/1633</f>
        <v>1.459</v>
      </c>
    </row>
    <row r="15" ht="19.9" customHeight="1" spans="1:5">
      <c r="A15" s="49" t="s">
        <v>1531</v>
      </c>
      <c r="B15" s="57"/>
      <c r="C15" s="57">
        <v>639</v>
      </c>
      <c r="D15" s="72"/>
      <c r="E15" s="26">
        <f>C15/469</f>
        <v>1.362</v>
      </c>
    </row>
    <row r="16" ht="19.9" customHeight="1" spans="1:5">
      <c r="A16" s="49" t="s">
        <v>1532</v>
      </c>
      <c r="B16" s="57"/>
      <c r="C16" s="57">
        <v>742</v>
      </c>
      <c r="D16" s="72"/>
      <c r="E16" s="26">
        <f>C16/630</f>
        <v>1.178</v>
      </c>
    </row>
    <row r="17" ht="19.9" customHeight="1" spans="1:5">
      <c r="A17" s="73" t="s">
        <v>1533</v>
      </c>
      <c r="B17" s="57">
        <f>SUM(B6:B10,B14:B16)</f>
        <v>36771</v>
      </c>
      <c r="C17" s="57">
        <f>SUM(C6:C10,C14:C16)</f>
        <v>67551</v>
      </c>
      <c r="D17" s="72">
        <f t="shared" si="0"/>
        <v>1.837</v>
      </c>
      <c r="E17" s="26">
        <f>C17/61624</f>
        <v>1.096</v>
      </c>
    </row>
    <row r="18" ht="30" customHeight="1" spans="1:3">
      <c r="A18" s="67"/>
      <c r="B18" s="67"/>
      <c r="C18" s="67"/>
    </row>
    <row r="19" ht="32.25" customHeight="1" spans="1:3">
      <c r="A19" s="67"/>
      <c r="B19" s="67"/>
      <c r="C19" s="67"/>
    </row>
    <row r="20" ht="16.5" customHeight="1" spans="1:3">
      <c r="A20" s="65"/>
      <c r="B20" s="66"/>
      <c r="C20" s="66"/>
    </row>
  </sheetData>
  <mergeCells count="9">
    <mergeCell ref="A2:C2"/>
    <mergeCell ref="A18:C18"/>
    <mergeCell ref="A19:C19"/>
    <mergeCell ref="A20:C20"/>
    <mergeCell ref="A4:A5"/>
    <mergeCell ref="B4:B5"/>
    <mergeCell ref="C4:C5"/>
    <mergeCell ref="D4:D5"/>
    <mergeCell ref="E4:E5"/>
  </mergeCells>
  <conditionalFormatting sqref="A6:A7">
    <cfRule type="expression" dxfId="0" priority="1" stopIfTrue="1">
      <formula>"len($A:$A)=3"</formula>
    </cfRule>
  </conditionalFormatting>
  <printOptions horizontalCentered="1"/>
  <pageMargins left="0.707638888888889" right="0.707638888888889" top="0.751388888888889" bottom="0.751388888888889" header="0.310416666666667" footer="0.310416666666667"/>
  <pageSetup paperSize="9" scale="96" firstPageNumber="49" fitToHeight="0" orientation="portrait" useFirstPageNumber="1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0"/>
  <sheetViews>
    <sheetView showZeros="0" workbookViewId="0">
      <selection activeCell="B6" sqref="B6:C17"/>
    </sheetView>
  </sheetViews>
  <sheetFormatPr defaultColWidth="9" defaultRowHeight="14.25" outlineLevelCol="4"/>
  <cols>
    <col min="1" max="1" width="39.125" style="13" customWidth="1"/>
    <col min="2" max="3" width="11.375" style="13" customWidth="1"/>
    <col min="4" max="4" width="12.625" style="14"/>
    <col min="5" max="5" width="9" style="14"/>
    <col min="6" max="254" width="9" style="13"/>
    <col min="255" max="16382" width="9" style="15"/>
  </cols>
  <sheetData>
    <row r="1" spans="1:1">
      <c r="A1" s="13" t="s">
        <v>1534</v>
      </c>
    </row>
    <row r="2" ht="20.25" customHeight="1" spans="1:3">
      <c r="A2" s="16" t="s">
        <v>1535</v>
      </c>
      <c r="B2" s="16"/>
      <c r="C2" s="16"/>
    </row>
    <row r="3" ht="21" customHeight="1" spans="1:3">
      <c r="A3" s="43"/>
      <c r="B3" s="43"/>
      <c r="C3" s="53" t="s">
        <v>31</v>
      </c>
    </row>
    <row r="4" customHeight="1" spans="1:5">
      <c r="A4" s="19" t="s">
        <v>1536</v>
      </c>
      <c r="B4" s="19" t="s">
        <v>1196</v>
      </c>
      <c r="C4" s="54" t="s">
        <v>34</v>
      </c>
      <c r="D4" s="21" t="s">
        <v>1496</v>
      </c>
      <c r="E4" s="21" t="s">
        <v>1497</v>
      </c>
    </row>
    <row r="5" ht="32.45" customHeight="1" spans="1:5">
      <c r="A5" s="22"/>
      <c r="B5" s="22"/>
      <c r="C5" s="54"/>
      <c r="D5" s="23"/>
      <c r="E5" s="23"/>
    </row>
    <row r="6" ht="27" customHeight="1" spans="1:5">
      <c r="A6" s="49" t="s">
        <v>1537</v>
      </c>
      <c r="B6" s="55"/>
      <c r="C6" s="55">
        <v>12046</v>
      </c>
      <c r="D6" s="26" t="s">
        <v>114</v>
      </c>
      <c r="E6" s="26">
        <f>C6/11292</f>
        <v>1.067</v>
      </c>
    </row>
    <row r="7" ht="27" customHeight="1" spans="1:5">
      <c r="A7" s="49" t="s">
        <v>1538</v>
      </c>
      <c r="B7" s="55">
        <v>4596</v>
      </c>
      <c r="C7" s="55">
        <v>4665</v>
      </c>
      <c r="D7" s="26">
        <f>C7/B7</f>
        <v>1.015</v>
      </c>
      <c r="E7" s="26">
        <f>C7/4107</f>
        <v>1.136</v>
      </c>
    </row>
    <row r="8" ht="27" customHeight="1" spans="1:5">
      <c r="A8" s="49" t="s">
        <v>1539</v>
      </c>
      <c r="B8" s="55">
        <v>12029</v>
      </c>
      <c r="C8" s="55">
        <v>13895</v>
      </c>
      <c r="D8" s="26">
        <f>C8/B8</f>
        <v>1.155</v>
      </c>
      <c r="E8" s="26">
        <f>C8/12286</f>
        <v>1.131</v>
      </c>
    </row>
    <row r="9" ht="27" customHeight="1" spans="1:5">
      <c r="A9" s="49" t="s">
        <v>1540</v>
      </c>
      <c r="B9" s="55"/>
      <c r="C9" s="55">
        <v>14529</v>
      </c>
      <c r="D9" s="26"/>
      <c r="E9" s="26">
        <f>C9/13115</f>
        <v>1.108</v>
      </c>
    </row>
    <row r="10" ht="27" customHeight="1" spans="1:5">
      <c r="A10" s="49" t="s">
        <v>1541</v>
      </c>
      <c r="B10" s="55">
        <f>SUM(B11:B13)</f>
        <v>15450</v>
      </c>
      <c r="C10" s="55">
        <f>SUM(C11:C13)</f>
        <v>15651</v>
      </c>
      <c r="D10" s="26">
        <f>C10/B10</f>
        <v>1.013</v>
      </c>
      <c r="E10" s="26">
        <f>C10/15803</f>
        <v>0.99</v>
      </c>
    </row>
    <row r="11" ht="27" customHeight="1" spans="1:5">
      <c r="A11" s="56" t="s">
        <v>1542</v>
      </c>
      <c r="B11" s="55">
        <v>15450</v>
      </c>
      <c r="C11" s="55">
        <v>15651</v>
      </c>
      <c r="D11" s="26">
        <f>C11/B11</f>
        <v>1.013</v>
      </c>
      <c r="E11" s="26">
        <f>C11/15803</f>
        <v>0.99</v>
      </c>
    </row>
    <row r="12" ht="27" customHeight="1" spans="1:5">
      <c r="A12" s="49" t="s">
        <v>1543</v>
      </c>
      <c r="B12" s="55"/>
      <c r="C12" s="55"/>
      <c r="D12" s="26"/>
      <c r="E12" s="26"/>
    </row>
    <row r="13" ht="27" customHeight="1" spans="1:5">
      <c r="A13" s="56" t="s">
        <v>1544</v>
      </c>
      <c r="B13" s="55"/>
      <c r="C13" s="57"/>
      <c r="D13" s="26"/>
      <c r="E13" s="26"/>
    </row>
    <row r="14" ht="27" customHeight="1" spans="1:5">
      <c r="A14" s="49" t="s">
        <v>1545</v>
      </c>
      <c r="B14" s="58"/>
      <c r="C14" s="57">
        <v>2483</v>
      </c>
      <c r="D14" s="59"/>
      <c r="E14" s="26">
        <f>C14/1658</f>
        <v>1.498</v>
      </c>
    </row>
    <row r="15" ht="27" customHeight="1" spans="1:5">
      <c r="A15" s="49" t="s">
        <v>1546</v>
      </c>
      <c r="B15" s="60"/>
      <c r="C15" s="57">
        <v>533</v>
      </c>
      <c r="D15" s="59"/>
      <c r="E15" s="26">
        <f>C15/366</f>
        <v>1.456</v>
      </c>
    </row>
    <row r="16" ht="27" customHeight="1" spans="1:5">
      <c r="A16" s="49" t="s">
        <v>1547</v>
      </c>
      <c r="B16" s="61"/>
      <c r="C16" s="55">
        <v>937</v>
      </c>
      <c r="D16" s="26"/>
      <c r="E16" s="26">
        <f>C16/617</f>
        <v>1.519</v>
      </c>
    </row>
    <row r="17" ht="27" customHeight="1" spans="1:5">
      <c r="A17" s="62" t="s">
        <v>108</v>
      </c>
      <c r="B17" s="57">
        <f>SUM(B6:B10,B14:B16)</f>
        <v>32075</v>
      </c>
      <c r="C17" s="57">
        <f>SUM(C6:C10,C14:C16)</f>
        <v>64739</v>
      </c>
      <c r="D17" s="26">
        <f>C17/B17</f>
        <v>2.018</v>
      </c>
      <c r="E17" s="26">
        <f>C17/59244</f>
        <v>1.093</v>
      </c>
    </row>
    <row r="18" ht="21" customHeight="1" spans="1:3">
      <c r="A18" s="63"/>
      <c r="B18" s="64"/>
      <c r="C18" s="64"/>
    </row>
    <row r="19" ht="21.75" customHeight="1" spans="1:3">
      <c r="A19" s="65"/>
      <c r="B19" s="66"/>
      <c r="C19" s="66"/>
    </row>
    <row r="20" ht="29.25" customHeight="1" spans="1:3">
      <c r="A20" s="67"/>
      <c r="B20" s="68"/>
      <c r="C20" s="68"/>
    </row>
  </sheetData>
  <mergeCells count="9">
    <mergeCell ref="A2:C2"/>
    <mergeCell ref="A18:C18"/>
    <mergeCell ref="A19:C19"/>
    <mergeCell ref="A20:C20"/>
    <mergeCell ref="A4:A5"/>
    <mergeCell ref="B4:B5"/>
    <mergeCell ref="C4:C5"/>
    <mergeCell ref="D4:D5"/>
    <mergeCell ref="E4:E5"/>
  </mergeCells>
  <conditionalFormatting sqref="A6:A7">
    <cfRule type="expression" dxfId="0" priority="1" stopIfTrue="1">
      <formula>"len($A:$A)=3"</formula>
    </cfRule>
  </conditionalFormatting>
  <printOptions horizontalCentered="1"/>
  <pageMargins left="0.707638888888889" right="0.707638888888889" top="0.751388888888889" bottom="0.751388888888889" header="0.310416666666667" footer="0.310416666666667"/>
  <pageSetup paperSize="9" firstPageNumber="50" fitToHeight="0" orientation="portrait" useFirstPageNumber="1" horizontalDpi="600" vertic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6"/>
  <sheetViews>
    <sheetView showZeros="0" topLeftCell="A4" workbookViewId="0">
      <selection activeCell="B37" sqref="B11:C37"/>
    </sheetView>
  </sheetViews>
  <sheetFormatPr defaultColWidth="9" defaultRowHeight="14.25" outlineLevelCol="4"/>
  <cols>
    <col min="1" max="1" width="38.75" style="13" customWidth="1"/>
    <col min="2" max="2" width="10.625" style="13" customWidth="1"/>
    <col min="3" max="3" width="10.75" style="13" customWidth="1"/>
    <col min="4" max="4" width="12.625" style="14"/>
    <col min="5" max="5" width="9" style="14"/>
    <col min="6" max="254" width="9" style="13"/>
    <col min="255" max="16382" width="9" style="15"/>
  </cols>
  <sheetData>
    <row r="1" spans="1:1">
      <c r="A1" s="13" t="s">
        <v>1548</v>
      </c>
    </row>
    <row r="2" ht="20.25" spans="1:4">
      <c r="A2" s="16" t="s">
        <v>1549</v>
      </c>
      <c r="B2" s="16"/>
      <c r="C2" s="16"/>
      <c r="D2" s="42"/>
    </row>
    <row r="3" spans="1:4">
      <c r="A3" s="43"/>
      <c r="B3" s="43"/>
      <c r="C3" s="18" t="s">
        <v>31</v>
      </c>
      <c r="D3" s="42"/>
    </row>
    <row r="4" customHeight="1" spans="1:5">
      <c r="A4" s="19" t="s">
        <v>1298</v>
      </c>
      <c r="B4" s="19" t="s">
        <v>1196</v>
      </c>
      <c r="C4" s="20" t="s">
        <v>34</v>
      </c>
      <c r="D4" s="21" t="s">
        <v>1496</v>
      </c>
      <c r="E4" s="21" t="s">
        <v>1497</v>
      </c>
    </row>
    <row r="5" ht="24.6" customHeight="1" spans="1:5">
      <c r="A5" s="22"/>
      <c r="B5" s="22"/>
      <c r="C5" s="20"/>
      <c r="D5" s="23"/>
      <c r="E5" s="23"/>
    </row>
    <row r="6" ht="32.25" customHeight="1" spans="1:5">
      <c r="A6" s="24" t="s">
        <v>1522</v>
      </c>
      <c r="B6" s="44"/>
      <c r="C6" s="44"/>
      <c r="D6" s="45"/>
      <c r="E6" s="26"/>
    </row>
    <row r="7" ht="16.5" customHeight="1" spans="1:5">
      <c r="A7" s="27" t="s">
        <v>1550</v>
      </c>
      <c r="B7" s="44"/>
      <c r="C7" s="44"/>
      <c r="D7" s="45"/>
      <c r="E7" s="26"/>
    </row>
    <row r="8" ht="16.5" customHeight="1" spans="1:5">
      <c r="A8" s="27" t="s">
        <v>1551</v>
      </c>
      <c r="B8" s="44"/>
      <c r="C8" s="44"/>
      <c r="D8" s="45"/>
      <c r="E8" s="26"/>
    </row>
    <row r="9" ht="16.5" customHeight="1" spans="1:5">
      <c r="A9" s="27" t="s">
        <v>1552</v>
      </c>
      <c r="B9" s="44"/>
      <c r="C9" s="44"/>
      <c r="D9" s="45"/>
      <c r="E9" s="26"/>
    </row>
    <row r="10" ht="16.5" customHeight="1" spans="1:5">
      <c r="A10" s="27" t="s">
        <v>1553</v>
      </c>
      <c r="B10" s="44"/>
      <c r="C10" s="44"/>
      <c r="D10" s="45"/>
      <c r="E10" s="26"/>
    </row>
    <row r="11" ht="16.5" customHeight="1" spans="1:5">
      <c r="A11" s="46" t="s">
        <v>1554</v>
      </c>
      <c r="B11" s="47"/>
      <c r="C11" s="47"/>
      <c r="D11" s="45"/>
      <c r="E11" s="26"/>
    </row>
    <row r="12" ht="16.5" customHeight="1" spans="1:5">
      <c r="A12" s="24" t="s">
        <v>1523</v>
      </c>
      <c r="B12" s="48">
        <v>6315</v>
      </c>
      <c r="C12" s="48">
        <f>SUM(C13:C17)</f>
        <v>6712</v>
      </c>
      <c r="D12" s="45">
        <v>1.063</v>
      </c>
      <c r="E12" s="26">
        <f>C12/5328</f>
        <v>1.26</v>
      </c>
    </row>
    <row r="13" ht="16.5" customHeight="1" spans="1:5">
      <c r="A13" s="27" t="s">
        <v>1550</v>
      </c>
      <c r="B13" s="48"/>
      <c r="C13" s="48">
        <v>1197</v>
      </c>
      <c r="D13" s="45"/>
      <c r="E13" s="26">
        <f>C13/1231</f>
        <v>0.972</v>
      </c>
    </row>
    <row r="14" ht="16.5" customHeight="1" spans="1:5">
      <c r="A14" s="27" t="s">
        <v>1551</v>
      </c>
      <c r="B14" s="48"/>
      <c r="C14" s="48">
        <v>4935</v>
      </c>
      <c r="D14" s="45"/>
      <c r="E14" s="26">
        <f>C14/3684</f>
        <v>1.34</v>
      </c>
    </row>
    <row r="15" ht="16.5" customHeight="1" spans="1:5">
      <c r="A15" s="27" t="s">
        <v>1552</v>
      </c>
      <c r="B15" s="48"/>
      <c r="C15" s="48">
        <v>578</v>
      </c>
      <c r="D15" s="45"/>
      <c r="E15" s="26">
        <f>C15/164</f>
        <v>3.524</v>
      </c>
    </row>
    <row r="16" ht="16.5" customHeight="1" spans="1:5">
      <c r="A16" s="27" t="s">
        <v>1553</v>
      </c>
      <c r="B16" s="48"/>
      <c r="C16" s="48">
        <v>2</v>
      </c>
      <c r="D16" s="45"/>
      <c r="E16" s="26"/>
    </row>
    <row r="17" ht="16.5" customHeight="1" spans="1:5">
      <c r="A17" s="46" t="s">
        <v>1554</v>
      </c>
      <c r="B17" s="48"/>
      <c r="C17" s="48"/>
      <c r="D17" s="45" t="s">
        <v>114</v>
      </c>
      <c r="E17" s="26"/>
    </row>
    <row r="18" spans="1:5">
      <c r="A18" s="24" t="s">
        <v>1524</v>
      </c>
      <c r="B18" s="48">
        <v>13867</v>
      </c>
      <c r="C18" s="48">
        <f>SUM(C19:C23)</f>
        <v>12936</v>
      </c>
      <c r="D18" s="45">
        <f>C18/B18</f>
        <v>0.933</v>
      </c>
      <c r="E18" s="26">
        <f>C18/13180</f>
        <v>0.981</v>
      </c>
    </row>
    <row r="19" ht="16.5" customHeight="1" spans="1:5">
      <c r="A19" s="49" t="s">
        <v>1550</v>
      </c>
      <c r="B19" s="48"/>
      <c r="C19" s="48">
        <v>12909</v>
      </c>
      <c r="D19" s="45"/>
      <c r="E19" s="26">
        <f>C19/13168</f>
        <v>0.98</v>
      </c>
    </row>
    <row r="20" ht="16.5" customHeight="1" spans="1:5">
      <c r="A20" s="49" t="s">
        <v>1551</v>
      </c>
      <c r="B20" s="48"/>
      <c r="C20" s="48"/>
      <c r="D20" s="45"/>
      <c r="E20" s="26"/>
    </row>
    <row r="21" ht="16.5" customHeight="1" spans="1:5">
      <c r="A21" s="49" t="s">
        <v>1552</v>
      </c>
      <c r="B21" s="48"/>
      <c r="C21" s="48">
        <v>27</v>
      </c>
      <c r="D21" s="45"/>
      <c r="E21" s="26">
        <f>C21/11</f>
        <v>2.455</v>
      </c>
    </row>
    <row r="22" ht="16.5" customHeight="1" spans="1:5">
      <c r="A22" s="49" t="s">
        <v>1553</v>
      </c>
      <c r="B22" s="48"/>
      <c r="C22" s="48"/>
      <c r="D22" s="45"/>
      <c r="E22" s="26"/>
    </row>
    <row r="23" ht="16.5" customHeight="1" spans="1:5">
      <c r="A23" s="50" t="s">
        <v>1554</v>
      </c>
      <c r="B23" s="48"/>
      <c r="C23" s="48"/>
      <c r="D23" s="45" t="s">
        <v>114</v>
      </c>
      <c r="E23" s="26"/>
    </row>
    <row r="24" ht="16.5" customHeight="1" spans="1:5">
      <c r="A24" s="24" t="s">
        <v>1525</v>
      </c>
      <c r="B24" s="48"/>
      <c r="C24" s="48"/>
      <c r="D24" s="45" t="s">
        <v>114</v>
      </c>
      <c r="E24" s="26"/>
    </row>
    <row r="25" ht="16.5" customHeight="1" spans="1:5">
      <c r="A25" s="49" t="s">
        <v>1550</v>
      </c>
      <c r="B25" s="48"/>
      <c r="C25" s="48"/>
      <c r="D25" s="45" t="s">
        <v>114</v>
      </c>
      <c r="E25" s="26"/>
    </row>
    <row r="26" ht="16.5" customHeight="1" spans="1:5">
      <c r="A26" s="49" t="s">
        <v>1551</v>
      </c>
      <c r="B26" s="48"/>
      <c r="C26" s="48"/>
      <c r="D26" s="45" t="s">
        <v>114</v>
      </c>
      <c r="E26" s="26"/>
    </row>
    <row r="27" ht="16.5" customHeight="1" spans="1:5">
      <c r="A27" s="49" t="s">
        <v>1552</v>
      </c>
      <c r="B27" s="48"/>
      <c r="C27" s="48"/>
      <c r="D27" s="45" t="s">
        <v>114</v>
      </c>
      <c r="E27" s="26"/>
    </row>
    <row r="28" ht="16.5" customHeight="1" spans="1:5">
      <c r="A28" s="49" t="s">
        <v>1553</v>
      </c>
      <c r="B28" s="48"/>
      <c r="C28" s="48"/>
      <c r="D28" s="45" t="s">
        <v>114</v>
      </c>
      <c r="E28" s="26"/>
    </row>
    <row r="29" ht="16.5" customHeight="1" spans="1:5">
      <c r="A29" s="49" t="s">
        <v>1554</v>
      </c>
      <c r="B29" s="48"/>
      <c r="C29" s="48"/>
      <c r="D29" s="45" t="s">
        <v>114</v>
      </c>
      <c r="E29" s="26"/>
    </row>
    <row r="30" ht="16.5" customHeight="1" spans="1:5">
      <c r="A30" s="24" t="s">
        <v>1526</v>
      </c>
      <c r="B30" s="48"/>
      <c r="C30" s="48"/>
      <c r="D30" s="45" t="s">
        <v>114</v>
      </c>
      <c r="E30" s="26"/>
    </row>
    <row r="31" ht="16.5" customHeight="1" spans="1:5">
      <c r="A31" s="33" t="s">
        <v>1555</v>
      </c>
      <c r="B31" s="48">
        <v>16859</v>
      </c>
      <c r="C31" s="48">
        <f>SUM(C32:C36)</f>
        <v>17963</v>
      </c>
      <c r="D31" s="45">
        <v>1.083</v>
      </c>
      <c r="E31" s="26">
        <f>C31/15924</f>
        <v>1.128</v>
      </c>
    </row>
    <row r="32" ht="16.5" customHeight="1" spans="1:5">
      <c r="A32" s="27" t="s">
        <v>1550</v>
      </c>
      <c r="B32" s="48"/>
      <c r="C32" s="48">
        <v>4104</v>
      </c>
      <c r="D32" s="45"/>
      <c r="E32" s="26">
        <f>C32/3496</f>
        <v>1.174</v>
      </c>
    </row>
    <row r="33" ht="16.5" customHeight="1" spans="1:5">
      <c r="A33" s="27" t="s">
        <v>1551</v>
      </c>
      <c r="B33" s="48"/>
      <c r="C33" s="48">
        <v>13639</v>
      </c>
      <c r="D33" s="45"/>
      <c r="E33" s="26">
        <f>C33/12224</f>
        <v>1.116</v>
      </c>
    </row>
    <row r="34" ht="16.5" customHeight="1" spans="1:5">
      <c r="A34" s="27" t="s">
        <v>1552</v>
      </c>
      <c r="B34" s="48"/>
      <c r="C34" s="48">
        <v>213</v>
      </c>
      <c r="D34" s="45"/>
      <c r="E34" s="26">
        <f>C34/200</f>
        <v>1.065</v>
      </c>
    </row>
    <row r="35" ht="16.5" customHeight="1" spans="1:5">
      <c r="A35" s="27" t="s">
        <v>1553</v>
      </c>
      <c r="B35" s="48"/>
      <c r="C35" s="48">
        <v>7</v>
      </c>
      <c r="D35" s="45"/>
      <c r="E35" s="26"/>
    </row>
    <row r="36" ht="16.5" customHeight="1" spans="1:5">
      <c r="A36" s="27" t="s">
        <v>1554</v>
      </c>
      <c r="B36" s="48"/>
      <c r="C36" s="48"/>
      <c r="D36" s="45" t="s">
        <v>114</v>
      </c>
      <c r="E36" s="26"/>
    </row>
    <row r="37" ht="16.5" customHeight="1" spans="1:5">
      <c r="A37" s="35" t="s">
        <v>1556</v>
      </c>
      <c r="B37" s="48"/>
      <c r="C37" s="48"/>
      <c r="D37" s="45" t="s">
        <v>114</v>
      </c>
      <c r="E37" s="26"/>
    </row>
    <row r="38" ht="16.5" customHeight="1" spans="1:5">
      <c r="A38" s="27" t="s">
        <v>1550</v>
      </c>
      <c r="B38" s="51"/>
      <c r="C38" s="51"/>
      <c r="D38" s="45" t="s">
        <v>114</v>
      </c>
      <c r="E38" s="26"/>
    </row>
    <row r="39" ht="16.5" customHeight="1" spans="1:5">
      <c r="A39" s="27" t="s">
        <v>1551</v>
      </c>
      <c r="B39" s="51"/>
      <c r="C39" s="51"/>
      <c r="D39" s="45" t="s">
        <v>114</v>
      </c>
      <c r="E39" s="26"/>
    </row>
    <row r="40" ht="16.5" customHeight="1" spans="1:5">
      <c r="A40" s="27" t="s">
        <v>1552</v>
      </c>
      <c r="B40" s="51"/>
      <c r="C40" s="51"/>
      <c r="D40" s="45" t="s">
        <v>114</v>
      </c>
      <c r="E40" s="26"/>
    </row>
    <row r="41" ht="16.5" customHeight="1" spans="1:5">
      <c r="A41" s="27" t="s">
        <v>1553</v>
      </c>
      <c r="B41" s="51"/>
      <c r="C41" s="51"/>
      <c r="D41" s="45" t="s">
        <v>114</v>
      </c>
      <c r="E41" s="26"/>
    </row>
    <row r="42" ht="16.5" customHeight="1" spans="1:5">
      <c r="A42" s="27" t="s">
        <v>1554</v>
      </c>
      <c r="B42" s="51"/>
      <c r="C42" s="51"/>
      <c r="D42" s="45" t="s">
        <v>114</v>
      </c>
      <c r="E42" s="26"/>
    </row>
    <row r="43" ht="16.5" customHeight="1" spans="1:5">
      <c r="A43" s="33" t="s">
        <v>1557</v>
      </c>
      <c r="B43" s="51"/>
      <c r="C43" s="51"/>
      <c r="D43" s="45" t="s">
        <v>114</v>
      </c>
      <c r="E43" s="26"/>
    </row>
    <row r="44" ht="16.5" customHeight="1" spans="1:5">
      <c r="A44" s="33" t="s">
        <v>1558</v>
      </c>
      <c r="B44" s="51"/>
      <c r="C44" s="51"/>
      <c r="D44" s="45" t="s">
        <v>114</v>
      </c>
      <c r="E44" s="26"/>
    </row>
    <row r="45" ht="16.5" customHeight="1" spans="1:5">
      <c r="A45" s="33" t="s">
        <v>1559</v>
      </c>
      <c r="B45" s="51"/>
      <c r="C45" s="51"/>
      <c r="D45" s="45" t="s">
        <v>114</v>
      </c>
      <c r="E45" s="26"/>
    </row>
    <row r="46" ht="16.5" customHeight="1" spans="1:5">
      <c r="A46" s="33" t="s">
        <v>1560</v>
      </c>
      <c r="B46" s="51"/>
      <c r="C46" s="51"/>
      <c r="D46" s="45" t="s">
        <v>114</v>
      </c>
      <c r="E46" s="26"/>
    </row>
    <row r="47" ht="16.5" customHeight="1" spans="1:5">
      <c r="A47" s="37" t="s">
        <v>1561</v>
      </c>
      <c r="B47" s="51"/>
      <c r="C47" s="51"/>
      <c r="D47" s="45" t="s">
        <v>114</v>
      </c>
      <c r="E47" s="26"/>
    </row>
    <row r="48" ht="16.5" customHeight="1" spans="1:5">
      <c r="A48" s="37" t="s">
        <v>1562</v>
      </c>
      <c r="B48" s="51"/>
      <c r="C48" s="51"/>
      <c r="D48" s="45" t="s">
        <v>114</v>
      </c>
      <c r="E48" s="26"/>
    </row>
    <row r="49" ht="16.5" customHeight="1" spans="1:5">
      <c r="A49" s="24" t="s">
        <v>1530</v>
      </c>
      <c r="B49" s="51"/>
      <c r="C49" s="51"/>
      <c r="D49" s="45" t="s">
        <v>114</v>
      </c>
      <c r="E49" s="26"/>
    </row>
    <row r="50" ht="16.5" customHeight="1" spans="1:5">
      <c r="A50" s="27" t="s">
        <v>1550</v>
      </c>
      <c r="B50" s="51"/>
      <c r="C50" s="51"/>
      <c r="D50" s="45" t="s">
        <v>114</v>
      </c>
      <c r="E50" s="26"/>
    </row>
    <row r="51" ht="16.5" customHeight="1" spans="1:5">
      <c r="A51" s="27" t="s">
        <v>1551</v>
      </c>
      <c r="B51" s="51"/>
      <c r="C51" s="51"/>
      <c r="D51" s="45" t="s">
        <v>114</v>
      </c>
      <c r="E51" s="26"/>
    </row>
    <row r="52" ht="16.5" customHeight="1" spans="1:5">
      <c r="A52" s="27" t="s">
        <v>1552</v>
      </c>
      <c r="B52" s="51"/>
      <c r="C52" s="51"/>
      <c r="D52" s="45" t="s">
        <v>114</v>
      </c>
      <c r="E52" s="26"/>
    </row>
    <row r="53" ht="16.5" customHeight="1" spans="1:5">
      <c r="A53" s="27" t="s">
        <v>1553</v>
      </c>
      <c r="B53" s="51"/>
      <c r="C53" s="51"/>
      <c r="D53" s="45" t="s">
        <v>114</v>
      </c>
      <c r="E53" s="26"/>
    </row>
    <row r="54" ht="16.5" customHeight="1" spans="1:5">
      <c r="A54" s="27" t="s">
        <v>1554</v>
      </c>
      <c r="B54" s="51"/>
      <c r="C54" s="51"/>
      <c r="D54" s="45" t="s">
        <v>114</v>
      </c>
      <c r="E54" s="26"/>
    </row>
    <row r="55" ht="16.5" customHeight="1" spans="1:5">
      <c r="A55" s="24" t="s">
        <v>1531</v>
      </c>
      <c r="B55" s="51"/>
      <c r="C55" s="51"/>
      <c r="D55" s="45" t="s">
        <v>114</v>
      </c>
      <c r="E55" s="26"/>
    </row>
    <row r="56" ht="16.5" customHeight="1" spans="1:5">
      <c r="A56" s="27" t="s">
        <v>1550</v>
      </c>
      <c r="B56" s="51"/>
      <c r="C56" s="51"/>
      <c r="D56" s="45" t="s">
        <v>114</v>
      </c>
      <c r="E56" s="26"/>
    </row>
    <row r="57" ht="16.5" customHeight="1" spans="1:5">
      <c r="A57" s="27" t="s">
        <v>1551</v>
      </c>
      <c r="B57" s="51"/>
      <c r="C57" s="51"/>
      <c r="D57" s="45" t="s">
        <v>114</v>
      </c>
      <c r="E57" s="26"/>
    </row>
    <row r="58" ht="16.5" customHeight="1" spans="1:5">
      <c r="A58" s="27" t="s">
        <v>1552</v>
      </c>
      <c r="B58" s="51"/>
      <c r="C58" s="51"/>
      <c r="D58" s="45" t="s">
        <v>114</v>
      </c>
      <c r="E58" s="26"/>
    </row>
    <row r="59" ht="16.5" customHeight="1" spans="1:5">
      <c r="A59" s="27" t="s">
        <v>1553</v>
      </c>
      <c r="B59" s="51"/>
      <c r="C59" s="51"/>
      <c r="D59" s="45" t="s">
        <v>114</v>
      </c>
      <c r="E59" s="26"/>
    </row>
    <row r="60" ht="16.5" customHeight="1" spans="1:5">
      <c r="A60" s="27" t="s">
        <v>1554</v>
      </c>
      <c r="B60" s="51"/>
      <c r="C60" s="51"/>
      <c r="D60" s="45" t="s">
        <v>114</v>
      </c>
      <c r="E60" s="26"/>
    </row>
    <row r="61" ht="16.5" customHeight="1" spans="1:5">
      <c r="A61" s="24" t="s">
        <v>1532</v>
      </c>
      <c r="B61" s="51"/>
      <c r="C61" s="51"/>
      <c r="D61" s="45" t="s">
        <v>114</v>
      </c>
      <c r="E61" s="26"/>
    </row>
    <row r="62" ht="16.5" customHeight="1" spans="1:5">
      <c r="A62" s="27" t="s">
        <v>1550</v>
      </c>
      <c r="B62" s="51"/>
      <c r="C62" s="51"/>
      <c r="D62" s="45" t="s">
        <v>114</v>
      </c>
      <c r="E62" s="26"/>
    </row>
    <row r="63" ht="16.5" customHeight="1" spans="1:5">
      <c r="A63" s="27" t="s">
        <v>1551</v>
      </c>
      <c r="B63" s="51"/>
      <c r="C63" s="51"/>
      <c r="D63" s="45" t="s">
        <v>114</v>
      </c>
      <c r="E63" s="26"/>
    </row>
    <row r="64" ht="16.5" customHeight="1" spans="1:5">
      <c r="A64" s="27" t="s">
        <v>1552</v>
      </c>
      <c r="B64" s="51"/>
      <c r="C64" s="51"/>
      <c r="D64" s="45" t="s">
        <v>114</v>
      </c>
      <c r="E64" s="26"/>
    </row>
    <row r="65" ht="16.5" customHeight="1" spans="1:5">
      <c r="A65" s="27" t="s">
        <v>1553</v>
      </c>
      <c r="B65" s="51"/>
      <c r="C65" s="51"/>
      <c r="D65" s="45" t="s">
        <v>114</v>
      </c>
      <c r="E65" s="26"/>
    </row>
    <row r="66" ht="16.5" customHeight="1" spans="1:5">
      <c r="A66" s="27" t="s">
        <v>1554</v>
      </c>
      <c r="B66" s="52"/>
      <c r="C66" s="52"/>
      <c r="D66" s="45" t="s">
        <v>114</v>
      </c>
      <c r="E66" s="26"/>
    </row>
  </sheetData>
  <mergeCells count="6">
    <mergeCell ref="A2:C2"/>
    <mergeCell ref="A4:A5"/>
    <mergeCell ref="B4:B5"/>
    <mergeCell ref="C4:C5"/>
    <mergeCell ref="D4:D5"/>
    <mergeCell ref="E4:E5"/>
  </mergeCells>
  <conditionalFormatting sqref="A6:A17">
    <cfRule type="expression" dxfId="0" priority="6" stopIfTrue="1">
      <formula>"len($A:$A)=3"</formula>
    </cfRule>
  </conditionalFormatting>
  <conditionalFormatting sqref="A32:A36">
    <cfRule type="expression" dxfId="0" priority="5" stopIfTrue="1">
      <formula>"len($A:$A)=3"</formula>
    </cfRule>
  </conditionalFormatting>
  <conditionalFormatting sqref="A38:A42">
    <cfRule type="expression" dxfId="0" priority="4" stopIfTrue="1">
      <formula>"len($A:$A)=3"</formula>
    </cfRule>
  </conditionalFormatting>
  <conditionalFormatting sqref="A50:A54">
    <cfRule type="expression" dxfId="0" priority="3" stopIfTrue="1">
      <formula>"len($A:$A)=3"</formula>
    </cfRule>
  </conditionalFormatting>
  <conditionalFormatting sqref="A56:A60">
    <cfRule type="expression" dxfId="0" priority="2" stopIfTrue="1">
      <formula>"len($A:$A)=3"</formula>
    </cfRule>
  </conditionalFormatting>
  <conditionalFormatting sqref="A62:A66">
    <cfRule type="expression" dxfId="0" priority="1" stopIfTrue="1">
      <formula>"len($A:$A)=3"</formula>
    </cfRule>
  </conditionalFormatting>
  <pageMargins left="0.709027777777778" right="0.709027777777778" top="0.75" bottom="0.75" header="0.309027777777778" footer="0.309027777777778"/>
  <pageSetup paperSize="9" firstPageNumber="51" fitToHeight="0" orientation="portrait" useFirstPageNumber="1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0"/>
  <sheetViews>
    <sheetView showZeros="0" topLeftCell="A16" workbookViewId="0">
      <selection activeCell="F37" sqref="F37"/>
    </sheetView>
  </sheetViews>
  <sheetFormatPr defaultColWidth="9" defaultRowHeight="14.25" outlineLevelCol="4"/>
  <cols>
    <col min="1" max="1" width="49" style="13" customWidth="1"/>
    <col min="2" max="3" width="11.75" style="13" customWidth="1"/>
    <col min="4" max="4" width="12.625" style="14"/>
    <col min="5" max="5" width="9" style="14"/>
    <col min="6" max="254" width="9" style="13"/>
    <col min="255" max="16382" width="9" style="15"/>
  </cols>
  <sheetData>
    <row r="1" spans="1:1">
      <c r="A1" s="13" t="s">
        <v>1563</v>
      </c>
    </row>
    <row r="2" ht="20.25" spans="1:3">
      <c r="A2" s="16" t="s">
        <v>1564</v>
      </c>
      <c r="B2" s="16"/>
      <c r="C2" s="16"/>
    </row>
    <row r="3" spans="1:3">
      <c r="A3" s="17"/>
      <c r="B3" s="17"/>
      <c r="C3" s="18" t="s">
        <v>31</v>
      </c>
    </row>
    <row r="4" spans="1:5">
      <c r="A4" s="19" t="s">
        <v>1536</v>
      </c>
      <c r="B4" s="19" t="s">
        <v>1196</v>
      </c>
      <c r="C4" s="20" t="s">
        <v>34</v>
      </c>
      <c r="D4" s="21" t="s">
        <v>1496</v>
      </c>
      <c r="E4" s="21" t="s">
        <v>1497</v>
      </c>
    </row>
    <row r="5" ht="31.9" customHeight="1" spans="1:5">
      <c r="A5" s="22"/>
      <c r="B5" s="22"/>
      <c r="C5" s="20"/>
      <c r="D5" s="23"/>
      <c r="E5" s="23"/>
    </row>
    <row r="6" ht="27" customHeight="1" spans="1:5">
      <c r="A6" s="24" t="s">
        <v>1537</v>
      </c>
      <c r="B6" s="25"/>
      <c r="C6" s="25"/>
      <c r="D6" s="26"/>
      <c r="E6" s="26"/>
    </row>
    <row r="7" ht="18" customHeight="1" spans="1:5">
      <c r="A7" s="27" t="s">
        <v>1565</v>
      </c>
      <c r="B7" s="25"/>
      <c r="C7" s="25"/>
      <c r="D7" s="26"/>
      <c r="E7" s="26"/>
    </row>
    <row r="8" ht="18" customHeight="1" spans="1:5">
      <c r="A8" s="27" t="s">
        <v>1566</v>
      </c>
      <c r="B8" s="25"/>
      <c r="C8" s="25"/>
      <c r="D8" s="26"/>
      <c r="E8" s="26"/>
    </row>
    <row r="9" ht="18" customHeight="1" spans="1:5">
      <c r="A9" s="27" t="s">
        <v>1567</v>
      </c>
      <c r="B9" s="28"/>
      <c r="C9" s="28"/>
      <c r="D9" s="26"/>
      <c r="E9" s="26"/>
    </row>
    <row r="10" ht="18" customHeight="1" spans="1:5">
      <c r="A10" s="27" t="s">
        <v>1568</v>
      </c>
      <c r="B10" s="28"/>
      <c r="C10" s="28"/>
      <c r="D10" s="26"/>
      <c r="E10" s="26"/>
    </row>
    <row r="11" ht="18" customHeight="1" spans="1:5">
      <c r="A11" s="24" t="s">
        <v>1538</v>
      </c>
      <c r="B11" s="29">
        <v>4596</v>
      </c>
      <c r="C11" s="29">
        <f>SUM(C12:C15)</f>
        <v>4665</v>
      </c>
      <c r="D11" s="26">
        <f>C11/B11</f>
        <v>1.015</v>
      </c>
      <c r="E11" s="26">
        <f>C11/4107</f>
        <v>1.136</v>
      </c>
    </row>
    <row r="12" ht="18" customHeight="1" spans="1:5">
      <c r="A12" s="30" t="s">
        <v>1569</v>
      </c>
      <c r="B12" s="29"/>
      <c r="C12" s="29">
        <v>4281</v>
      </c>
      <c r="D12" s="26"/>
      <c r="E12" s="26"/>
    </row>
    <row r="13" ht="18" customHeight="1" spans="1:5">
      <c r="A13" s="30" t="s">
        <v>1570</v>
      </c>
      <c r="B13" s="29"/>
      <c r="C13" s="29">
        <v>151</v>
      </c>
      <c r="D13" s="26"/>
      <c r="E13" s="26"/>
    </row>
    <row r="14" ht="18" customHeight="1" spans="1:5">
      <c r="A14" s="30" t="s">
        <v>1571</v>
      </c>
      <c r="B14" s="29"/>
      <c r="C14" s="29">
        <v>231</v>
      </c>
      <c r="D14" s="26"/>
      <c r="E14" s="26"/>
    </row>
    <row r="15" ht="18" customHeight="1" spans="1:5">
      <c r="A15" s="30" t="s">
        <v>1572</v>
      </c>
      <c r="B15" s="29"/>
      <c r="C15" s="29">
        <v>2</v>
      </c>
      <c r="D15" s="26"/>
      <c r="E15" s="26"/>
    </row>
    <row r="16" ht="18" customHeight="1" spans="1:5">
      <c r="A16" s="24" t="s">
        <v>1539</v>
      </c>
      <c r="B16" s="29">
        <v>12029</v>
      </c>
      <c r="C16" s="29">
        <f>SUM(C17:C18)</f>
        <v>13895</v>
      </c>
      <c r="D16" s="26">
        <v>1.155</v>
      </c>
      <c r="E16" s="26">
        <f>C16/12286</f>
        <v>1.131</v>
      </c>
    </row>
    <row r="17" ht="18" customHeight="1" spans="1:5">
      <c r="A17" s="31" t="s">
        <v>1573</v>
      </c>
      <c r="B17" s="29"/>
      <c r="C17" s="29">
        <v>13895</v>
      </c>
      <c r="D17" s="26"/>
      <c r="E17" s="26"/>
    </row>
    <row r="18" ht="18" customHeight="1" spans="1:5">
      <c r="A18" s="31" t="s">
        <v>1574</v>
      </c>
      <c r="B18" s="29"/>
      <c r="C18" s="29"/>
      <c r="D18" s="26" t="s">
        <v>114</v>
      </c>
      <c r="E18" s="26"/>
    </row>
    <row r="19" ht="18" customHeight="1" spans="1:5">
      <c r="A19" s="24" t="s">
        <v>1540</v>
      </c>
      <c r="B19" s="29"/>
      <c r="C19" s="29"/>
      <c r="D19" s="26" t="s">
        <v>114</v>
      </c>
      <c r="E19" s="26"/>
    </row>
    <row r="20" ht="18" customHeight="1" spans="1:5">
      <c r="A20" s="32" t="s">
        <v>1575</v>
      </c>
      <c r="B20" s="29"/>
      <c r="C20" s="29"/>
      <c r="D20" s="26" t="s">
        <v>114</v>
      </c>
      <c r="E20" s="26"/>
    </row>
    <row r="21" ht="18" customHeight="1" spans="1:5">
      <c r="A21" s="32" t="s">
        <v>1576</v>
      </c>
      <c r="B21" s="29"/>
      <c r="C21" s="29"/>
      <c r="D21" s="26" t="s">
        <v>114</v>
      </c>
      <c r="E21" s="26"/>
    </row>
    <row r="22" ht="18" customHeight="1" spans="1:5">
      <c r="A22" s="32" t="s">
        <v>1577</v>
      </c>
      <c r="B22" s="29"/>
      <c r="C22" s="29"/>
      <c r="D22" s="26" t="s">
        <v>114</v>
      </c>
      <c r="E22" s="26"/>
    </row>
    <row r="23" ht="18" customHeight="1" spans="1:5">
      <c r="A23" s="24" t="s">
        <v>1541</v>
      </c>
      <c r="B23" s="29"/>
      <c r="C23" s="29"/>
      <c r="D23" s="26" t="s">
        <v>114</v>
      </c>
      <c r="E23" s="26"/>
    </row>
    <row r="24" ht="18" customHeight="1" spans="1:5">
      <c r="A24" s="33" t="s">
        <v>1578</v>
      </c>
      <c r="B24" s="29">
        <v>15450</v>
      </c>
      <c r="C24" s="29">
        <f>SUM(C25:C27)</f>
        <v>15651</v>
      </c>
      <c r="D24" s="26">
        <v>1.013</v>
      </c>
      <c r="E24" s="26">
        <f>C24/15803</f>
        <v>0.99</v>
      </c>
    </row>
    <row r="25" ht="18" customHeight="1" spans="1:5">
      <c r="A25" s="34" t="s">
        <v>1579</v>
      </c>
      <c r="B25" s="29"/>
      <c r="C25" s="29">
        <v>14764</v>
      </c>
      <c r="D25" s="26"/>
      <c r="E25" s="26">
        <f>C25/13274</f>
        <v>1.112</v>
      </c>
    </row>
    <row r="26" ht="18" customHeight="1" spans="1:5">
      <c r="A26" s="34" t="s">
        <v>1580</v>
      </c>
      <c r="B26" s="29"/>
      <c r="C26" s="29"/>
      <c r="D26" s="26" t="s">
        <v>114</v>
      </c>
      <c r="E26" s="26"/>
    </row>
    <row r="27" ht="18" customHeight="1" spans="1:5">
      <c r="A27" s="34" t="s">
        <v>1581</v>
      </c>
      <c r="B27" s="29"/>
      <c r="C27" s="29">
        <v>887</v>
      </c>
      <c r="D27" s="26"/>
      <c r="E27" s="26">
        <f>C27/1655</f>
        <v>0.536</v>
      </c>
    </row>
    <row r="28" ht="18" customHeight="1" spans="1:5">
      <c r="A28" s="35" t="s">
        <v>1582</v>
      </c>
      <c r="B28" s="29"/>
      <c r="C28" s="29"/>
      <c r="D28" s="26" t="s">
        <v>114</v>
      </c>
      <c r="E28" s="26"/>
    </row>
    <row r="29" ht="18" customHeight="1" spans="1:5">
      <c r="A29" s="36" t="s">
        <v>1583</v>
      </c>
      <c r="B29" s="29"/>
      <c r="C29" s="29"/>
      <c r="D29" s="26" t="s">
        <v>114</v>
      </c>
      <c r="E29" s="26"/>
    </row>
    <row r="30" ht="18" customHeight="1" spans="1:5">
      <c r="A30" s="36" t="s">
        <v>1580</v>
      </c>
      <c r="B30" s="29"/>
      <c r="C30" s="29"/>
      <c r="D30" s="26" t="s">
        <v>114</v>
      </c>
      <c r="E30" s="26"/>
    </row>
    <row r="31" ht="18" customHeight="1" spans="1:5">
      <c r="A31" s="36" t="s">
        <v>1584</v>
      </c>
      <c r="B31" s="29"/>
      <c r="C31" s="29"/>
      <c r="D31" s="26" t="s">
        <v>114</v>
      </c>
      <c r="E31" s="26"/>
    </row>
    <row r="32" ht="18" customHeight="1" spans="1:5">
      <c r="A32" s="33" t="s">
        <v>1585</v>
      </c>
      <c r="B32" s="29"/>
      <c r="C32" s="29"/>
      <c r="D32" s="26" t="s">
        <v>114</v>
      </c>
      <c r="E32" s="26"/>
    </row>
    <row r="33" ht="18" customHeight="1" spans="1:5">
      <c r="A33" s="37" t="s">
        <v>1586</v>
      </c>
      <c r="B33" s="29"/>
      <c r="C33" s="29"/>
      <c r="D33" s="26" t="s">
        <v>114</v>
      </c>
      <c r="E33" s="26"/>
    </row>
    <row r="34" ht="18" customHeight="1" spans="1:5">
      <c r="A34" s="37" t="s">
        <v>1580</v>
      </c>
      <c r="B34" s="29"/>
      <c r="C34" s="29"/>
      <c r="D34" s="26" t="s">
        <v>114</v>
      </c>
      <c r="E34" s="26"/>
    </row>
    <row r="35" ht="18" customHeight="1" spans="1:5">
      <c r="A35" s="37" t="s">
        <v>1587</v>
      </c>
      <c r="B35" s="38"/>
      <c r="C35" s="38"/>
      <c r="D35" s="26" t="s">
        <v>114</v>
      </c>
      <c r="E35" s="26"/>
    </row>
    <row r="36" ht="18" customHeight="1" spans="1:5">
      <c r="A36" s="24" t="s">
        <v>1545</v>
      </c>
      <c r="B36" s="38"/>
      <c r="C36" s="38"/>
      <c r="D36" s="26" t="s">
        <v>114</v>
      </c>
      <c r="E36" s="26"/>
    </row>
    <row r="37" ht="18" customHeight="1" spans="1:5">
      <c r="A37" s="39" t="s">
        <v>1588</v>
      </c>
      <c r="B37" s="38"/>
      <c r="C37" s="38"/>
      <c r="D37" s="26" t="s">
        <v>114</v>
      </c>
      <c r="E37" s="26"/>
    </row>
    <row r="38" ht="18" customHeight="1" spans="1:5">
      <c r="A38" s="39" t="s">
        <v>1589</v>
      </c>
      <c r="B38" s="38"/>
      <c r="C38" s="38"/>
      <c r="D38" s="26" t="s">
        <v>114</v>
      </c>
      <c r="E38" s="26"/>
    </row>
    <row r="39" ht="18" customHeight="1" spans="1:5">
      <c r="A39" s="39" t="s">
        <v>1590</v>
      </c>
      <c r="B39" s="38"/>
      <c r="C39" s="38"/>
      <c r="D39" s="26" t="s">
        <v>114</v>
      </c>
      <c r="E39" s="26"/>
    </row>
    <row r="40" ht="18" customHeight="1" spans="1:5">
      <c r="A40" s="39" t="s">
        <v>1591</v>
      </c>
      <c r="B40" s="38"/>
      <c r="C40" s="38"/>
      <c r="D40" s="26" t="s">
        <v>114</v>
      </c>
      <c r="E40" s="26"/>
    </row>
    <row r="41" ht="18" customHeight="1" spans="1:5">
      <c r="A41" s="24" t="s">
        <v>1546</v>
      </c>
      <c r="B41" s="38"/>
      <c r="C41" s="38"/>
      <c r="D41" s="26" t="s">
        <v>114</v>
      </c>
      <c r="E41" s="26"/>
    </row>
    <row r="42" ht="18" customHeight="1" spans="1:5">
      <c r="A42" s="40" t="s">
        <v>1592</v>
      </c>
      <c r="B42" s="38"/>
      <c r="C42" s="38"/>
      <c r="D42" s="26" t="s">
        <v>114</v>
      </c>
      <c r="E42" s="26"/>
    </row>
    <row r="43" ht="18" customHeight="1" spans="1:5">
      <c r="A43" s="40" t="s">
        <v>1593</v>
      </c>
      <c r="B43" s="38"/>
      <c r="C43" s="38"/>
      <c r="D43" s="26" t="s">
        <v>114</v>
      </c>
      <c r="E43" s="26"/>
    </row>
    <row r="44" ht="18" customHeight="1" spans="1:5">
      <c r="A44" s="40" t="s">
        <v>1567</v>
      </c>
      <c r="B44" s="38"/>
      <c r="C44" s="38"/>
      <c r="D44" s="26" t="s">
        <v>114</v>
      </c>
      <c r="E44" s="26"/>
    </row>
    <row r="45" ht="18" customHeight="1" spans="1:5">
      <c r="A45" s="40" t="s">
        <v>1594</v>
      </c>
      <c r="B45" s="38"/>
      <c r="C45" s="38"/>
      <c r="D45" s="26" t="s">
        <v>114</v>
      </c>
      <c r="E45" s="26"/>
    </row>
    <row r="46" ht="18" customHeight="1" spans="1:5">
      <c r="A46" s="40" t="s">
        <v>1595</v>
      </c>
      <c r="B46" s="38"/>
      <c r="C46" s="38"/>
      <c r="D46" s="26" t="s">
        <v>114</v>
      </c>
      <c r="E46" s="26"/>
    </row>
    <row r="47" ht="18" customHeight="1" spans="1:5">
      <c r="A47" s="24" t="s">
        <v>1547</v>
      </c>
      <c r="B47" s="38"/>
      <c r="C47" s="38"/>
      <c r="D47" s="26" t="s">
        <v>114</v>
      </c>
      <c r="E47" s="26"/>
    </row>
    <row r="48" ht="18" customHeight="1" spans="1:5">
      <c r="A48" s="41" t="s">
        <v>1596</v>
      </c>
      <c r="B48" s="38"/>
      <c r="C48" s="38"/>
      <c r="D48" s="26" t="s">
        <v>114</v>
      </c>
      <c r="E48" s="26"/>
    </row>
    <row r="49" ht="18" customHeight="1" spans="1:5">
      <c r="A49" s="41" t="s">
        <v>1597</v>
      </c>
      <c r="B49" s="38"/>
      <c r="C49" s="38"/>
      <c r="D49" s="26" t="s">
        <v>114</v>
      </c>
      <c r="E49" s="26"/>
    </row>
    <row r="50" ht="18" customHeight="1" spans="1:5">
      <c r="A50" s="41" t="s">
        <v>1598</v>
      </c>
      <c r="B50" s="38"/>
      <c r="C50" s="38"/>
      <c r="D50" s="26" t="s">
        <v>114</v>
      </c>
      <c r="E50" s="26"/>
    </row>
  </sheetData>
  <mergeCells count="6">
    <mergeCell ref="A2:C2"/>
    <mergeCell ref="A4:A5"/>
    <mergeCell ref="B4:B5"/>
    <mergeCell ref="C4:C5"/>
    <mergeCell ref="D4:D5"/>
    <mergeCell ref="E4:E5"/>
  </mergeCells>
  <conditionalFormatting sqref="A6:A15">
    <cfRule type="expression" dxfId="0" priority="1" stopIfTrue="1">
      <formula>"len($A:$A)=3"</formula>
    </cfRule>
  </conditionalFormatting>
  <pageMargins left="0.709027777777778" right="0.709027777777778" top="0.75" bottom="0.75" header="0.309027777777778" footer="0.309027777777778"/>
  <pageSetup paperSize="9" firstPageNumber="52" fitToHeight="0" orientation="portrait" useFirstPageNumber="1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C12" sqref="C5:C12"/>
    </sheetView>
  </sheetViews>
  <sheetFormatPr defaultColWidth="8.75" defaultRowHeight="14.25" outlineLevelCol="2"/>
  <cols>
    <col min="1" max="1" width="11.375" style="1" customWidth="1"/>
    <col min="2" max="2" width="34.25" style="1" customWidth="1"/>
    <col min="3" max="3" width="34.125" style="1" customWidth="1"/>
    <col min="4" max="16384" width="8.75" style="1"/>
  </cols>
  <sheetData>
    <row r="1" spans="1:1">
      <c r="A1" s="1" t="s">
        <v>1599</v>
      </c>
    </row>
    <row r="2" ht="29.45" customHeight="1" spans="1:3">
      <c r="A2" s="2" t="s">
        <v>1600</v>
      </c>
      <c r="B2" s="2"/>
      <c r="C2" s="2"/>
    </row>
    <row r="3" ht="25.9" customHeight="1" spans="1:3">
      <c r="A3" s="3"/>
      <c r="B3" s="4"/>
      <c r="C3" s="5" t="s">
        <v>31</v>
      </c>
    </row>
    <row r="4" ht="27.75" customHeight="1" spans="1:3">
      <c r="A4" s="6" t="s">
        <v>1601</v>
      </c>
      <c r="B4" s="6"/>
      <c r="C4" s="6" t="s">
        <v>1602</v>
      </c>
    </row>
    <row r="5" ht="27.75" customHeight="1" spans="1:3">
      <c r="A5" s="7" t="s">
        <v>1603</v>
      </c>
      <c r="B5" s="7"/>
      <c r="C5" s="8">
        <v>226671</v>
      </c>
    </row>
    <row r="6" ht="27.75" customHeight="1" spans="1:3">
      <c r="A6" s="7" t="s">
        <v>1604</v>
      </c>
      <c r="B6" s="7"/>
      <c r="C6" s="8">
        <v>29000</v>
      </c>
    </row>
    <row r="7" ht="27.75" customHeight="1" spans="1:3">
      <c r="A7" s="7" t="s">
        <v>1605</v>
      </c>
      <c r="B7" s="7"/>
      <c r="C7" s="8">
        <v>1365</v>
      </c>
    </row>
    <row r="8" ht="27.75" customHeight="1" spans="1:3">
      <c r="A8" s="7" t="s">
        <v>1606</v>
      </c>
      <c r="B8" s="7"/>
      <c r="C8" s="8">
        <v>254306</v>
      </c>
    </row>
    <row r="9" ht="27.75" customHeight="1" spans="1:3">
      <c r="A9" s="6" t="s">
        <v>1607</v>
      </c>
      <c r="B9" s="6"/>
      <c r="C9" s="9" t="s">
        <v>1602</v>
      </c>
    </row>
    <row r="10" ht="27.75" customHeight="1" spans="1:3">
      <c r="A10" s="7" t="s">
        <v>1608</v>
      </c>
      <c r="B10" s="7"/>
      <c r="C10" s="10">
        <v>362875</v>
      </c>
    </row>
    <row r="11" ht="27.75" customHeight="1" spans="1:3">
      <c r="A11" s="7" t="s">
        <v>1609</v>
      </c>
      <c r="B11" s="7"/>
      <c r="C11" s="10">
        <v>29000</v>
      </c>
    </row>
    <row r="12" ht="27.75" customHeight="1" spans="1:3">
      <c r="A12" s="7" t="s">
        <v>1610</v>
      </c>
      <c r="B12" s="7"/>
      <c r="C12" s="10">
        <v>391875</v>
      </c>
    </row>
    <row r="13" ht="54.6" customHeight="1" spans="1:3">
      <c r="A13" s="12" t="s">
        <v>1611</v>
      </c>
      <c r="B13" s="12"/>
      <c r="C13" s="12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C5" sqref="C5:C12"/>
    </sheetView>
  </sheetViews>
  <sheetFormatPr defaultColWidth="8.75" defaultRowHeight="14.25" outlineLevelCol="2"/>
  <cols>
    <col min="1" max="1" width="10.25" style="1" customWidth="1"/>
    <col min="2" max="2" width="30.875" style="1" customWidth="1"/>
    <col min="3" max="3" width="32.625" style="1" customWidth="1"/>
    <col min="4" max="16384" width="8.75" style="1"/>
  </cols>
  <sheetData>
    <row r="1" ht="19.5" customHeight="1" spans="1:1">
      <c r="A1" s="1" t="s">
        <v>1612</v>
      </c>
    </row>
    <row r="2" ht="29.45" customHeight="1" spans="1:3">
      <c r="A2" s="2" t="s">
        <v>1613</v>
      </c>
      <c r="B2" s="2"/>
      <c r="C2" s="2"/>
    </row>
    <row r="3" ht="25.9" customHeight="1" spans="1:3">
      <c r="A3" s="3"/>
      <c r="B3" s="4"/>
      <c r="C3" s="5" t="s">
        <v>31</v>
      </c>
    </row>
    <row r="4" ht="27.75" customHeight="1" spans="1:3">
      <c r="A4" s="6" t="s">
        <v>1601</v>
      </c>
      <c r="B4" s="6"/>
      <c r="C4" s="6" t="s">
        <v>1602</v>
      </c>
    </row>
    <row r="5" ht="27.75" customHeight="1" spans="1:3">
      <c r="A5" s="7" t="s">
        <v>1603</v>
      </c>
      <c r="B5" s="7"/>
      <c r="C5" s="8">
        <v>226671</v>
      </c>
    </row>
    <row r="6" ht="27.75" customHeight="1" spans="1:3">
      <c r="A6" s="7" t="s">
        <v>1604</v>
      </c>
      <c r="B6" s="7"/>
      <c r="C6" s="8">
        <v>29000</v>
      </c>
    </row>
    <row r="7" ht="27.75" customHeight="1" spans="1:3">
      <c r="A7" s="7" t="s">
        <v>1605</v>
      </c>
      <c r="B7" s="7"/>
      <c r="C7" s="8">
        <v>1365</v>
      </c>
    </row>
    <row r="8" ht="27.75" customHeight="1" spans="1:3">
      <c r="A8" s="7" t="s">
        <v>1606</v>
      </c>
      <c r="B8" s="7"/>
      <c r="C8" s="8">
        <v>254306</v>
      </c>
    </row>
    <row r="9" ht="27.75" customHeight="1" spans="1:3">
      <c r="A9" s="6" t="s">
        <v>1607</v>
      </c>
      <c r="B9" s="6"/>
      <c r="C9" s="9" t="s">
        <v>1602</v>
      </c>
    </row>
    <row r="10" ht="27.75" customHeight="1" spans="1:3">
      <c r="A10" s="7" t="s">
        <v>1608</v>
      </c>
      <c r="B10" s="7"/>
      <c r="C10" s="10">
        <v>362875</v>
      </c>
    </row>
    <row r="11" ht="27.75" customHeight="1" spans="1:3">
      <c r="A11" s="7" t="s">
        <v>1609</v>
      </c>
      <c r="B11" s="7"/>
      <c r="C11" s="10">
        <v>29000</v>
      </c>
    </row>
    <row r="12" ht="27.75" customHeight="1" spans="1:3">
      <c r="A12" s="7" t="s">
        <v>1610</v>
      </c>
      <c r="B12" s="7"/>
      <c r="C12" s="10">
        <v>391875</v>
      </c>
    </row>
    <row r="13" ht="50.45" customHeight="1" spans="1:3">
      <c r="A13" s="12" t="s">
        <v>1611</v>
      </c>
      <c r="B13" s="12"/>
      <c r="C13" s="12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5" sqref="C5:C12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1">
      <c r="A1" s="1" t="s">
        <v>1614</v>
      </c>
    </row>
    <row r="2" ht="29.45" customHeight="1" spans="1:3">
      <c r="A2" s="2" t="s">
        <v>1615</v>
      </c>
      <c r="B2" s="2"/>
      <c r="C2" s="2"/>
    </row>
    <row r="3" ht="25.9" customHeight="1" spans="1:3">
      <c r="A3" s="3"/>
      <c r="B3" s="4"/>
      <c r="C3" s="5" t="s">
        <v>31</v>
      </c>
    </row>
    <row r="4" ht="29.25" customHeight="1" spans="1:3">
      <c r="A4" s="6" t="s">
        <v>1601</v>
      </c>
      <c r="B4" s="6"/>
      <c r="C4" s="6" t="s">
        <v>1602</v>
      </c>
    </row>
    <row r="5" ht="29.25" customHeight="1" spans="1:3">
      <c r="A5" s="7" t="s">
        <v>1616</v>
      </c>
      <c r="B5" s="7"/>
      <c r="C5" s="8">
        <v>67196</v>
      </c>
    </row>
    <row r="6" ht="29.25" customHeight="1" spans="1:3">
      <c r="A6" s="7" t="s">
        <v>1617</v>
      </c>
      <c r="B6" s="7"/>
      <c r="C6" s="8">
        <v>0</v>
      </c>
    </row>
    <row r="7" ht="29.25" customHeight="1" spans="1:3">
      <c r="A7" s="7" t="s">
        <v>1618</v>
      </c>
      <c r="B7" s="7"/>
      <c r="C7" s="8">
        <v>0</v>
      </c>
    </row>
    <row r="8" ht="29.25" customHeight="1" spans="1:3">
      <c r="A8" s="7" t="s">
        <v>1619</v>
      </c>
      <c r="B8" s="7"/>
      <c r="C8" s="8">
        <v>67196</v>
      </c>
    </row>
    <row r="9" ht="29.25" customHeight="1" spans="1:3">
      <c r="A9" s="6" t="s">
        <v>1607</v>
      </c>
      <c r="B9" s="6"/>
      <c r="C9" s="9" t="s">
        <v>1602</v>
      </c>
    </row>
    <row r="10" ht="29.25" customHeight="1" spans="1:3">
      <c r="A10" s="7" t="s">
        <v>1620</v>
      </c>
      <c r="B10" s="7"/>
      <c r="C10" s="10">
        <v>175422</v>
      </c>
    </row>
    <row r="11" ht="29.25" customHeight="1" spans="1:3">
      <c r="A11" s="7" t="s">
        <v>1621</v>
      </c>
      <c r="B11" s="7"/>
      <c r="C11" s="10">
        <v>0</v>
      </c>
    </row>
    <row r="12" ht="29.25" customHeight="1" spans="1:3">
      <c r="A12" s="7" t="s">
        <v>1622</v>
      </c>
      <c r="B12" s="7"/>
      <c r="C12" s="10">
        <v>175422</v>
      </c>
    </row>
    <row r="13" spans="1:3">
      <c r="A13" s="3"/>
      <c r="B13" s="3"/>
      <c r="C13" s="3"/>
    </row>
    <row r="14" ht="49.9" customHeight="1" spans="1:3">
      <c r="A14" s="11" t="s">
        <v>1611</v>
      </c>
      <c r="B14" s="11"/>
      <c r="C14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zoomScale="80" zoomScaleNormal="80" workbookViewId="0">
      <selection activeCell="C7" sqref="C7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1">
      <c r="A1" s="1" t="s">
        <v>1623</v>
      </c>
    </row>
    <row r="2" ht="29.45" customHeight="1" spans="1:3">
      <c r="A2" s="2" t="s">
        <v>1624</v>
      </c>
      <c r="B2" s="2"/>
      <c r="C2" s="2"/>
    </row>
    <row r="3" ht="25.9" customHeight="1" spans="1:3">
      <c r="A3" s="3"/>
      <c r="B3" s="4"/>
      <c r="C3" s="5" t="s">
        <v>31</v>
      </c>
    </row>
    <row r="4" ht="29.25" customHeight="1" spans="1:3">
      <c r="A4" s="6" t="s">
        <v>1601</v>
      </c>
      <c r="B4" s="6"/>
      <c r="C4" s="6" t="s">
        <v>1602</v>
      </c>
    </row>
    <row r="5" ht="29.25" customHeight="1" spans="1:3">
      <c r="A5" s="7" t="s">
        <v>1616</v>
      </c>
      <c r="B5" s="7"/>
      <c r="C5" s="8">
        <v>67196</v>
      </c>
    </row>
    <row r="6" ht="29.25" customHeight="1" spans="1:3">
      <c r="A6" s="7" t="s">
        <v>1617</v>
      </c>
      <c r="B6" s="7"/>
      <c r="C6" s="8">
        <v>0</v>
      </c>
    </row>
    <row r="7" ht="29.25" customHeight="1" spans="1:3">
      <c r="A7" s="7" t="s">
        <v>1618</v>
      </c>
      <c r="B7" s="7"/>
      <c r="C7" s="8">
        <v>0</v>
      </c>
    </row>
    <row r="8" ht="29.25" customHeight="1" spans="1:3">
      <c r="A8" s="7" t="s">
        <v>1619</v>
      </c>
      <c r="B8" s="7"/>
      <c r="C8" s="8">
        <v>67196</v>
      </c>
    </row>
    <row r="9" ht="29.25" customHeight="1" spans="1:3">
      <c r="A9" s="6" t="s">
        <v>1607</v>
      </c>
      <c r="B9" s="6"/>
      <c r="C9" s="9" t="s">
        <v>1602</v>
      </c>
    </row>
    <row r="10" ht="29.25" customHeight="1" spans="1:3">
      <c r="A10" s="7" t="s">
        <v>1620</v>
      </c>
      <c r="B10" s="7"/>
      <c r="C10" s="10">
        <v>175422</v>
      </c>
    </row>
    <row r="11" ht="29.25" customHeight="1" spans="1:3">
      <c r="A11" s="7" t="s">
        <v>1621</v>
      </c>
      <c r="B11" s="7"/>
      <c r="C11" s="10">
        <v>0</v>
      </c>
    </row>
    <row r="12" ht="29.25" customHeight="1" spans="1:3">
      <c r="A12" s="7" t="s">
        <v>1622</v>
      </c>
      <c r="B12" s="7"/>
      <c r="C12" s="10">
        <v>175422</v>
      </c>
    </row>
    <row r="13" spans="1:3">
      <c r="A13" s="3"/>
      <c r="B13" s="3"/>
      <c r="C13" s="3"/>
    </row>
    <row r="14" ht="49.9" customHeight="1" spans="1:3">
      <c r="A14" s="11" t="s">
        <v>1611</v>
      </c>
      <c r="B14" s="11"/>
      <c r="C14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showZeros="0" workbookViewId="0">
      <selection activeCell="B35" sqref="B5:C35"/>
    </sheetView>
  </sheetViews>
  <sheetFormatPr defaultColWidth="9" defaultRowHeight="14.25" outlineLevelCol="4"/>
  <cols>
    <col min="1" max="1" width="31" style="255" customWidth="1"/>
    <col min="2" max="2" width="10" style="255" customWidth="1"/>
    <col min="3" max="3" width="10" style="287" customWidth="1"/>
    <col min="4" max="5" width="13.75" style="287" customWidth="1"/>
    <col min="6" max="254" width="9" style="287"/>
    <col min="255" max="255" width="27.625" style="287" customWidth="1"/>
    <col min="256" max="257" width="13.25" style="287" customWidth="1"/>
    <col min="258" max="258" width="10.75" style="287" customWidth="1"/>
    <col min="259" max="259" width="12.75" style="287" customWidth="1"/>
    <col min="260" max="260" width="9" style="287" hidden="1" customWidth="1"/>
    <col min="261" max="510" width="9" style="287"/>
    <col min="511" max="511" width="27.625" style="287" customWidth="1"/>
    <col min="512" max="513" width="13.25" style="287" customWidth="1"/>
    <col min="514" max="514" width="10.75" style="287" customWidth="1"/>
    <col min="515" max="515" width="12.75" style="287" customWidth="1"/>
    <col min="516" max="516" width="9" style="287" hidden="1" customWidth="1"/>
    <col min="517" max="766" width="9" style="287"/>
    <col min="767" max="767" width="27.625" style="287" customWidth="1"/>
    <col min="768" max="769" width="13.25" style="287" customWidth="1"/>
    <col min="770" max="770" width="10.75" style="287" customWidth="1"/>
    <col min="771" max="771" width="12.75" style="287" customWidth="1"/>
    <col min="772" max="772" width="9" style="287" hidden="1" customWidth="1"/>
    <col min="773" max="1022" width="9" style="287"/>
    <col min="1023" max="1023" width="27.625" style="287" customWidth="1"/>
    <col min="1024" max="1025" width="13.25" style="287" customWidth="1"/>
    <col min="1026" max="1026" width="10.75" style="287" customWidth="1"/>
    <col min="1027" max="1027" width="12.75" style="287" customWidth="1"/>
    <col min="1028" max="1028" width="9" style="287" hidden="1" customWidth="1"/>
    <col min="1029" max="1278" width="9" style="287"/>
    <col min="1279" max="1279" width="27.625" style="287" customWidth="1"/>
    <col min="1280" max="1281" width="13.25" style="287" customWidth="1"/>
    <col min="1282" max="1282" width="10.75" style="287" customWidth="1"/>
    <col min="1283" max="1283" width="12.75" style="287" customWidth="1"/>
    <col min="1284" max="1284" width="9" style="287" hidden="1" customWidth="1"/>
    <col min="1285" max="1534" width="9" style="287"/>
    <col min="1535" max="1535" width="27.625" style="287" customWidth="1"/>
    <col min="1536" max="1537" width="13.25" style="287" customWidth="1"/>
    <col min="1538" max="1538" width="10.75" style="287" customWidth="1"/>
    <col min="1539" max="1539" width="12.75" style="287" customWidth="1"/>
    <col min="1540" max="1540" width="9" style="287" hidden="1" customWidth="1"/>
    <col min="1541" max="1790" width="9" style="287"/>
    <col min="1791" max="1791" width="27.625" style="287" customWidth="1"/>
    <col min="1792" max="1793" width="13.25" style="287" customWidth="1"/>
    <col min="1794" max="1794" width="10.75" style="287" customWidth="1"/>
    <col min="1795" max="1795" width="12.75" style="287" customWidth="1"/>
    <col min="1796" max="1796" width="9" style="287" hidden="1" customWidth="1"/>
    <col min="1797" max="2046" width="9" style="287"/>
    <col min="2047" max="2047" width="27.625" style="287" customWidth="1"/>
    <col min="2048" max="2049" width="13.25" style="287" customWidth="1"/>
    <col min="2050" max="2050" width="10.75" style="287" customWidth="1"/>
    <col min="2051" max="2051" width="12.75" style="287" customWidth="1"/>
    <col min="2052" max="2052" width="9" style="287" hidden="1" customWidth="1"/>
    <col min="2053" max="2302" width="9" style="287"/>
    <col min="2303" max="2303" width="27.625" style="287" customWidth="1"/>
    <col min="2304" max="2305" width="13.25" style="287" customWidth="1"/>
    <col min="2306" max="2306" width="10.75" style="287" customWidth="1"/>
    <col min="2307" max="2307" width="12.75" style="287" customWidth="1"/>
    <col min="2308" max="2308" width="9" style="287" hidden="1" customWidth="1"/>
    <col min="2309" max="2558" width="9" style="287"/>
    <col min="2559" max="2559" width="27.625" style="287" customWidth="1"/>
    <col min="2560" max="2561" width="13.25" style="287" customWidth="1"/>
    <col min="2562" max="2562" width="10.75" style="287" customWidth="1"/>
    <col min="2563" max="2563" width="12.75" style="287" customWidth="1"/>
    <col min="2564" max="2564" width="9" style="287" hidden="1" customWidth="1"/>
    <col min="2565" max="2814" width="9" style="287"/>
    <col min="2815" max="2815" width="27.625" style="287" customWidth="1"/>
    <col min="2816" max="2817" width="13.25" style="287" customWidth="1"/>
    <col min="2818" max="2818" width="10.75" style="287" customWidth="1"/>
    <col min="2819" max="2819" width="12.75" style="287" customWidth="1"/>
    <col min="2820" max="2820" width="9" style="287" hidden="1" customWidth="1"/>
    <col min="2821" max="3070" width="9" style="287"/>
    <col min="3071" max="3071" width="27.625" style="287" customWidth="1"/>
    <col min="3072" max="3073" width="13.25" style="287" customWidth="1"/>
    <col min="3074" max="3074" width="10.75" style="287" customWidth="1"/>
    <col min="3075" max="3075" width="12.75" style="287" customWidth="1"/>
    <col min="3076" max="3076" width="9" style="287" hidden="1" customWidth="1"/>
    <col min="3077" max="3326" width="9" style="287"/>
    <col min="3327" max="3327" width="27.625" style="287" customWidth="1"/>
    <col min="3328" max="3329" width="13.25" style="287" customWidth="1"/>
    <col min="3330" max="3330" width="10.75" style="287" customWidth="1"/>
    <col min="3331" max="3331" width="12.75" style="287" customWidth="1"/>
    <col min="3332" max="3332" width="9" style="287" hidden="1" customWidth="1"/>
    <col min="3333" max="3582" width="9" style="287"/>
    <col min="3583" max="3583" width="27.625" style="287" customWidth="1"/>
    <col min="3584" max="3585" width="13.25" style="287" customWidth="1"/>
    <col min="3586" max="3586" width="10.75" style="287" customWidth="1"/>
    <col min="3587" max="3587" width="12.75" style="287" customWidth="1"/>
    <col min="3588" max="3588" width="9" style="287" hidden="1" customWidth="1"/>
    <col min="3589" max="3838" width="9" style="287"/>
    <col min="3839" max="3839" width="27.625" style="287" customWidth="1"/>
    <col min="3840" max="3841" width="13.25" style="287" customWidth="1"/>
    <col min="3842" max="3842" width="10.75" style="287" customWidth="1"/>
    <col min="3843" max="3843" width="12.75" style="287" customWidth="1"/>
    <col min="3844" max="3844" width="9" style="287" hidden="1" customWidth="1"/>
    <col min="3845" max="4094" width="9" style="287"/>
    <col min="4095" max="4095" width="27.625" style="287" customWidth="1"/>
    <col min="4096" max="4097" width="13.25" style="287" customWidth="1"/>
    <col min="4098" max="4098" width="10.75" style="287" customWidth="1"/>
    <col min="4099" max="4099" width="12.75" style="287" customWidth="1"/>
    <col min="4100" max="4100" width="9" style="287" hidden="1" customWidth="1"/>
    <col min="4101" max="4350" width="9" style="287"/>
    <col min="4351" max="4351" width="27.625" style="287" customWidth="1"/>
    <col min="4352" max="4353" width="13.25" style="287" customWidth="1"/>
    <col min="4354" max="4354" width="10.75" style="287" customWidth="1"/>
    <col min="4355" max="4355" width="12.75" style="287" customWidth="1"/>
    <col min="4356" max="4356" width="9" style="287" hidden="1" customWidth="1"/>
    <col min="4357" max="4606" width="9" style="287"/>
    <col min="4607" max="4607" width="27.625" style="287" customWidth="1"/>
    <col min="4608" max="4609" width="13.25" style="287" customWidth="1"/>
    <col min="4610" max="4610" width="10.75" style="287" customWidth="1"/>
    <col min="4611" max="4611" width="12.75" style="287" customWidth="1"/>
    <col min="4612" max="4612" width="9" style="287" hidden="1" customWidth="1"/>
    <col min="4613" max="4862" width="9" style="287"/>
    <col min="4863" max="4863" width="27.625" style="287" customWidth="1"/>
    <col min="4864" max="4865" width="13.25" style="287" customWidth="1"/>
    <col min="4866" max="4866" width="10.75" style="287" customWidth="1"/>
    <col min="4867" max="4867" width="12.75" style="287" customWidth="1"/>
    <col min="4868" max="4868" width="9" style="287" hidden="1" customWidth="1"/>
    <col min="4869" max="5118" width="9" style="287"/>
    <col min="5119" max="5119" width="27.625" style="287" customWidth="1"/>
    <col min="5120" max="5121" width="13.25" style="287" customWidth="1"/>
    <col min="5122" max="5122" width="10.75" style="287" customWidth="1"/>
    <col min="5123" max="5123" width="12.75" style="287" customWidth="1"/>
    <col min="5124" max="5124" width="9" style="287" hidden="1" customWidth="1"/>
    <col min="5125" max="5374" width="9" style="287"/>
    <col min="5375" max="5375" width="27.625" style="287" customWidth="1"/>
    <col min="5376" max="5377" width="13.25" style="287" customWidth="1"/>
    <col min="5378" max="5378" width="10.75" style="287" customWidth="1"/>
    <col min="5379" max="5379" width="12.75" style="287" customWidth="1"/>
    <col min="5380" max="5380" width="9" style="287" hidden="1" customWidth="1"/>
    <col min="5381" max="5630" width="9" style="287"/>
    <col min="5631" max="5631" width="27.625" style="287" customWidth="1"/>
    <col min="5632" max="5633" width="13.25" style="287" customWidth="1"/>
    <col min="5634" max="5634" width="10.75" style="287" customWidth="1"/>
    <col min="5635" max="5635" width="12.75" style="287" customWidth="1"/>
    <col min="5636" max="5636" width="9" style="287" hidden="1" customWidth="1"/>
    <col min="5637" max="5886" width="9" style="287"/>
    <col min="5887" max="5887" width="27.625" style="287" customWidth="1"/>
    <col min="5888" max="5889" width="13.25" style="287" customWidth="1"/>
    <col min="5890" max="5890" width="10.75" style="287" customWidth="1"/>
    <col min="5891" max="5891" width="12.75" style="287" customWidth="1"/>
    <col min="5892" max="5892" width="9" style="287" hidden="1" customWidth="1"/>
    <col min="5893" max="6142" width="9" style="287"/>
    <col min="6143" max="6143" width="27.625" style="287" customWidth="1"/>
    <col min="6144" max="6145" width="13.25" style="287" customWidth="1"/>
    <col min="6146" max="6146" width="10.75" style="287" customWidth="1"/>
    <col min="6147" max="6147" width="12.75" style="287" customWidth="1"/>
    <col min="6148" max="6148" width="9" style="287" hidden="1" customWidth="1"/>
    <col min="6149" max="6398" width="9" style="287"/>
    <col min="6399" max="6399" width="27.625" style="287" customWidth="1"/>
    <col min="6400" max="6401" width="13.25" style="287" customWidth="1"/>
    <col min="6402" max="6402" width="10.75" style="287" customWidth="1"/>
    <col min="6403" max="6403" width="12.75" style="287" customWidth="1"/>
    <col min="6404" max="6404" width="9" style="287" hidden="1" customWidth="1"/>
    <col min="6405" max="6654" width="9" style="287"/>
    <col min="6655" max="6655" width="27.625" style="287" customWidth="1"/>
    <col min="6656" max="6657" width="13.25" style="287" customWidth="1"/>
    <col min="6658" max="6658" width="10.75" style="287" customWidth="1"/>
    <col min="6659" max="6659" width="12.75" style="287" customWidth="1"/>
    <col min="6660" max="6660" width="9" style="287" hidden="1" customWidth="1"/>
    <col min="6661" max="6910" width="9" style="287"/>
    <col min="6911" max="6911" width="27.625" style="287" customWidth="1"/>
    <col min="6912" max="6913" width="13.25" style="287" customWidth="1"/>
    <col min="6914" max="6914" width="10.75" style="287" customWidth="1"/>
    <col min="6915" max="6915" width="12.75" style="287" customWidth="1"/>
    <col min="6916" max="6916" width="9" style="287" hidden="1" customWidth="1"/>
    <col min="6917" max="7166" width="9" style="287"/>
    <col min="7167" max="7167" width="27.625" style="287" customWidth="1"/>
    <col min="7168" max="7169" width="13.25" style="287" customWidth="1"/>
    <col min="7170" max="7170" width="10.75" style="287" customWidth="1"/>
    <col min="7171" max="7171" width="12.75" style="287" customWidth="1"/>
    <col min="7172" max="7172" width="9" style="287" hidden="1" customWidth="1"/>
    <col min="7173" max="7422" width="9" style="287"/>
    <col min="7423" max="7423" width="27.625" style="287" customWidth="1"/>
    <col min="7424" max="7425" width="13.25" style="287" customWidth="1"/>
    <col min="7426" max="7426" width="10.75" style="287" customWidth="1"/>
    <col min="7427" max="7427" width="12.75" style="287" customWidth="1"/>
    <col min="7428" max="7428" width="9" style="287" hidden="1" customWidth="1"/>
    <col min="7429" max="7678" width="9" style="287"/>
    <col min="7679" max="7679" width="27.625" style="287" customWidth="1"/>
    <col min="7680" max="7681" width="13.25" style="287" customWidth="1"/>
    <col min="7682" max="7682" width="10.75" style="287" customWidth="1"/>
    <col min="7683" max="7683" width="12.75" style="287" customWidth="1"/>
    <col min="7684" max="7684" width="9" style="287" hidden="1" customWidth="1"/>
    <col min="7685" max="7934" width="9" style="287"/>
    <col min="7935" max="7935" width="27.625" style="287" customWidth="1"/>
    <col min="7936" max="7937" width="13.25" style="287" customWidth="1"/>
    <col min="7938" max="7938" width="10.75" style="287" customWidth="1"/>
    <col min="7939" max="7939" width="12.75" style="287" customWidth="1"/>
    <col min="7940" max="7940" width="9" style="287" hidden="1" customWidth="1"/>
    <col min="7941" max="8190" width="9" style="287"/>
    <col min="8191" max="8191" width="27.625" style="287" customWidth="1"/>
    <col min="8192" max="8193" width="13.25" style="287" customWidth="1"/>
    <col min="8194" max="8194" width="10.75" style="287" customWidth="1"/>
    <col min="8195" max="8195" width="12.75" style="287" customWidth="1"/>
    <col min="8196" max="8196" width="9" style="287" hidden="1" customWidth="1"/>
    <col min="8197" max="8446" width="9" style="287"/>
    <col min="8447" max="8447" width="27.625" style="287" customWidth="1"/>
    <col min="8448" max="8449" width="13.25" style="287" customWidth="1"/>
    <col min="8450" max="8450" width="10.75" style="287" customWidth="1"/>
    <col min="8451" max="8451" width="12.75" style="287" customWidth="1"/>
    <col min="8452" max="8452" width="9" style="287" hidden="1" customWidth="1"/>
    <col min="8453" max="8702" width="9" style="287"/>
    <col min="8703" max="8703" width="27.625" style="287" customWidth="1"/>
    <col min="8704" max="8705" width="13.25" style="287" customWidth="1"/>
    <col min="8706" max="8706" width="10.75" style="287" customWidth="1"/>
    <col min="8707" max="8707" width="12.75" style="287" customWidth="1"/>
    <col min="8708" max="8708" width="9" style="287" hidden="1" customWidth="1"/>
    <col min="8709" max="8958" width="9" style="287"/>
    <col min="8959" max="8959" width="27.625" style="287" customWidth="1"/>
    <col min="8960" max="8961" width="13.25" style="287" customWidth="1"/>
    <col min="8962" max="8962" width="10.75" style="287" customWidth="1"/>
    <col min="8963" max="8963" width="12.75" style="287" customWidth="1"/>
    <col min="8964" max="8964" width="9" style="287" hidden="1" customWidth="1"/>
    <col min="8965" max="9214" width="9" style="287"/>
    <col min="9215" max="9215" width="27.625" style="287" customWidth="1"/>
    <col min="9216" max="9217" width="13.25" style="287" customWidth="1"/>
    <col min="9218" max="9218" width="10.75" style="287" customWidth="1"/>
    <col min="9219" max="9219" width="12.75" style="287" customWidth="1"/>
    <col min="9220" max="9220" width="9" style="287" hidden="1" customWidth="1"/>
    <col min="9221" max="9470" width="9" style="287"/>
    <col min="9471" max="9471" width="27.625" style="287" customWidth="1"/>
    <col min="9472" max="9473" width="13.25" style="287" customWidth="1"/>
    <col min="9474" max="9474" width="10.75" style="287" customWidth="1"/>
    <col min="9475" max="9475" width="12.75" style="287" customWidth="1"/>
    <col min="9476" max="9476" width="9" style="287" hidden="1" customWidth="1"/>
    <col min="9477" max="9726" width="9" style="287"/>
    <col min="9727" max="9727" width="27.625" style="287" customWidth="1"/>
    <col min="9728" max="9729" width="13.25" style="287" customWidth="1"/>
    <col min="9730" max="9730" width="10.75" style="287" customWidth="1"/>
    <col min="9731" max="9731" width="12.75" style="287" customWidth="1"/>
    <col min="9732" max="9732" width="9" style="287" hidden="1" customWidth="1"/>
    <col min="9733" max="9982" width="9" style="287"/>
    <col min="9983" max="9983" width="27.625" style="287" customWidth="1"/>
    <col min="9984" max="9985" width="13.25" style="287" customWidth="1"/>
    <col min="9986" max="9986" width="10.75" style="287" customWidth="1"/>
    <col min="9987" max="9987" width="12.75" style="287" customWidth="1"/>
    <col min="9988" max="9988" width="9" style="287" hidden="1" customWidth="1"/>
    <col min="9989" max="10238" width="9" style="287"/>
    <col min="10239" max="10239" width="27.625" style="287" customWidth="1"/>
    <col min="10240" max="10241" width="13.25" style="287" customWidth="1"/>
    <col min="10242" max="10242" width="10.75" style="287" customWidth="1"/>
    <col min="10243" max="10243" width="12.75" style="287" customWidth="1"/>
    <col min="10244" max="10244" width="9" style="287" hidden="1" customWidth="1"/>
    <col min="10245" max="10494" width="9" style="287"/>
    <col min="10495" max="10495" width="27.625" style="287" customWidth="1"/>
    <col min="10496" max="10497" width="13.25" style="287" customWidth="1"/>
    <col min="10498" max="10498" width="10.75" style="287" customWidth="1"/>
    <col min="10499" max="10499" width="12.75" style="287" customWidth="1"/>
    <col min="10500" max="10500" width="9" style="287" hidden="1" customWidth="1"/>
    <col min="10501" max="10750" width="9" style="287"/>
    <col min="10751" max="10751" width="27.625" style="287" customWidth="1"/>
    <col min="10752" max="10753" width="13.25" style="287" customWidth="1"/>
    <col min="10754" max="10754" width="10.75" style="287" customWidth="1"/>
    <col min="10755" max="10755" width="12.75" style="287" customWidth="1"/>
    <col min="10756" max="10756" width="9" style="287" hidden="1" customWidth="1"/>
    <col min="10757" max="11006" width="9" style="287"/>
    <col min="11007" max="11007" width="27.625" style="287" customWidth="1"/>
    <col min="11008" max="11009" width="13.25" style="287" customWidth="1"/>
    <col min="11010" max="11010" width="10.75" style="287" customWidth="1"/>
    <col min="11011" max="11011" width="12.75" style="287" customWidth="1"/>
    <col min="11012" max="11012" width="9" style="287" hidden="1" customWidth="1"/>
    <col min="11013" max="11262" width="9" style="287"/>
    <col min="11263" max="11263" width="27.625" style="287" customWidth="1"/>
    <col min="11264" max="11265" width="13.25" style="287" customWidth="1"/>
    <col min="11266" max="11266" width="10.75" style="287" customWidth="1"/>
    <col min="11267" max="11267" width="12.75" style="287" customWidth="1"/>
    <col min="11268" max="11268" width="9" style="287" hidden="1" customWidth="1"/>
    <col min="11269" max="11518" width="9" style="287"/>
    <col min="11519" max="11519" width="27.625" style="287" customWidth="1"/>
    <col min="11520" max="11521" width="13.25" style="287" customWidth="1"/>
    <col min="11522" max="11522" width="10.75" style="287" customWidth="1"/>
    <col min="11523" max="11523" width="12.75" style="287" customWidth="1"/>
    <col min="11524" max="11524" width="9" style="287" hidden="1" customWidth="1"/>
    <col min="11525" max="11774" width="9" style="287"/>
    <col min="11775" max="11775" width="27.625" style="287" customWidth="1"/>
    <col min="11776" max="11777" width="13.25" style="287" customWidth="1"/>
    <col min="11778" max="11778" width="10.75" style="287" customWidth="1"/>
    <col min="11779" max="11779" width="12.75" style="287" customWidth="1"/>
    <col min="11780" max="11780" width="9" style="287" hidden="1" customWidth="1"/>
    <col min="11781" max="12030" width="9" style="287"/>
    <col min="12031" max="12031" width="27.625" style="287" customWidth="1"/>
    <col min="12032" max="12033" width="13.25" style="287" customWidth="1"/>
    <col min="12034" max="12034" width="10.75" style="287" customWidth="1"/>
    <col min="12035" max="12035" width="12.75" style="287" customWidth="1"/>
    <col min="12036" max="12036" width="9" style="287" hidden="1" customWidth="1"/>
    <col min="12037" max="12286" width="9" style="287"/>
    <col min="12287" max="12287" width="27.625" style="287" customWidth="1"/>
    <col min="12288" max="12289" width="13.25" style="287" customWidth="1"/>
    <col min="12290" max="12290" width="10.75" style="287" customWidth="1"/>
    <col min="12291" max="12291" width="12.75" style="287" customWidth="1"/>
    <col min="12292" max="12292" width="9" style="287" hidden="1" customWidth="1"/>
    <col min="12293" max="12542" width="9" style="287"/>
    <col min="12543" max="12543" width="27.625" style="287" customWidth="1"/>
    <col min="12544" max="12545" width="13.25" style="287" customWidth="1"/>
    <col min="12546" max="12546" width="10.75" style="287" customWidth="1"/>
    <col min="12547" max="12547" width="12.75" style="287" customWidth="1"/>
    <col min="12548" max="12548" width="9" style="287" hidden="1" customWidth="1"/>
    <col min="12549" max="12798" width="9" style="287"/>
    <col min="12799" max="12799" width="27.625" style="287" customWidth="1"/>
    <col min="12800" max="12801" width="13.25" style="287" customWidth="1"/>
    <col min="12802" max="12802" width="10.75" style="287" customWidth="1"/>
    <col min="12803" max="12803" width="12.75" style="287" customWidth="1"/>
    <col min="12804" max="12804" width="9" style="287" hidden="1" customWidth="1"/>
    <col min="12805" max="13054" width="9" style="287"/>
    <col min="13055" max="13055" width="27.625" style="287" customWidth="1"/>
    <col min="13056" max="13057" width="13.25" style="287" customWidth="1"/>
    <col min="13058" max="13058" width="10.75" style="287" customWidth="1"/>
    <col min="13059" max="13059" width="12.75" style="287" customWidth="1"/>
    <col min="13060" max="13060" width="9" style="287" hidden="1" customWidth="1"/>
    <col min="13061" max="13310" width="9" style="287"/>
    <col min="13311" max="13311" width="27.625" style="287" customWidth="1"/>
    <col min="13312" max="13313" width="13.25" style="287" customWidth="1"/>
    <col min="13314" max="13314" width="10.75" style="287" customWidth="1"/>
    <col min="13315" max="13315" width="12.75" style="287" customWidth="1"/>
    <col min="13316" max="13316" width="9" style="287" hidden="1" customWidth="1"/>
    <col min="13317" max="13566" width="9" style="287"/>
    <col min="13567" max="13567" width="27.625" style="287" customWidth="1"/>
    <col min="13568" max="13569" width="13.25" style="287" customWidth="1"/>
    <col min="13570" max="13570" width="10.75" style="287" customWidth="1"/>
    <col min="13571" max="13571" width="12.75" style="287" customWidth="1"/>
    <col min="13572" max="13572" width="9" style="287" hidden="1" customWidth="1"/>
    <col min="13573" max="13822" width="9" style="287"/>
    <col min="13823" max="13823" width="27.625" style="287" customWidth="1"/>
    <col min="13824" max="13825" width="13.25" style="287" customWidth="1"/>
    <col min="13826" max="13826" width="10.75" style="287" customWidth="1"/>
    <col min="13827" max="13827" width="12.75" style="287" customWidth="1"/>
    <col min="13828" max="13828" width="9" style="287" hidden="1" customWidth="1"/>
    <col min="13829" max="14078" width="9" style="287"/>
    <col min="14079" max="14079" width="27.625" style="287" customWidth="1"/>
    <col min="14080" max="14081" width="13.25" style="287" customWidth="1"/>
    <col min="14082" max="14082" width="10.75" style="287" customWidth="1"/>
    <col min="14083" max="14083" width="12.75" style="287" customWidth="1"/>
    <col min="14084" max="14084" width="9" style="287" hidden="1" customWidth="1"/>
    <col min="14085" max="14334" width="9" style="287"/>
    <col min="14335" max="14335" width="27.625" style="287" customWidth="1"/>
    <col min="14336" max="14337" width="13.25" style="287" customWidth="1"/>
    <col min="14338" max="14338" width="10.75" style="287" customWidth="1"/>
    <col min="14339" max="14339" width="12.75" style="287" customWidth="1"/>
    <col min="14340" max="14340" width="9" style="287" hidden="1" customWidth="1"/>
    <col min="14341" max="14590" width="9" style="287"/>
    <col min="14591" max="14591" width="27.625" style="287" customWidth="1"/>
    <col min="14592" max="14593" width="13.25" style="287" customWidth="1"/>
    <col min="14594" max="14594" width="10.75" style="287" customWidth="1"/>
    <col min="14595" max="14595" width="12.75" style="287" customWidth="1"/>
    <col min="14596" max="14596" width="9" style="287" hidden="1" customWidth="1"/>
    <col min="14597" max="14846" width="9" style="287"/>
    <col min="14847" max="14847" width="27.625" style="287" customWidth="1"/>
    <col min="14848" max="14849" width="13.25" style="287" customWidth="1"/>
    <col min="14850" max="14850" width="10.75" style="287" customWidth="1"/>
    <col min="14851" max="14851" width="12.75" style="287" customWidth="1"/>
    <col min="14852" max="14852" width="9" style="287" hidden="1" customWidth="1"/>
    <col min="14853" max="15102" width="9" style="287"/>
    <col min="15103" max="15103" width="27.625" style="287" customWidth="1"/>
    <col min="15104" max="15105" width="13.25" style="287" customWidth="1"/>
    <col min="15106" max="15106" width="10.75" style="287" customWidth="1"/>
    <col min="15107" max="15107" width="12.75" style="287" customWidth="1"/>
    <col min="15108" max="15108" width="9" style="287" hidden="1" customWidth="1"/>
    <col min="15109" max="15358" width="9" style="287"/>
    <col min="15359" max="15359" width="27.625" style="287" customWidth="1"/>
    <col min="15360" max="15361" width="13.25" style="287" customWidth="1"/>
    <col min="15362" max="15362" width="10.75" style="287" customWidth="1"/>
    <col min="15363" max="15363" width="12.75" style="287" customWidth="1"/>
    <col min="15364" max="15364" width="9" style="287" hidden="1" customWidth="1"/>
    <col min="15365" max="15614" width="9" style="287"/>
    <col min="15615" max="15615" width="27.625" style="287" customWidth="1"/>
    <col min="15616" max="15617" width="13.25" style="287" customWidth="1"/>
    <col min="15618" max="15618" width="10.75" style="287" customWidth="1"/>
    <col min="15619" max="15619" width="12.75" style="287" customWidth="1"/>
    <col min="15620" max="15620" width="9" style="287" hidden="1" customWidth="1"/>
    <col min="15621" max="15870" width="9" style="287"/>
    <col min="15871" max="15871" width="27.625" style="287" customWidth="1"/>
    <col min="15872" max="15873" width="13.25" style="287" customWidth="1"/>
    <col min="15874" max="15874" width="10.75" style="287" customWidth="1"/>
    <col min="15875" max="15875" width="12.75" style="287" customWidth="1"/>
    <col min="15876" max="15876" width="9" style="287" hidden="1" customWidth="1"/>
    <col min="15877" max="16126" width="9" style="287"/>
    <col min="16127" max="16127" width="27.625" style="287" customWidth="1"/>
    <col min="16128" max="16129" width="13.25" style="287" customWidth="1"/>
    <col min="16130" max="16130" width="10.75" style="287" customWidth="1"/>
    <col min="16131" max="16131" width="12.75" style="287" customWidth="1"/>
    <col min="16132" max="16132" width="9" style="287" hidden="1" customWidth="1"/>
    <col min="16133" max="16383" width="9" style="287"/>
    <col min="16384" max="16384" width="9" style="287" customWidth="1"/>
  </cols>
  <sheetData>
    <row r="1" spans="1:1">
      <c r="A1" s="255" t="s">
        <v>69</v>
      </c>
    </row>
    <row r="2" ht="20.25" spans="1:5">
      <c r="A2" s="303" t="s">
        <v>70</v>
      </c>
      <c r="B2" s="303"/>
      <c r="C2" s="303"/>
      <c r="D2" s="303"/>
      <c r="E2" s="303"/>
    </row>
    <row r="3" ht="15" customHeight="1" spans="1:5">
      <c r="A3" s="289"/>
      <c r="E3" s="331" t="s">
        <v>31</v>
      </c>
    </row>
    <row r="4" ht="61.5" customHeight="1" spans="1:5">
      <c r="A4" s="131" t="s">
        <v>32</v>
      </c>
      <c r="B4" s="106" t="s">
        <v>33</v>
      </c>
      <c r="C4" s="132" t="s">
        <v>34</v>
      </c>
      <c r="D4" s="106" t="s">
        <v>35</v>
      </c>
      <c r="E4" s="106" t="s">
        <v>36</v>
      </c>
    </row>
    <row r="5" spans="1:5">
      <c r="A5" s="305" t="s">
        <v>71</v>
      </c>
      <c r="B5" s="185">
        <v>21275</v>
      </c>
      <c r="C5" s="185">
        <v>20216</v>
      </c>
      <c r="D5" s="306">
        <f t="shared" ref="D5:D20" si="0">C5/B5</f>
        <v>0.95</v>
      </c>
      <c r="E5" s="210">
        <v>1.157</v>
      </c>
    </row>
    <row r="6" spans="1:5">
      <c r="A6" s="305" t="s">
        <v>72</v>
      </c>
      <c r="B6" s="185">
        <v>0</v>
      </c>
      <c r="C6" s="185">
        <v>0</v>
      </c>
      <c r="D6" s="306"/>
      <c r="E6" s="210"/>
    </row>
    <row r="7" spans="1:5">
      <c r="A7" s="305" t="s">
        <v>73</v>
      </c>
      <c r="B7" s="185">
        <v>245</v>
      </c>
      <c r="C7" s="185">
        <v>245</v>
      </c>
      <c r="D7" s="306">
        <f t="shared" si="0"/>
        <v>1</v>
      </c>
      <c r="E7" s="210">
        <v>0.64</v>
      </c>
    </row>
    <row r="8" spans="1:5">
      <c r="A8" s="305" t="s">
        <v>74</v>
      </c>
      <c r="B8" s="185">
        <v>13299</v>
      </c>
      <c r="C8" s="185">
        <v>13070</v>
      </c>
      <c r="D8" s="306">
        <f t="shared" si="0"/>
        <v>0.983</v>
      </c>
      <c r="E8" s="210">
        <v>0.78</v>
      </c>
    </row>
    <row r="9" spans="1:5">
      <c r="A9" s="305" t="s">
        <v>75</v>
      </c>
      <c r="B9" s="185">
        <v>57806</v>
      </c>
      <c r="C9" s="185">
        <v>57793</v>
      </c>
      <c r="D9" s="306">
        <f t="shared" si="0"/>
        <v>1</v>
      </c>
      <c r="E9" s="210">
        <v>1.045</v>
      </c>
    </row>
    <row r="10" spans="1:5">
      <c r="A10" s="305" t="s">
        <v>76</v>
      </c>
      <c r="B10" s="185">
        <v>4487</v>
      </c>
      <c r="C10" s="185">
        <v>4302</v>
      </c>
      <c r="D10" s="306">
        <f t="shared" si="0"/>
        <v>0.959</v>
      </c>
      <c r="E10" s="210">
        <v>1.288</v>
      </c>
    </row>
    <row r="11" spans="1:5">
      <c r="A11" s="305" t="s">
        <v>77</v>
      </c>
      <c r="B11" s="185">
        <v>6119</v>
      </c>
      <c r="C11" s="185">
        <v>5376</v>
      </c>
      <c r="D11" s="306">
        <f t="shared" si="0"/>
        <v>0.879</v>
      </c>
      <c r="E11" s="210">
        <v>1.254</v>
      </c>
    </row>
    <row r="12" spans="1:5">
      <c r="A12" s="305" t="s">
        <v>78</v>
      </c>
      <c r="B12" s="185">
        <v>16936</v>
      </c>
      <c r="C12" s="185">
        <v>14901</v>
      </c>
      <c r="D12" s="306">
        <f t="shared" si="0"/>
        <v>0.88</v>
      </c>
      <c r="E12" s="210">
        <v>1.192</v>
      </c>
    </row>
    <row r="13" spans="1:5">
      <c r="A13" s="305" t="s">
        <v>79</v>
      </c>
      <c r="B13" s="185">
        <v>33074</v>
      </c>
      <c r="C13" s="185">
        <v>32358</v>
      </c>
      <c r="D13" s="306">
        <f t="shared" si="0"/>
        <v>0.978</v>
      </c>
      <c r="E13" s="210">
        <v>1.341</v>
      </c>
    </row>
    <row r="14" spans="1:5">
      <c r="A14" s="305" t="s">
        <v>80</v>
      </c>
      <c r="B14" s="185">
        <v>9537</v>
      </c>
      <c r="C14" s="185">
        <v>8877</v>
      </c>
      <c r="D14" s="306">
        <f t="shared" si="0"/>
        <v>0.931</v>
      </c>
      <c r="E14" s="210">
        <v>1.295</v>
      </c>
    </row>
    <row r="15" spans="1:5">
      <c r="A15" s="305" t="s">
        <v>81</v>
      </c>
      <c r="B15" s="185">
        <v>20307</v>
      </c>
      <c r="C15" s="185">
        <v>20026</v>
      </c>
      <c r="D15" s="306">
        <f t="shared" si="0"/>
        <v>0.986</v>
      </c>
      <c r="E15" s="210">
        <v>1.408</v>
      </c>
    </row>
    <row r="16" spans="1:5">
      <c r="A16" s="305" t="s">
        <v>82</v>
      </c>
      <c r="B16" s="185">
        <v>51628</v>
      </c>
      <c r="C16" s="185">
        <v>46050</v>
      </c>
      <c r="D16" s="306">
        <f t="shared" si="0"/>
        <v>0.892</v>
      </c>
      <c r="E16" s="210">
        <v>0.942</v>
      </c>
    </row>
    <row r="17" spans="1:5">
      <c r="A17" s="305" t="s">
        <v>83</v>
      </c>
      <c r="B17" s="185">
        <v>22532</v>
      </c>
      <c r="C17" s="185">
        <v>20674</v>
      </c>
      <c r="D17" s="306">
        <f t="shared" si="0"/>
        <v>0.918</v>
      </c>
      <c r="E17" s="210">
        <v>2.224</v>
      </c>
    </row>
    <row r="18" spans="1:5">
      <c r="A18" s="305" t="s">
        <v>84</v>
      </c>
      <c r="B18" s="185">
        <v>6845</v>
      </c>
      <c r="C18" s="185">
        <v>6679</v>
      </c>
      <c r="D18" s="306">
        <f t="shared" si="0"/>
        <v>0.976</v>
      </c>
      <c r="E18" s="210">
        <v>1.464</v>
      </c>
    </row>
    <row r="19" spans="1:5">
      <c r="A19" s="305" t="s">
        <v>85</v>
      </c>
      <c r="B19" s="185">
        <v>3964</v>
      </c>
      <c r="C19" s="185">
        <v>3476</v>
      </c>
      <c r="D19" s="306">
        <f t="shared" si="0"/>
        <v>0.877</v>
      </c>
      <c r="E19" s="210">
        <v>0.347</v>
      </c>
    </row>
    <row r="20" spans="1:5">
      <c r="A20" s="305" t="s">
        <v>86</v>
      </c>
      <c r="B20" s="185">
        <v>53</v>
      </c>
      <c r="C20" s="185">
        <v>53</v>
      </c>
      <c r="D20" s="306">
        <f t="shared" si="0"/>
        <v>1</v>
      </c>
      <c r="E20" s="210">
        <v>0.331</v>
      </c>
    </row>
    <row r="21" spans="1:5">
      <c r="A21" s="305" t="s">
        <v>87</v>
      </c>
      <c r="B21" s="185">
        <v>0</v>
      </c>
      <c r="C21" s="185">
        <v>0</v>
      </c>
      <c r="D21" s="306"/>
      <c r="E21" s="210"/>
    </row>
    <row r="22" spans="1:5">
      <c r="A22" s="305" t="s">
        <v>88</v>
      </c>
      <c r="B22" s="185">
        <v>9815</v>
      </c>
      <c r="C22" s="185">
        <v>4067</v>
      </c>
      <c r="D22" s="306">
        <f t="shared" ref="D22:D24" si="1">C22/B22</f>
        <v>0.414</v>
      </c>
      <c r="E22" s="210">
        <v>1.711</v>
      </c>
    </row>
    <row r="23" spans="1:5">
      <c r="A23" s="305" t="s">
        <v>89</v>
      </c>
      <c r="B23" s="185">
        <v>5703</v>
      </c>
      <c r="C23" s="185">
        <v>5703</v>
      </c>
      <c r="D23" s="306">
        <f t="shared" si="1"/>
        <v>1</v>
      </c>
      <c r="E23" s="210">
        <v>0.371</v>
      </c>
    </row>
    <row r="24" spans="1:5">
      <c r="A24" s="305" t="s">
        <v>90</v>
      </c>
      <c r="B24" s="185">
        <v>480</v>
      </c>
      <c r="C24" s="185">
        <v>465</v>
      </c>
      <c r="D24" s="306">
        <f t="shared" si="1"/>
        <v>0.969</v>
      </c>
      <c r="E24" s="210">
        <v>1.033</v>
      </c>
    </row>
    <row r="25" spans="1:5">
      <c r="A25" s="305" t="s">
        <v>91</v>
      </c>
      <c r="B25" s="185">
        <v>0</v>
      </c>
      <c r="C25" s="185">
        <v>0</v>
      </c>
      <c r="D25" s="306"/>
      <c r="E25" s="210"/>
    </row>
    <row r="26" spans="1:5">
      <c r="A26" s="305" t="s">
        <v>92</v>
      </c>
      <c r="B26" s="185">
        <v>13112</v>
      </c>
      <c r="C26" s="185">
        <v>7819</v>
      </c>
      <c r="D26" s="306">
        <f t="shared" ref="D26:D29" si="2">C26/B26</f>
        <v>0.596</v>
      </c>
      <c r="E26" s="210">
        <v>3.774</v>
      </c>
    </row>
    <row r="27" spans="1:5">
      <c r="A27" s="305" t="s">
        <v>93</v>
      </c>
      <c r="B27" s="185">
        <v>6652</v>
      </c>
      <c r="C27" s="185">
        <v>6652</v>
      </c>
      <c r="D27" s="306">
        <f t="shared" si="2"/>
        <v>1</v>
      </c>
      <c r="E27" s="210">
        <v>2.106</v>
      </c>
    </row>
    <row r="28" spans="1:5">
      <c r="A28" s="305" t="s">
        <v>94</v>
      </c>
      <c r="B28" s="185">
        <v>52</v>
      </c>
      <c r="C28" s="185">
        <v>52</v>
      </c>
      <c r="D28" s="306">
        <f t="shared" si="2"/>
        <v>1</v>
      </c>
      <c r="E28" s="210">
        <v>0.377</v>
      </c>
    </row>
    <row r="29" s="330" customFormat="1" spans="1:5">
      <c r="A29" s="277" t="s">
        <v>95</v>
      </c>
      <c r="B29" s="185">
        <f>SUM(B5:B28)</f>
        <v>303921</v>
      </c>
      <c r="C29" s="185">
        <f>SUM(C5:C28)</f>
        <v>278854</v>
      </c>
      <c r="D29" s="306">
        <f t="shared" si="2"/>
        <v>0.918</v>
      </c>
      <c r="E29" s="210">
        <v>1.108</v>
      </c>
    </row>
    <row r="30" s="330" customFormat="1" spans="1:5">
      <c r="A30" s="307" t="s">
        <v>96</v>
      </c>
      <c r="B30" s="214"/>
      <c r="C30" s="214">
        <v>21956</v>
      </c>
      <c r="D30" s="308"/>
      <c r="E30" s="210">
        <f>C30/104769</f>
        <v>0.21</v>
      </c>
    </row>
    <row r="31" s="330" customFormat="1" spans="1:5">
      <c r="A31" s="307" t="s">
        <v>97</v>
      </c>
      <c r="B31" s="214"/>
      <c r="C31" s="214">
        <f>C32+C33+C34</f>
        <v>30879</v>
      </c>
      <c r="D31" s="308"/>
      <c r="E31" s="210">
        <f>C31/29992</f>
        <v>1.03</v>
      </c>
    </row>
    <row r="32" spans="1:5">
      <c r="A32" s="309" t="s">
        <v>98</v>
      </c>
      <c r="B32" s="209"/>
      <c r="C32" s="209">
        <v>5346</v>
      </c>
      <c r="D32" s="310"/>
      <c r="E32" s="210">
        <f>C32/2255</f>
        <v>2.371</v>
      </c>
    </row>
    <row r="33" ht="16" customHeight="1" spans="1:5">
      <c r="A33" s="309" t="s">
        <v>99</v>
      </c>
      <c r="B33" s="209"/>
      <c r="C33" s="209">
        <v>466</v>
      </c>
      <c r="D33" s="310"/>
      <c r="E33" s="210">
        <f>C33/1785</f>
        <v>0.261</v>
      </c>
    </row>
    <row r="34" spans="1:5">
      <c r="A34" s="305" t="s">
        <v>100</v>
      </c>
      <c r="B34" s="209"/>
      <c r="C34" s="209">
        <v>25067</v>
      </c>
      <c r="D34" s="310"/>
      <c r="E34" s="210">
        <f>C34/25343</f>
        <v>0.989</v>
      </c>
    </row>
    <row r="35" s="330" customFormat="1" spans="1:5">
      <c r="A35" s="277" t="s">
        <v>101</v>
      </c>
      <c r="B35" s="214"/>
      <c r="C35" s="214">
        <f>C29+C30+C32+C33+C34</f>
        <v>331689</v>
      </c>
      <c r="D35" s="308"/>
      <c r="E35" s="210">
        <f>C35/386480</f>
        <v>0.858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0"/>
  <sheetViews>
    <sheetView showZeros="0" workbookViewId="0">
      <selection activeCell="A36" sqref="A36:E36"/>
    </sheetView>
  </sheetViews>
  <sheetFormatPr defaultColWidth="9" defaultRowHeight="14.25" outlineLevelCol="4"/>
  <cols>
    <col min="1" max="1" width="35.625" style="312" customWidth="1"/>
    <col min="2" max="2" width="11.625" style="312" customWidth="1"/>
    <col min="3" max="3" width="13.25" style="312" customWidth="1"/>
    <col min="4" max="4" width="10" style="312" customWidth="1"/>
    <col min="5" max="5" width="12.625" style="312" customWidth="1"/>
    <col min="6" max="255" width="9" style="313"/>
    <col min="256" max="256" width="38.25" style="313" customWidth="1"/>
    <col min="257" max="257" width="11.625" style="313" customWidth="1"/>
    <col min="258" max="258" width="13.25" style="313" customWidth="1"/>
    <col min="259" max="259" width="10" style="313" customWidth="1"/>
    <col min="260" max="260" width="12.625" style="313" customWidth="1"/>
    <col min="261" max="261" width="9" style="313" hidden="1" customWidth="1"/>
    <col min="262" max="511" width="9" style="313"/>
    <col min="512" max="512" width="38.25" style="313" customWidth="1"/>
    <col min="513" max="513" width="11.625" style="313" customWidth="1"/>
    <col min="514" max="514" width="13.25" style="313" customWidth="1"/>
    <col min="515" max="515" width="10" style="313" customWidth="1"/>
    <col min="516" max="516" width="12.625" style="313" customWidth="1"/>
    <col min="517" max="517" width="9" style="313" hidden="1" customWidth="1"/>
    <col min="518" max="767" width="9" style="313"/>
    <col min="768" max="768" width="38.25" style="313" customWidth="1"/>
    <col min="769" max="769" width="11.625" style="313" customWidth="1"/>
    <col min="770" max="770" width="13.25" style="313" customWidth="1"/>
    <col min="771" max="771" width="10" style="313" customWidth="1"/>
    <col min="772" max="772" width="12.625" style="313" customWidth="1"/>
    <col min="773" max="773" width="9" style="313" hidden="1" customWidth="1"/>
    <col min="774" max="1023" width="9" style="313"/>
    <col min="1024" max="1024" width="38.25" style="313" customWidth="1"/>
    <col min="1025" max="1025" width="11.625" style="313" customWidth="1"/>
    <col min="1026" max="1026" width="13.25" style="313" customWidth="1"/>
    <col min="1027" max="1027" width="10" style="313" customWidth="1"/>
    <col min="1028" max="1028" width="12.625" style="313" customWidth="1"/>
    <col min="1029" max="1029" width="9" style="313" hidden="1" customWidth="1"/>
    <col min="1030" max="1279" width="9" style="313"/>
    <col min="1280" max="1280" width="38.25" style="313" customWidth="1"/>
    <col min="1281" max="1281" width="11.625" style="313" customWidth="1"/>
    <col min="1282" max="1282" width="13.25" style="313" customWidth="1"/>
    <col min="1283" max="1283" width="10" style="313" customWidth="1"/>
    <col min="1284" max="1284" width="12.625" style="313" customWidth="1"/>
    <col min="1285" max="1285" width="9" style="313" hidden="1" customWidth="1"/>
    <col min="1286" max="1535" width="9" style="313"/>
    <col min="1536" max="1536" width="38.25" style="313" customWidth="1"/>
    <col min="1537" max="1537" width="11.625" style="313" customWidth="1"/>
    <col min="1538" max="1538" width="13.25" style="313" customWidth="1"/>
    <col min="1539" max="1539" width="10" style="313" customWidth="1"/>
    <col min="1540" max="1540" width="12.625" style="313" customWidth="1"/>
    <col min="1541" max="1541" width="9" style="313" hidden="1" customWidth="1"/>
    <col min="1542" max="1791" width="9" style="313"/>
    <col min="1792" max="1792" width="38.25" style="313" customWidth="1"/>
    <col min="1793" max="1793" width="11.625" style="313" customWidth="1"/>
    <col min="1794" max="1794" width="13.25" style="313" customWidth="1"/>
    <col min="1795" max="1795" width="10" style="313" customWidth="1"/>
    <col min="1796" max="1796" width="12.625" style="313" customWidth="1"/>
    <col min="1797" max="1797" width="9" style="313" hidden="1" customWidth="1"/>
    <col min="1798" max="2047" width="9" style="313"/>
    <col min="2048" max="2048" width="38.25" style="313" customWidth="1"/>
    <col min="2049" max="2049" width="11.625" style="313" customWidth="1"/>
    <col min="2050" max="2050" width="13.25" style="313" customWidth="1"/>
    <col min="2051" max="2051" width="10" style="313" customWidth="1"/>
    <col min="2052" max="2052" width="12.625" style="313" customWidth="1"/>
    <col min="2053" max="2053" width="9" style="313" hidden="1" customWidth="1"/>
    <col min="2054" max="2303" width="9" style="313"/>
    <col min="2304" max="2304" width="38.25" style="313" customWidth="1"/>
    <col min="2305" max="2305" width="11.625" style="313" customWidth="1"/>
    <col min="2306" max="2306" width="13.25" style="313" customWidth="1"/>
    <col min="2307" max="2307" width="10" style="313" customWidth="1"/>
    <col min="2308" max="2308" width="12.625" style="313" customWidth="1"/>
    <col min="2309" max="2309" width="9" style="313" hidden="1" customWidth="1"/>
    <col min="2310" max="2559" width="9" style="313"/>
    <col min="2560" max="2560" width="38.25" style="313" customWidth="1"/>
    <col min="2561" max="2561" width="11.625" style="313" customWidth="1"/>
    <col min="2562" max="2562" width="13.25" style="313" customWidth="1"/>
    <col min="2563" max="2563" width="10" style="313" customWidth="1"/>
    <col min="2564" max="2564" width="12.625" style="313" customWidth="1"/>
    <col min="2565" max="2565" width="9" style="313" hidden="1" customWidth="1"/>
    <col min="2566" max="2815" width="9" style="313"/>
    <col min="2816" max="2816" width="38.25" style="313" customWidth="1"/>
    <col min="2817" max="2817" width="11.625" style="313" customWidth="1"/>
    <col min="2818" max="2818" width="13.25" style="313" customWidth="1"/>
    <col min="2819" max="2819" width="10" style="313" customWidth="1"/>
    <col min="2820" max="2820" width="12.625" style="313" customWidth="1"/>
    <col min="2821" max="2821" width="9" style="313" hidden="1" customWidth="1"/>
    <col min="2822" max="3071" width="9" style="313"/>
    <col min="3072" max="3072" width="38.25" style="313" customWidth="1"/>
    <col min="3073" max="3073" width="11.625" style="313" customWidth="1"/>
    <col min="3074" max="3074" width="13.25" style="313" customWidth="1"/>
    <col min="3075" max="3075" width="10" style="313" customWidth="1"/>
    <col min="3076" max="3076" width="12.625" style="313" customWidth="1"/>
    <col min="3077" max="3077" width="9" style="313" hidden="1" customWidth="1"/>
    <col min="3078" max="3327" width="9" style="313"/>
    <col min="3328" max="3328" width="38.25" style="313" customWidth="1"/>
    <col min="3329" max="3329" width="11.625" style="313" customWidth="1"/>
    <col min="3330" max="3330" width="13.25" style="313" customWidth="1"/>
    <col min="3331" max="3331" width="10" style="313" customWidth="1"/>
    <col min="3332" max="3332" width="12.625" style="313" customWidth="1"/>
    <col min="3333" max="3333" width="9" style="313" hidden="1" customWidth="1"/>
    <col min="3334" max="3583" width="9" style="313"/>
    <col min="3584" max="3584" width="38.25" style="313" customWidth="1"/>
    <col min="3585" max="3585" width="11.625" style="313" customWidth="1"/>
    <col min="3586" max="3586" width="13.25" style="313" customWidth="1"/>
    <col min="3587" max="3587" width="10" style="313" customWidth="1"/>
    <col min="3588" max="3588" width="12.625" style="313" customWidth="1"/>
    <col min="3589" max="3589" width="9" style="313" hidden="1" customWidth="1"/>
    <col min="3590" max="3839" width="9" style="313"/>
    <col min="3840" max="3840" width="38.25" style="313" customWidth="1"/>
    <col min="3841" max="3841" width="11.625" style="313" customWidth="1"/>
    <col min="3842" max="3842" width="13.25" style="313" customWidth="1"/>
    <col min="3843" max="3843" width="10" style="313" customWidth="1"/>
    <col min="3844" max="3844" width="12.625" style="313" customWidth="1"/>
    <col min="3845" max="3845" width="9" style="313" hidden="1" customWidth="1"/>
    <col min="3846" max="4095" width="9" style="313"/>
    <col min="4096" max="4096" width="38.25" style="313" customWidth="1"/>
    <col min="4097" max="4097" width="11.625" style="313" customWidth="1"/>
    <col min="4098" max="4098" width="13.25" style="313" customWidth="1"/>
    <col min="4099" max="4099" width="10" style="313" customWidth="1"/>
    <col min="4100" max="4100" width="12.625" style="313" customWidth="1"/>
    <col min="4101" max="4101" width="9" style="313" hidden="1" customWidth="1"/>
    <col min="4102" max="4351" width="9" style="313"/>
    <col min="4352" max="4352" width="38.25" style="313" customWidth="1"/>
    <col min="4353" max="4353" width="11.625" style="313" customWidth="1"/>
    <col min="4354" max="4354" width="13.25" style="313" customWidth="1"/>
    <col min="4355" max="4355" width="10" style="313" customWidth="1"/>
    <col min="4356" max="4356" width="12.625" style="313" customWidth="1"/>
    <col min="4357" max="4357" width="9" style="313" hidden="1" customWidth="1"/>
    <col min="4358" max="4607" width="9" style="313"/>
    <col min="4608" max="4608" width="38.25" style="313" customWidth="1"/>
    <col min="4609" max="4609" width="11.625" style="313" customWidth="1"/>
    <col min="4610" max="4610" width="13.25" style="313" customWidth="1"/>
    <col min="4611" max="4611" width="10" style="313" customWidth="1"/>
    <col min="4612" max="4612" width="12.625" style="313" customWidth="1"/>
    <col min="4613" max="4613" width="9" style="313" hidden="1" customWidth="1"/>
    <col min="4614" max="4863" width="9" style="313"/>
    <col min="4864" max="4864" width="38.25" style="313" customWidth="1"/>
    <col min="4865" max="4865" width="11.625" style="313" customWidth="1"/>
    <col min="4866" max="4866" width="13.25" style="313" customWidth="1"/>
    <col min="4867" max="4867" width="10" style="313" customWidth="1"/>
    <col min="4868" max="4868" width="12.625" style="313" customWidth="1"/>
    <col min="4869" max="4869" width="9" style="313" hidden="1" customWidth="1"/>
    <col min="4870" max="5119" width="9" style="313"/>
    <col min="5120" max="5120" width="38.25" style="313" customWidth="1"/>
    <col min="5121" max="5121" width="11.625" style="313" customWidth="1"/>
    <col min="5122" max="5122" width="13.25" style="313" customWidth="1"/>
    <col min="5123" max="5123" width="10" style="313" customWidth="1"/>
    <col min="5124" max="5124" width="12.625" style="313" customWidth="1"/>
    <col min="5125" max="5125" width="9" style="313" hidden="1" customWidth="1"/>
    <col min="5126" max="5375" width="9" style="313"/>
    <col min="5376" max="5376" width="38.25" style="313" customWidth="1"/>
    <col min="5377" max="5377" width="11.625" style="313" customWidth="1"/>
    <col min="5378" max="5378" width="13.25" style="313" customWidth="1"/>
    <col min="5379" max="5379" width="10" style="313" customWidth="1"/>
    <col min="5380" max="5380" width="12.625" style="313" customWidth="1"/>
    <col min="5381" max="5381" width="9" style="313" hidden="1" customWidth="1"/>
    <col min="5382" max="5631" width="9" style="313"/>
    <col min="5632" max="5632" width="38.25" style="313" customWidth="1"/>
    <col min="5633" max="5633" width="11.625" style="313" customWidth="1"/>
    <col min="5634" max="5634" width="13.25" style="313" customWidth="1"/>
    <col min="5635" max="5635" width="10" style="313" customWidth="1"/>
    <col min="5636" max="5636" width="12.625" style="313" customWidth="1"/>
    <col min="5637" max="5637" width="9" style="313" hidden="1" customWidth="1"/>
    <col min="5638" max="5887" width="9" style="313"/>
    <col min="5888" max="5888" width="38.25" style="313" customWidth="1"/>
    <col min="5889" max="5889" width="11.625" style="313" customWidth="1"/>
    <col min="5890" max="5890" width="13.25" style="313" customWidth="1"/>
    <col min="5891" max="5891" width="10" style="313" customWidth="1"/>
    <col min="5892" max="5892" width="12.625" style="313" customWidth="1"/>
    <col min="5893" max="5893" width="9" style="313" hidden="1" customWidth="1"/>
    <col min="5894" max="6143" width="9" style="313"/>
    <col min="6144" max="6144" width="38.25" style="313" customWidth="1"/>
    <col min="6145" max="6145" width="11.625" style="313" customWidth="1"/>
    <col min="6146" max="6146" width="13.25" style="313" customWidth="1"/>
    <col min="6147" max="6147" width="10" style="313" customWidth="1"/>
    <col min="6148" max="6148" width="12.625" style="313" customWidth="1"/>
    <col min="6149" max="6149" width="9" style="313" hidden="1" customWidth="1"/>
    <col min="6150" max="6399" width="9" style="313"/>
    <col min="6400" max="6400" width="38.25" style="313" customWidth="1"/>
    <col min="6401" max="6401" width="11.625" style="313" customWidth="1"/>
    <col min="6402" max="6402" width="13.25" style="313" customWidth="1"/>
    <col min="6403" max="6403" width="10" style="313" customWidth="1"/>
    <col min="6404" max="6404" width="12.625" style="313" customWidth="1"/>
    <col min="6405" max="6405" width="9" style="313" hidden="1" customWidth="1"/>
    <col min="6406" max="6655" width="9" style="313"/>
    <col min="6656" max="6656" width="38.25" style="313" customWidth="1"/>
    <col min="6657" max="6657" width="11.625" style="313" customWidth="1"/>
    <col min="6658" max="6658" width="13.25" style="313" customWidth="1"/>
    <col min="6659" max="6659" width="10" style="313" customWidth="1"/>
    <col min="6660" max="6660" width="12.625" style="313" customWidth="1"/>
    <col min="6661" max="6661" width="9" style="313" hidden="1" customWidth="1"/>
    <col min="6662" max="6911" width="9" style="313"/>
    <col min="6912" max="6912" width="38.25" style="313" customWidth="1"/>
    <col min="6913" max="6913" width="11.625" style="313" customWidth="1"/>
    <col min="6914" max="6914" width="13.25" style="313" customWidth="1"/>
    <col min="6915" max="6915" width="10" style="313" customWidth="1"/>
    <col min="6916" max="6916" width="12.625" style="313" customWidth="1"/>
    <col min="6917" max="6917" width="9" style="313" hidden="1" customWidth="1"/>
    <col min="6918" max="7167" width="9" style="313"/>
    <col min="7168" max="7168" width="38.25" style="313" customWidth="1"/>
    <col min="7169" max="7169" width="11.625" style="313" customWidth="1"/>
    <col min="7170" max="7170" width="13.25" style="313" customWidth="1"/>
    <col min="7171" max="7171" width="10" style="313" customWidth="1"/>
    <col min="7172" max="7172" width="12.625" style="313" customWidth="1"/>
    <col min="7173" max="7173" width="9" style="313" hidden="1" customWidth="1"/>
    <col min="7174" max="7423" width="9" style="313"/>
    <col min="7424" max="7424" width="38.25" style="313" customWidth="1"/>
    <col min="7425" max="7425" width="11.625" style="313" customWidth="1"/>
    <col min="7426" max="7426" width="13.25" style="313" customWidth="1"/>
    <col min="7427" max="7427" width="10" style="313" customWidth="1"/>
    <col min="7428" max="7428" width="12.625" style="313" customWidth="1"/>
    <col min="7429" max="7429" width="9" style="313" hidden="1" customWidth="1"/>
    <col min="7430" max="7679" width="9" style="313"/>
    <col min="7680" max="7680" width="38.25" style="313" customWidth="1"/>
    <col min="7681" max="7681" width="11.625" style="313" customWidth="1"/>
    <col min="7682" max="7682" width="13.25" style="313" customWidth="1"/>
    <col min="7683" max="7683" width="10" style="313" customWidth="1"/>
    <col min="7684" max="7684" width="12.625" style="313" customWidth="1"/>
    <col min="7685" max="7685" width="9" style="313" hidden="1" customWidth="1"/>
    <col min="7686" max="7935" width="9" style="313"/>
    <col min="7936" max="7936" width="38.25" style="313" customWidth="1"/>
    <col min="7937" max="7937" width="11.625" style="313" customWidth="1"/>
    <col min="7938" max="7938" width="13.25" style="313" customWidth="1"/>
    <col min="7939" max="7939" width="10" style="313" customWidth="1"/>
    <col min="7940" max="7940" width="12.625" style="313" customWidth="1"/>
    <col min="7941" max="7941" width="9" style="313" hidden="1" customWidth="1"/>
    <col min="7942" max="8191" width="9" style="313"/>
    <col min="8192" max="8192" width="38.25" style="313" customWidth="1"/>
    <col min="8193" max="8193" width="11.625" style="313" customWidth="1"/>
    <col min="8194" max="8194" width="13.25" style="313" customWidth="1"/>
    <col min="8195" max="8195" width="10" style="313" customWidth="1"/>
    <col min="8196" max="8196" width="12.625" style="313" customWidth="1"/>
    <col min="8197" max="8197" width="9" style="313" hidden="1" customWidth="1"/>
    <col min="8198" max="8447" width="9" style="313"/>
    <col min="8448" max="8448" width="38.25" style="313" customWidth="1"/>
    <col min="8449" max="8449" width="11.625" style="313" customWidth="1"/>
    <col min="8450" max="8450" width="13.25" style="313" customWidth="1"/>
    <col min="8451" max="8451" width="10" style="313" customWidth="1"/>
    <col min="8452" max="8452" width="12.625" style="313" customWidth="1"/>
    <col min="8453" max="8453" width="9" style="313" hidden="1" customWidth="1"/>
    <col min="8454" max="8703" width="9" style="313"/>
    <col min="8704" max="8704" width="38.25" style="313" customWidth="1"/>
    <col min="8705" max="8705" width="11.625" style="313" customWidth="1"/>
    <col min="8706" max="8706" width="13.25" style="313" customWidth="1"/>
    <col min="8707" max="8707" width="10" style="313" customWidth="1"/>
    <col min="8708" max="8708" width="12.625" style="313" customWidth="1"/>
    <col min="8709" max="8709" width="9" style="313" hidden="1" customWidth="1"/>
    <col min="8710" max="8959" width="9" style="313"/>
    <col min="8960" max="8960" width="38.25" style="313" customWidth="1"/>
    <col min="8961" max="8961" width="11.625" style="313" customWidth="1"/>
    <col min="8962" max="8962" width="13.25" style="313" customWidth="1"/>
    <col min="8963" max="8963" width="10" style="313" customWidth="1"/>
    <col min="8964" max="8964" width="12.625" style="313" customWidth="1"/>
    <col min="8965" max="8965" width="9" style="313" hidden="1" customWidth="1"/>
    <col min="8966" max="9215" width="9" style="313"/>
    <col min="9216" max="9216" width="38.25" style="313" customWidth="1"/>
    <col min="9217" max="9217" width="11.625" style="313" customWidth="1"/>
    <col min="9218" max="9218" width="13.25" style="313" customWidth="1"/>
    <col min="9219" max="9219" width="10" style="313" customWidth="1"/>
    <col min="9220" max="9220" width="12.625" style="313" customWidth="1"/>
    <col min="9221" max="9221" width="9" style="313" hidden="1" customWidth="1"/>
    <col min="9222" max="9471" width="9" style="313"/>
    <col min="9472" max="9472" width="38.25" style="313" customWidth="1"/>
    <col min="9473" max="9473" width="11.625" style="313" customWidth="1"/>
    <col min="9474" max="9474" width="13.25" style="313" customWidth="1"/>
    <col min="9475" max="9475" width="10" style="313" customWidth="1"/>
    <col min="9476" max="9476" width="12.625" style="313" customWidth="1"/>
    <col min="9477" max="9477" width="9" style="313" hidden="1" customWidth="1"/>
    <col min="9478" max="9727" width="9" style="313"/>
    <col min="9728" max="9728" width="38.25" style="313" customWidth="1"/>
    <col min="9729" max="9729" width="11.625" style="313" customWidth="1"/>
    <col min="9730" max="9730" width="13.25" style="313" customWidth="1"/>
    <col min="9731" max="9731" width="10" style="313" customWidth="1"/>
    <col min="9732" max="9732" width="12.625" style="313" customWidth="1"/>
    <col min="9733" max="9733" width="9" style="313" hidden="1" customWidth="1"/>
    <col min="9734" max="9983" width="9" style="313"/>
    <col min="9984" max="9984" width="38.25" style="313" customWidth="1"/>
    <col min="9985" max="9985" width="11.625" style="313" customWidth="1"/>
    <col min="9986" max="9986" width="13.25" style="313" customWidth="1"/>
    <col min="9987" max="9987" width="10" style="313" customWidth="1"/>
    <col min="9988" max="9988" width="12.625" style="313" customWidth="1"/>
    <col min="9989" max="9989" width="9" style="313" hidden="1" customWidth="1"/>
    <col min="9990" max="10239" width="9" style="313"/>
    <col min="10240" max="10240" width="38.25" style="313" customWidth="1"/>
    <col min="10241" max="10241" width="11.625" style="313" customWidth="1"/>
    <col min="10242" max="10242" width="13.25" style="313" customWidth="1"/>
    <col min="10243" max="10243" width="10" style="313" customWidth="1"/>
    <col min="10244" max="10244" width="12.625" style="313" customWidth="1"/>
    <col min="10245" max="10245" width="9" style="313" hidden="1" customWidth="1"/>
    <col min="10246" max="10495" width="9" style="313"/>
    <col min="10496" max="10496" width="38.25" style="313" customWidth="1"/>
    <col min="10497" max="10497" width="11.625" style="313" customWidth="1"/>
    <col min="10498" max="10498" width="13.25" style="313" customWidth="1"/>
    <col min="10499" max="10499" width="10" style="313" customWidth="1"/>
    <col min="10500" max="10500" width="12.625" style="313" customWidth="1"/>
    <col min="10501" max="10501" width="9" style="313" hidden="1" customWidth="1"/>
    <col min="10502" max="10751" width="9" style="313"/>
    <col min="10752" max="10752" width="38.25" style="313" customWidth="1"/>
    <col min="10753" max="10753" width="11.625" style="313" customWidth="1"/>
    <col min="10754" max="10754" width="13.25" style="313" customWidth="1"/>
    <col min="10755" max="10755" width="10" style="313" customWidth="1"/>
    <col min="10756" max="10756" width="12.625" style="313" customWidth="1"/>
    <col min="10757" max="10757" width="9" style="313" hidden="1" customWidth="1"/>
    <col min="10758" max="11007" width="9" style="313"/>
    <col min="11008" max="11008" width="38.25" style="313" customWidth="1"/>
    <col min="11009" max="11009" width="11.625" style="313" customWidth="1"/>
    <col min="11010" max="11010" width="13.25" style="313" customWidth="1"/>
    <col min="11011" max="11011" width="10" style="313" customWidth="1"/>
    <col min="11012" max="11012" width="12.625" style="313" customWidth="1"/>
    <col min="11013" max="11013" width="9" style="313" hidden="1" customWidth="1"/>
    <col min="11014" max="11263" width="9" style="313"/>
    <col min="11264" max="11264" width="38.25" style="313" customWidth="1"/>
    <col min="11265" max="11265" width="11.625" style="313" customWidth="1"/>
    <col min="11266" max="11266" width="13.25" style="313" customWidth="1"/>
    <col min="11267" max="11267" width="10" style="313" customWidth="1"/>
    <col min="11268" max="11268" width="12.625" style="313" customWidth="1"/>
    <col min="11269" max="11269" width="9" style="313" hidden="1" customWidth="1"/>
    <col min="11270" max="11519" width="9" style="313"/>
    <col min="11520" max="11520" width="38.25" style="313" customWidth="1"/>
    <col min="11521" max="11521" width="11.625" style="313" customWidth="1"/>
    <col min="11522" max="11522" width="13.25" style="313" customWidth="1"/>
    <col min="11523" max="11523" width="10" style="313" customWidth="1"/>
    <col min="11524" max="11524" width="12.625" style="313" customWidth="1"/>
    <col min="11525" max="11525" width="9" style="313" hidden="1" customWidth="1"/>
    <col min="11526" max="11775" width="9" style="313"/>
    <col min="11776" max="11776" width="38.25" style="313" customWidth="1"/>
    <col min="11777" max="11777" width="11.625" style="313" customWidth="1"/>
    <col min="11778" max="11778" width="13.25" style="313" customWidth="1"/>
    <col min="11779" max="11779" width="10" style="313" customWidth="1"/>
    <col min="11780" max="11780" width="12.625" style="313" customWidth="1"/>
    <col min="11781" max="11781" width="9" style="313" hidden="1" customWidth="1"/>
    <col min="11782" max="12031" width="9" style="313"/>
    <col min="12032" max="12032" width="38.25" style="313" customWidth="1"/>
    <col min="12033" max="12033" width="11.625" style="313" customWidth="1"/>
    <col min="12034" max="12034" width="13.25" style="313" customWidth="1"/>
    <col min="12035" max="12035" width="10" style="313" customWidth="1"/>
    <col min="12036" max="12036" width="12.625" style="313" customWidth="1"/>
    <col min="12037" max="12037" width="9" style="313" hidden="1" customWidth="1"/>
    <col min="12038" max="12287" width="9" style="313"/>
    <col min="12288" max="12288" width="38.25" style="313" customWidth="1"/>
    <col min="12289" max="12289" width="11.625" style="313" customWidth="1"/>
    <col min="12290" max="12290" width="13.25" style="313" customWidth="1"/>
    <col min="12291" max="12291" width="10" style="313" customWidth="1"/>
    <col min="12292" max="12292" width="12.625" style="313" customWidth="1"/>
    <col min="12293" max="12293" width="9" style="313" hidden="1" customWidth="1"/>
    <col min="12294" max="12543" width="9" style="313"/>
    <col min="12544" max="12544" width="38.25" style="313" customWidth="1"/>
    <col min="12545" max="12545" width="11.625" style="313" customWidth="1"/>
    <col min="12546" max="12546" width="13.25" style="313" customWidth="1"/>
    <col min="12547" max="12547" width="10" style="313" customWidth="1"/>
    <col min="12548" max="12548" width="12.625" style="313" customWidth="1"/>
    <col min="12549" max="12549" width="9" style="313" hidden="1" customWidth="1"/>
    <col min="12550" max="12799" width="9" style="313"/>
    <col min="12800" max="12800" width="38.25" style="313" customWidth="1"/>
    <col min="12801" max="12801" width="11.625" style="313" customWidth="1"/>
    <col min="12802" max="12802" width="13.25" style="313" customWidth="1"/>
    <col min="12803" max="12803" width="10" style="313" customWidth="1"/>
    <col min="12804" max="12804" width="12.625" style="313" customWidth="1"/>
    <col min="12805" max="12805" width="9" style="313" hidden="1" customWidth="1"/>
    <col min="12806" max="13055" width="9" style="313"/>
    <col min="13056" max="13056" width="38.25" style="313" customWidth="1"/>
    <col min="13057" max="13057" width="11.625" style="313" customWidth="1"/>
    <col min="13058" max="13058" width="13.25" style="313" customWidth="1"/>
    <col min="13059" max="13059" width="10" style="313" customWidth="1"/>
    <col min="13060" max="13060" width="12.625" style="313" customWidth="1"/>
    <col min="13061" max="13061" width="9" style="313" hidden="1" customWidth="1"/>
    <col min="13062" max="13311" width="9" style="313"/>
    <col min="13312" max="13312" width="38.25" style="313" customWidth="1"/>
    <col min="13313" max="13313" width="11.625" style="313" customWidth="1"/>
    <col min="13314" max="13314" width="13.25" style="313" customWidth="1"/>
    <col min="13315" max="13315" width="10" style="313" customWidth="1"/>
    <col min="13316" max="13316" width="12.625" style="313" customWidth="1"/>
    <col min="13317" max="13317" width="9" style="313" hidden="1" customWidth="1"/>
    <col min="13318" max="13567" width="9" style="313"/>
    <col min="13568" max="13568" width="38.25" style="313" customWidth="1"/>
    <col min="13569" max="13569" width="11.625" style="313" customWidth="1"/>
    <col min="13570" max="13570" width="13.25" style="313" customWidth="1"/>
    <col min="13571" max="13571" width="10" style="313" customWidth="1"/>
    <col min="13572" max="13572" width="12.625" style="313" customWidth="1"/>
    <col min="13573" max="13573" width="9" style="313" hidden="1" customWidth="1"/>
    <col min="13574" max="13823" width="9" style="313"/>
    <col min="13824" max="13824" width="38.25" style="313" customWidth="1"/>
    <col min="13825" max="13825" width="11.625" style="313" customWidth="1"/>
    <col min="13826" max="13826" width="13.25" style="313" customWidth="1"/>
    <col min="13827" max="13827" width="10" style="313" customWidth="1"/>
    <col min="13828" max="13828" width="12.625" style="313" customWidth="1"/>
    <col min="13829" max="13829" width="9" style="313" hidden="1" customWidth="1"/>
    <col min="13830" max="14079" width="9" style="313"/>
    <col min="14080" max="14080" width="38.25" style="313" customWidth="1"/>
    <col min="14081" max="14081" width="11.625" style="313" customWidth="1"/>
    <col min="14082" max="14082" width="13.25" style="313" customWidth="1"/>
    <col min="14083" max="14083" width="10" style="313" customWidth="1"/>
    <col min="14084" max="14084" width="12.625" style="313" customWidth="1"/>
    <col min="14085" max="14085" width="9" style="313" hidden="1" customWidth="1"/>
    <col min="14086" max="14335" width="9" style="313"/>
    <col min="14336" max="14336" width="38.25" style="313" customWidth="1"/>
    <col min="14337" max="14337" width="11.625" style="313" customWidth="1"/>
    <col min="14338" max="14338" width="13.25" style="313" customWidth="1"/>
    <col min="14339" max="14339" width="10" style="313" customWidth="1"/>
    <col min="14340" max="14340" width="12.625" style="313" customWidth="1"/>
    <col min="14341" max="14341" width="9" style="313" hidden="1" customWidth="1"/>
    <col min="14342" max="14591" width="9" style="313"/>
    <col min="14592" max="14592" width="38.25" style="313" customWidth="1"/>
    <col min="14593" max="14593" width="11.625" style="313" customWidth="1"/>
    <col min="14594" max="14594" width="13.25" style="313" customWidth="1"/>
    <col min="14595" max="14595" width="10" style="313" customWidth="1"/>
    <col min="14596" max="14596" width="12.625" style="313" customWidth="1"/>
    <col min="14597" max="14597" width="9" style="313" hidden="1" customWidth="1"/>
    <col min="14598" max="14847" width="9" style="313"/>
    <col min="14848" max="14848" width="38.25" style="313" customWidth="1"/>
    <col min="14849" max="14849" width="11.625" style="313" customWidth="1"/>
    <col min="14850" max="14850" width="13.25" style="313" customWidth="1"/>
    <col min="14851" max="14851" width="10" style="313" customWidth="1"/>
    <col min="14852" max="14852" width="12.625" style="313" customWidth="1"/>
    <col min="14853" max="14853" width="9" style="313" hidden="1" customWidth="1"/>
    <col min="14854" max="15103" width="9" style="313"/>
    <col min="15104" max="15104" width="38.25" style="313" customWidth="1"/>
    <col min="15105" max="15105" width="11.625" style="313" customWidth="1"/>
    <col min="15106" max="15106" width="13.25" style="313" customWidth="1"/>
    <col min="15107" max="15107" width="10" style="313" customWidth="1"/>
    <col min="15108" max="15108" width="12.625" style="313" customWidth="1"/>
    <col min="15109" max="15109" width="9" style="313" hidden="1" customWidth="1"/>
    <col min="15110" max="15359" width="9" style="313"/>
    <col min="15360" max="15360" width="38.25" style="313" customWidth="1"/>
    <col min="15361" max="15361" width="11.625" style="313" customWidth="1"/>
    <col min="15362" max="15362" width="13.25" style="313" customWidth="1"/>
    <col min="15363" max="15363" width="10" style="313" customWidth="1"/>
    <col min="15364" max="15364" width="12.625" style="313" customWidth="1"/>
    <col min="15365" max="15365" width="9" style="313" hidden="1" customWidth="1"/>
    <col min="15366" max="15615" width="9" style="313"/>
    <col min="15616" max="15616" width="38.25" style="313" customWidth="1"/>
    <col min="15617" max="15617" width="11.625" style="313" customWidth="1"/>
    <col min="15618" max="15618" width="13.25" style="313" customWidth="1"/>
    <col min="15619" max="15619" width="10" style="313" customWidth="1"/>
    <col min="15620" max="15620" width="12.625" style="313" customWidth="1"/>
    <col min="15621" max="15621" width="9" style="313" hidden="1" customWidth="1"/>
    <col min="15622" max="15871" width="9" style="313"/>
    <col min="15872" max="15872" width="38.25" style="313" customWidth="1"/>
    <col min="15873" max="15873" width="11.625" style="313" customWidth="1"/>
    <col min="15874" max="15874" width="13.25" style="313" customWidth="1"/>
    <col min="15875" max="15875" width="10" style="313" customWidth="1"/>
    <col min="15876" max="15876" width="12.625" style="313" customWidth="1"/>
    <col min="15877" max="15877" width="9" style="313" hidden="1" customWidth="1"/>
    <col min="15878" max="16127" width="9" style="313"/>
    <col min="16128" max="16128" width="38.25" style="313" customWidth="1"/>
    <col min="16129" max="16129" width="11.625" style="313" customWidth="1"/>
    <col min="16130" max="16130" width="13.25" style="313" customWidth="1"/>
    <col min="16131" max="16131" width="10" style="313" customWidth="1"/>
    <col min="16132" max="16132" width="12.625" style="313" customWidth="1"/>
    <col min="16133" max="16133" width="9" style="313" hidden="1" customWidth="1"/>
    <col min="16134" max="16384" width="9" style="313"/>
  </cols>
  <sheetData>
    <row r="1" spans="1:1">
      <c r="A1" s="314" t="s">
        <v>102</v>
      </c>
    </row>
    <row r="2" ht="26.45" customHeight="1" spans="1:5">
      <c r="A2" s="315" t="s">
        <v>103</v>
      </c>
      <c r="B2" s="315"/>
      <c r="C2" s="315"/>
      <c r="D2" s="315"/>
      <c r="E2" s="315"/>
    </row>
    <row r="3" ht="20.1" customHeight="1" spans="1:5">
      <c r="A3" s="316"/>
      <c r="B3" s="316"/>
      <c r="C3" s="317"/>
      <c r="D3" s="317"/>
      <c r="E3" s="318" t="s">
        <v>31</v>
      </c>
    </row>
    <row r="4" ht="31.5" customHeight="1" spans="1:5">
      <c r="A4" s="131" t="s">
        <v>32</v>
      </c>
      <c r="B4" s="132" t="s">
        <v>33</v>
      </c>
      <c r="C4" s="132" t="s">
        <v>34</v>
      </c>
      <c r="D4" s="106" t="s">
        <v>35</v>
      </c>
      <c r="E4" s="106" t="s">
        <v>36</v>
      </c>
    </row>
    <row r="5" s="311" customFormat="1" ht="15.75" customHeight="1" spans="1:5">
      <c r="A5" s="319" t="s">
        <v>37</v>
      </c>
      <c r="B5" s="264">
        <v>76873</v>
      </c>
      <c r="C5" s="264">
        <v>76898</v>
      </c>
      <c r="D5" s="320">
        <f t="shared" ref="D5:D7" si="0">C5/B5</f>
        <v>1</v>
      </c>
      <c r="E5" s="320">
        <v>1.095</v>
      </c>
    </row>
    <row r="6" ht="15.75" customHeight="1" spans="1:5">
      <c r="A6" s="321" t="s">
        <v>38</v>
      </c>
      <c r="B6" s="185">
        <v>32852</v>
      </c>
      <c r="C6" s="185">
        <v>32852</v>
      </c>
      <c r="D6" s="306">
        <f t="shared" si="0"/>
        <v>1</v>
      </c>
      <c r="E6" s="306">
        <v>1.55</v>
      </c>
    </row>
    <row r="7" ht="15.75" customHeight="1" spans="1:5">
      <c r="A7" s="321" t="s">
        <v>39</v>
      </c>
      <c r="B7" s="185">
        <v>632</v>
      </c>
      <c r="C7" s="185">
        <v>632</v>
      </c>
      <c r="D7" s="306">
        <f t="shared" si="0"/>
        <v>1</v>
      </c>
      <c r="E7" s="306">
        <v>0.07</v>
      </c>
    </row>
    <row r="8" ht="15.75" customHeight="1" spans="1:5">
      <c r="A8" s="321" t="s">
        <v>40</v>
      </c>
      <c r="B8" s="185">
        <v>9174</v>
      </c>
      <c r="C8" s="185">
        <v>9174</v>
      </c>
      <c r="D8" s="306">
        <f t="shared" ref="D8:D18" si="1">C8/B8</f>
        <v>1</v>
      </c>
      <c r="E8" s="306">
        <v>1.063</v>
      </c>
    </row>
    <row r="9" ht="15.75" customHeight="1" spans="1:5">
      <c r="A9" s="321" t="s">
        <v>41</v>
      </c>
      <c r="B9" s="185">
        <v>4722</v>
      </c>
      <c r="C9" s="185">
        <v>4722</v>
      </c>
      <c r="D9" s="306">
        <f t="shared" si="1"/>
        <v>1</v>
      </c>
      <c r="E9" s="306">
        <v>1.154</v>
      </c>
    </row>
    <row r="10" ht="15.75" customHeight="1" spans="1:5">
      <c r="A10" s="321" t="s">
        <v>42</v>
      </c>
      <c r="B10" s="185">
        <v>1396</v>
      </c>
      <c r="C10" s="185">
        <v>1396</v>
      </c>
      <c r="D10" s="306">
        <f t="shared" si="1"/>
        <v>1</v>
      </c>
      <c r="E10" s="306">
        <v>0.936</v>
      </c>
    </row>
    <row r="11" ht="15.75" customHeight="1" spans="1:5">
      <c r="A11" s="321" t="s">
        <v>43</v>
      </c>
      <c r="B11" s="185">
        <v>3791</v>
      </c>
      <c r="C11" s="185">
        <v>3791</v>
      </c>
      <c r="D11" s="306">
        <f t="shared" si="1"/>
        <v>1</v>
      </c>
      <c r="E11" s="306">
        <v>1.19</v>
      </c>
    </row>
    <row r="12" ht="15.75" customHeight="1" spans="1:5">
      <c r="A12" s="321" t="s">
        <v>44</v>
      </c>
      <c r="B12" s="185">
        <v>4474</v>
      </c>
      <c r="C12" s="185">
        <v>4474</v>
      </c>
      <c r="D12" s="306">
        <f t="shared" si="1"/>
        <v>1</v>
      </c>
      <c r="E12" s="306">
        <v>1.238</v>
      </c>
    </row>
    <row r="13" ht="15.75" customHeight="1" spans="1:5">
      <c r="A13" s="321" t="s">
        <v>45</v>
      </c>
      <c r="B13" s="185">
        <v>839</v>
      </c>
      <c r="C13" s="185">
        <v>839</v>
      </c>
      <c r="D13" s="306">
        <f t="shared" si="1"/>
        <v>1</v>
      </c>
      <c r="E13" s="306">
        <v>1.178</v>
      </c>
    </row>
    <row r="14" ht="15.75" customHeight="1" spans="1:5">
      <c r="A14" s="321" t="s">
        <v>46</v>
      </c>
      <c r="B14" s="185">
        <v>2730</v>
      </c>
      <c r="C14" s="185">
        <v>2730</v>
      </c>
      <c r="D14" s="306">
        <f t="shared" si="1"/>
        <v>1</v>
      </c>
      <c r="E14" s="306">
        <v>1.141</v>
      </c>
    </row>
    <row r="15" ht="15.75" customHeight="1" spans="1:5">
      <c r="A15" s="321" t="s">
        <v>47</v>
      </c>
      <c r="B15" s="185">
        <v>9500</v>
      </c>
      <c r="C15" s="185">
        <v>9525</v>
      </c>
      <c r="D15" s="306">
        <f t="shared" si="1"/>
        <v>1.003</v>
      </c>
      <c r="E15" s="306">
        <v>0.724</v>
      </c>
    </row>
    <row r="16" ht="15.75" customHeight="1" spans="1:5">
      <c r="A16" s="321" t="s">
        <v>48</v>
      </c>
      <c r="B16" s="185">
        <v>1041</v>
      </c>
      <c r="C16" s="185">
        <v>1041</v>
      </c>
      <c r="D16" s="306">
        <f t="shared" si="1"/>
        <v>1</v>
      </c>
      <c r="E16" s="306">
        <v>1.03</v>
      </c>
    </row>
    <row r="17" ht="15.75" customHeight="1" spans="1:5">
      <c r="A17" s="321" t="s">
        <v>49</v>
      </c>
      <c r="B17" s="185">
        <v>2336</v>
      </c>
      <c r="C17" s="185">
        <v>2336</v>
      </c>
      <c r="D17" s="306">
        <f t="shared" si="1"/>
        <v>1</v>
      </c>
      <c r="E17" s="306">
        <v>16.11</v>
      </c>
    </row>
    <row r="18" ht="15.75" customHeight="1" spans="1:5">
      <c r="A18" s="321" t="s">
        <v>50</v>
      </c>
      <c r="B18" s="185">
        <v>3386</v>
      </c>
      <c r="C18" s="185">
        <v>3386</v>
      </c>
      <c r="D18" s="306">
        <f t="shared" si="1"/>
        <v>1</v>
      </c>
      <c r="E18" s="306">
        <v>2.116</v>
      </c>
    </row>
    <row r="19" s="311" customFormat="1" ht="15.75" customHeight="1" spans="1:5">
      <c r="A19" s="319" t="s">
        <v>51</v>
      </c>
      <c r="B19" s="264">
        <v>32827</v>
      </c>
      <c r="C19" s="264">
        <v>33268</v>
      </c>
      <c r="D19" s="320">
        <f t="shared" ref="D19:D26" si="2">C19/B19</f>
        <v>1.013</v>
      </c>
      <c r="E19" s="320">
        <v>0.848</v>
      </c>
    </row>
    <row r="20" ht="15.75" customHeight="1" spans="1:5">
      <c r="A20" s="321" t="s">
        <v>52</v>
      </c>
      <c r="B20" s="185">
        <v>5800</v>
      </c>
      <c r="C20" s="185">
        <v>5903</v>
      </c>
      <c r="D20" s="306">
        <f t="shared" si="2"/>
        <v>1.018</v>
      </c>
      <c r="E20" s="306">
        <v>1.107</v>
      </c>
    </row>
    <row r="21" ht="15.75" customHeight="1" spans="1:5">
      <c r="A21" s="321" t="s">
        <v>53</v>
      </c>
      <c r="B21" s="185">
        <v>9200</v>
      </c>
      <c r="C21" s="185">
        <v>9208</v>
      </c>
      <c r="D21" s="306">
        <f t="shared" si="2"/>
        <v>1.001</v>
      </c>
      <c r="E21" s="306">
        <v>1.192</v>
      </c>
    </row>
    <row r="22" ht="15.75" customHeight="1" spans="1:5">
      <c r="A22" s="321" t="s">
        <v>54</v>
      </c>
      <c r="B22" s="185">
        <v>4200</v>
      </c>
      <c r="C22" s="185">
        <v>4203</v>
      </c>
      <c r="D22" s="306">
        <f t="shared" si="2"/>
        <v>1.001</v>
      </c>
      <c r="E22" s="306">
        <v>1.102</v>
      </c>
    </row>
    <row r="23" ht="15.75" customHeight="1" spans="1:5">
      <c r="A23" s="321" t="s">
        <v>55</v>
      </c>
      <c r="B23" s="185">
        <v>7</v>
      </c>
      <c r="C23" s="185">
        <v>7</v>
      </c>
      <c r="D23" s="306">
        <f t="shared" si="2"/>
        <v>1</v>
      </c>
      <c r="E23" s="306">
        <v>0.233</v>
      </c>
    </row>
    <row r="24" ht="15.75" customHeight="1" spans="1:5">
      <c r="A24" s="321" t="s">
        <v>56</v>
      </c>
      <c r="B24" s="185">
        <v>13365</v>
      </c>
      <c r="C24" s="185">
        <v>13692</v>
      </c>
      <c r="D24" s="306">
        <f t="shared" si="2"/>
        <v>1.024</v>
      </c>
      <c r="E24" s="306">
        <v>0.615</v>
      </c>
    </row>
    <row r="25" ht="15.75" customHeight="1" spans="1:5">
      <c r="A25" s="321" t="s">
        <v>57</v>
      </c>
      <c r="B25" s="185">
        <v>255</v>
      </c>
      <c r="C25" s="185">
        <v>255</v>
      </c>
      <c r="D25" s="306">
        <f t="shared" si="2"/>
        <v>1</v>
      </c>
      <c r="E25" s="306">
        <v>3.806</v>
      </c>
    </row>
    <row r="26" s="311" customFormat="1" ht="15.75" customHeight="1" spans="1:5">
      <c r="A26" s="131" t="s">
        <v>58</v>
      </c>
      <c r="B26" s="185">
        <f>B5+B19</f>
        <v>109700</v>
      </c>
      <c r="C26" s="185">
        <f>C5+C19</f>
        <v>110166</v>
      </c>
      <c r="D26" s="306">
        <f t="shared" si="2"/>
        <v>1.004</v>
      </c>
      <c r="E26" s="306">
        <v>1.006</v>
      </c>
    </row>
    <row r="27" s="311" customFormat="1" ht="15.75" customHeight="1" spans="1:5">
      <c r="A27" s="319" t="s">
        <v>59</v>
      </c>
      <c r="B27" s="186"/>
      <c r="C27" s="322">
        <v>49590</v>
      </c>
      <c r="D27" s="323"/>
      <c r="E27" s="306">
        <f>C27/131369</f>
        <v>0.377</v>
      </c>
    </row>
    <row r="28" s="311" customFormat="1" ht="15.75" customHeight="1" spans="1:5">
      <c r="A28" s="319" t="s">
        <v>60</v>
      </c>
      <c r="B28" s="186"/>
      <c r="C28" s="186">
        <f>C29+C33+C34</f>
        <v>171933</v>
      </c>
      <c r="D28" s="323"/>
      <c r="E28" s="306">
        <f>C28/145626</f>
        <v>1.181</v>
      </c>
    </row>
    <row r="29" ht="15.75" customHeight="1" spans="1:5">
      <c r="A29" s="321" t="s">
        <v>61</v>
      </c>
      <c r="B29" s="182"/>
      <c r="C29" s="182">
        <v>139351</v>
      </c>
      <c r="D29" s="324"/>
      <c r="E29" s="306">
        <f>C29/120274</f>
        <v>1.159</v>
      </c>
    </row>
    <row r="30" ht="15.75" customHeight="1" spans="1:5">
      <c r="A30" s="321" t="s">
        <v>62</v>
      </c>
      <c r="B30" s="182"/>
      <c r="C30" s="182">
        <v>9704</v>
      </c>
      <c r="D30" s="324"/>
      <c r="E30" s="306">
        <f>C30/8635</f>
        <v>1.124</v>
      </c>
    </row>
    <row r="31" ht="15.75" customHeight="1" spans="1:5">
      <c r="A31" s="321" t="s">
        <v>63</v>
      </c>
      <c r="B31" s="182"/>
      <c r="C31" s="182">
        <v>56397</v>
      </c>
      <c r="D31" s="324"/>
      <c r="E31" s="306">
        <f>C31/47266</f>
        <v>1.193</v>
      </c>
    </row>
    <row r="32" ht="15.75" customHeight="1" spans="1:5">
      <c r="A32" s="321" t="s">
        <v>64</v>
      </c>
      <c r="B32" s="182"/>
      <c r="C32" s="182">
        <v>73250</v>
      </c>
      <c r="D32" s="324"/>
      <c r="E32" s="306">
        <f>C32/64373</f>
        <v>1.138</v>
      </c>
    </row>
    <row r="33" ht="15.75" customHeight="1" spans="1:5">
      <c r="A33" s="321" t="s">
        <v>65</v>
      </c>
      <c r="B33" s="325"/>
      <c r="C33" s="182">
        <v>25343</v>
      </c>
      <c r="D33" s="326"/>
      <c r="E33" s="306">
        <f>C33/21795</f>
        <v>1.163</v>
      </c>
    </row>
    <row r="34" ht="15.75" customHeight="1" spans="1:5">
      <c r="A34" s="321" t="s">
        <v>66</v>
      </c>
      <c r="B34" s="182"/>
      <c r="C34" s="182">
        <v>7239</v>
      </c>
      <c r="D34" s="324"/>
      <c r="E34" s="306">
        <f>C34/791</f>
        <v>9.152</v>
      </c>
    </row>
    <row r="35" s="311" customFormat="1" ht="15.75" customHeight="1" spans="1:5">
      <c r="A35" s="131" t="s">
        <v>68</v>
      </c>
      <c r="B35" s="186"/>
      <c r="C35" s="186">
        <f>C28+C5+C19+C27</f>
        <v>331689</v>
      </c>
      <c r="D35" s="308"/>
      <c r="E35" s="306">
        <f>C35/386480</f>
        <v>0.858</v>
      </c>
    </row>
    <row r="36" spans="1:5">
      <c r="A36" s="327"/>
      <c r="B36" s="327"/>
      <c r="C36" s="327"/>
      <c r="D36" s="327"/>
      <c r="E36" s="327"/>
    </row>
    <row r="37" spans="1:5">
      <c r="A37" s="328"/>
      <c r="B37" s="328"/>
      <c r="C37" s="328"/>
      <c r="D37" s="328"/>
      <c r="E37" s="328"/>
    </row>
    <row r="38" ht="30" customHeight="1" spans="1:5">
      <c r="A38" s="328"/>
      <c r="B38" s="328"/>
      <c r="C38" s="328"/>
      <c r="D38" s="328"/>
      <c r="E38" s="328"/>
    </row>
    <row r="39" ht="30" customHeight="1" spans="1:5">
      <c r="A39" s="328"/>
      <c r="B39" s="328"/>
      <c r="C39" s="328"/>
      <c r="D39" s="328"/>
      <c r="E39" s="328"/>
    </row>
    <row r="40" spans="1:5">
      <c r="A40" s="329"/>
      <c r="B40" s="329"/>
      <c r="C40" s="329"/>
      <c r="D40" s="329"/>
      <c r="E40" s="329"/>
    </row>
  </sheetData>
  <mergeCells count="6">
    <mergeCell ref="A2:E2"/>
    <mergeCell ref="A36:E36"/>
    <mergeCell ref="A37:E37"/>
    <mergeCell ref="A38:E38"/>
    <mergeCell ref="A39:E39"/>
    <mergeCell ref="A40:E40"/>
  </mergeCells>
  <pageMargins left="0.707638888888889" right="0.707638888888889" top="0.747916666666667" bottom="0.747916666666667" header="0.313888888888889" footer="0.313888888888889"/>
  <pageSetup paperSize="9" scale="98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showZeros="0" workbookViewId="0">
      <selection activeCell="B5" sqref="B5:C35"/>
    </sheetView>
  </sheetViews>
  <sheetFormatPr defaultColWidth="9" defaultRowHeight="14.25" outlineLevelCol="4"/>
  <cols>
    <col min="1" max="1" width="25.75" style="255" customWidth="1"/>
    <col min="2" max="2" width="11.125" style="255" customWidth="1"/>
    <col min="3" max="3" width="11.125" style="287" customWidth="1"/>
    <col min="4" max="5" width="15.75" style="287" customWidth="1"/>
    <col min="6" max="254" width="9" style="255"/>
    <col min="255" max="255" width="27.625" style="255" customWidth="1"/>
    <col min="256" max="256" width="11.625" style="255" customWidth="1"/>
    <col min="257" max="257" width="13.25" style="255" customWidth="1"/>
    <col min="258" max="258" width="10.75" style="255" customWidth="1"/>
    <col min="259" max="259" width="12.75" style="255" customWidth="1"/>
    <col min="260" max="260" width="9" style="255" hidden="1" customWidth="1"/>
    <col min="261" max="510" width="9" style="255"/>
    <col min="511" max="511" width="27.625" style="255" customWidth="1"/>
    <col min="512" max="512" width="11.625" style="255" customWidth="1"/>
    <col min="513" max="513" width="13.25" style="255" customWidth="1"/>
    <col min="514" max="514" width="10.75" style="255" customWidth="1"/>
    <col min="515" max="515" width="12.75" style="255" customWidth="1"/>
    <col min="516" max="516" width="9" style="255" hidden="1" customWidth="1"/>
    <col min="517" max="766" width="9" style="255"/>
    <col min="767" max="767" width="27.625" style="255" customWidth="1"/>
    <col min="768" max="768" width="11.625" style="255" customWidth="1"/>
    <col min="769" max="769" width="13.25" style="255" customWidth="1"/>
    <col min="770" max="770" width="10.75" style="255" customWidth="1"/>
    <col min="771" max="771" width="12.75" style="255" customWidth="1"/>
    <col min="772" max="772" width="9" style="255" hidden="1" customWidth="1"/>
    <col min="773" max="1022" width="9" style="255"/>
    <col min="1023" max="1023" width="27.625" style="255" customWidth="1"/>
    <col min="1024" max="1024" width="11.625" style="255" customWidth="1"/>
    <col min="1025" max="1025" width="13.25" style="255" customWidth="1"/>
    <col min="1026" max="1026" width="10.75" style="255" customWidth="1"/>
    <col min="1027" max="1027" width="12.75" style="255" customWidth="1"/>
    <col min="1028" max="1028" width="9" style="255" hidden="1" customWidth="1"/>
    <col min="1029" max="1278" width="9" style="255"/>
    <col min="1279" max="1279" width="27.625" style="255" customWidth="1"/>
    <col min="1280" max="1280" width="11.625" style="255" customWidth="1"/>
    <col min="1281" max="1281" width="13.25" style="255" customWidth="1"/>
    <col min="1282" max="1282" width="10.75" style="255" customWidth="1"/>
    <col min="1283" max="1283" width="12.75" style="255" customWidth="1"/>
    <col min="1284" max="1284" width="9" style="255" hidden="1" customWidth="1"/>
    <col min="1285" max="1534" width="9" style="255"/>
    <col min="1535" max="1535" width="27.625" style="255" customWidth="1"/>
    <col min="1536" max="1536" width="11.625" style="255" customWidth="1"/>
    <col min="1537" max="1537" width="13.25" style="255" customWidth="1"/>
    <col min="1538" max="1538" width="10.75" style="255" customWidth="1"/>
    <col min="1539" max="1539" width="12.75" style="255" customWidth="1"/>
    <col min="1540" max="1540" width="9" style="255" hidden="1" customWidth="1"/>
    <col min="1541" max="1790" width="9" style="255"/>
    <col min="1791" max="1791" width="27.625" style="255" customWidth="1"/>
    <col min="1792" max="1792" width="11.625" style="255" customWidth="1"/>
    <col min="1793" max="1793" width="13.25" style="255" customWidth="1"/>
    <col min="1794" max="1794" width="10.75" style="255" customWidth="1"/>
    <col min="1795" max="1795" width="12.75" style="255" customWidth="1"/>
    <col min="1796" max="1796" width="9" style="255" hidden="1" customWidth="1"/>
    <col min="1797" max="2046" width="9" style="255"/>
    <col min="2047" max="2047" width="27.625" style="255" customWidth="1"/>
    <col min="2048" max="2048" width="11.625" style="255" customWidth="1"/>
    <col min="2049" max="2049" width="13.25" style="255" customWidth="1"/>
    <col min="2050" max="2050" width="10.75" style="255" customWidth="1"/>
    <col min="2051" max="2051" width="12.75" style="255" customWidth="1"/>
    <col min="2052" max="2052" width="9" style="255" hidden="1" customWidth="1"/>
    <col min="2053" max="2302" width="9" style="255"/>
    <col min="2303" max="2303" width="27.625" style="255" customWidth="1"/>
    <col min="2304" max="2304" width="11.625" style="255" customWidth="1"/>
    <col min="2305" max="2305" width="13.25" style="255" customWidth="1"/>
    <col min="2306" max="2306" width="10.75" style="255" customWidth="1"/>
    <col min="2307" max="2307" width="12.75" style="255" customWidth="1"/>
    <col min="2308" max="2308" width="9" style="255" hidden="1" customWidth="1"/>
    <col min="2309" max="2558" width="9" style="255"/>
    <col min="2559" max="2559" width="27.625" style="255" customWidth="1"/>
    <col min="2560" max="2560" width="11.625" style="255" customWidth="1"/>
    <col min="2561" max="2561" width="13.25" style="255" customWidth="1"/>
    <col min="2562" max="2562" width="10.75" style="255" customWidth="1"/>
    <col min="2563" max="2563" width="12.75" style="255" customWidth="1"/>
    <col min="2564" max="2564" width="9" style="255" hidden="1" customWidth="1"/>
    <col min="2565" max="2814" width="9" style="255"/>
    <col min="2815" max="2815" width="27.625" style="255" customWidth="1"/>
    <col min="2816" max="2816" width="11.625" style="255" customWidth="1"/>
    <col min="2817" max="2817" width="13.25" style="255" customWidth="1"/>
    <col min="2818" max="2818" width="10.75" style="255" customWidth="1"/>
    <col min="2819" max="2819" width="12.75" style="255" customWidth="1"/>
    <col min="2820" max="2820" width="9" style="255" hidden="1" customWidth="1"/>
    <col min="2821" max="3070" width="9" style="255"/>
    <col min="3071" max="3071" width="27.625" style="255" customWidth="1"/>
    <col min="3072" max="3072" width="11.625" style="255" customWidth="1"/>
    <col min="3073" max="3073" width="13.25" style="255" customWidth="1"/>
    <col min="3074" max="3074" width="10.75" style="255" customWidth="1"/>
    <col min="3075" max="3075" width="12.75" style="255" customWidth="1"/>
    <col min="3076" max="3076" width="9" style="255" hidden="1" customWidth="1"/>
    <col min="3077" max="3326" width="9" style="255"/>
    <col min="3327" max="3327" width="27.625" style="255" customWidth="1"/>
    <col min="3328" max="3328" width="11.625" style="255" customWidth="1"/>
    <col min="3329" max="3329" width="13.25" style="255" customWidth="1"/>
    <col min="3330" max="3330" width="10.75" style="255" customWidth="1"/>
    <col min="3331" max="3331" width="12.75" style="255" customWidth="1"/>
    <col min="3332" max="3332" width="9" style="255" hidden="1" customWidth="1"/>
    <col min="3333" max="3582" width="9" style="255"/>
    <col min="3583" max="3583" width="27.625" style="255" customWidth="1"/>
    <col min="3584" max="3584" width="11.625" style="255" customWidth="1"/>
    <col min="3585" max="3585" width="13.25" style="255" customWidth="1"/>
    <col min="3586" max="3586" width="10.75" style="255" customWidth="1"/>
    <col min="3587" max="3587" width="12.75" style="255" customWidth="1"/>
    <col min="3588" max="3588" width="9" style="255" hidden="1" customWidth="1"/>
    <col min="3589" max="3838" width="9" style="255"/>
    <col min="3839" max="3839" width="27.625" style="255" customWidth="1"/>
    <col min="3840" max="3840" width="11.625" style="255" customWidth="1"/>
    <col min="3841" max="3841" width="13.25" style="255" customWidth="1"/>
    <col min="3842" max="3842" width="10.75" style="255" customWidth="1"/>
    <col min="3843" max="3843" width="12.75" style="255" customWidth="1"/>
    <col min="3844" max="3844" width="9" style="255" hidden="1" customWidth="1"/>
    <col min="3845" max="4094" width="9" style="255"/>
    <col min="4095" max="4095" width="27.625" style="255" customWidth="1"/>
    <col min="4096" max="4096" width="11.625" style="255" customWidth="1"/>
    <col min="4097" max="4097" width="13.25" style="255" customWidth="1"/>
    <col min="4098" max="4098" width="10.75" style="255" customWidth="1"/>
    <col min="4099" max="4099" width="12.75" style="255" customWidth="1"/>
    <col min="4100" max="4100" width="9" style="255" hidden="1" customWidth="1"/>
    <col min="4101" max="4350" width="9" style="255"/>
    <col min="4351" max="4351" width="27.625" style="255" customWidth="1"/>
    <col min="4352" max="4352" width="11.625" style="255" customWidth="1"/>
    <col min="4353" max="4353" width="13.25" style="255" customWidth="1"/>
    <col min="4354" max="4354" width="10.75" style="255" customWidth="1"/>
    <col min="4355" max="4355" width="12.75" style="255" customWidth="1"/>
    <col min="4356" max="4356" width="9" style="255" hidden="1" customWidth="1"/>
    <col min="4357" max="4606" width="9" style="255"/>
    <col min="4607" max="4607" width="27.625" style="255" customWidth="1"/>
    <col min="4608" max="4608" width="11.625" style="255" customWidth="1"/>
    <col min="4609" max="4609" width="13.25" style="255" customWidth="1"/>
    <col min="4610" max="4610" width="10.75" style="255" customWidth="1"/>
    <col min="4611" max="4611" width="12.75" style="255" customWidth="1"/>
    <col min="4612" max="4612" width="9" style="255" hidden="1" customWidth="1"/>
    <col min="4613" max="4862" width="9" style="255"/>
    <col min="4863" max="4863" width="27.625" style="255" customWidth="1"/>
    <col min="4864" max="4864" width="11.625" style="255" customWidth="1"/>
    <col min="4865" max="4865" width="13.25" style="255" customWidth="1"/>
    <col min="4866" max="4866" width="10.75" style="255" customWidth="1"/>
    <col min="4867" max="4867" width="12.75" style="255" customWidth="1"/>
    <col min="4868" max="4868" width="9" style="255" hidden="1" customWidth="1"/>
    <col min="4869" max="5118" width="9" style="255"/>
    <col min="5119" max="5119" width="27.625" style="255" customWidth="1"/>
    <col min="5120" max="5120" width="11.625" style="255" customWidth="1"/>
    <col min="5121" max="5121" width="13.25" style="255" customWidth="1"/>
    <col min="5122" max="5122" width="10.75" style="255" customWidth="1"/>
    <col min="5123" max="5123" width="12.75" style="255" customWidth="1"/>
    <col min="5124" max="5124" width="9" style="255" hidden="1" customWidth="1"/>
    <col min="5125" max="5374" width="9" style="255"/>
    <col min="5375" max="5375" width="27.625" style="255" customWidth="1"/>
    <col min="5376" max="5376" width="11.625" style="255" customWidth="1"/>
    <col min="5377" max="5377" width="13.25" style="255" customWidth="1"/>
    <col min="5378" max="5378" width="10.75" style="255" customWidth="1"/>
    <col min="5379" max="5379" width="12.75" style="255" customWidth="1"/>
    <col min="5380" max="5380" width="9" style="255" hidden="1" customWidth="1"/>
    <col min="5381" max="5630" width="9" style="255"/>
    <col min="5631" max="5631" width="27.625" style="255" customWidth="1"/>
    <col min="5632" max="5632" width="11.625" style="255" customWidth="1"/>
    <col min="5633" max="5633" width="13.25" style="255" customWidth="1"/>
    <col min="5634" max="5634" width="10.75" style="255" customWidth="1"/>
    <col min="5635" max="5635" width="12.75" style="255" customWidth="1"/>
    <col min="5636" max="5636" width="9" style="255" hidden="1" customWidth="1"/>
    <col min="5637" max="5886" width="9" style="255"/>
    <col min="5887" max="5887" width="27.625" style="255" customWidth="1"/>
    <col min="5888" max="5888" width="11.625" style="255" customWidth="1"/>
    <col min="5889" max="5889" width="13.25" style="255" customWidth="1"/>
    <col min="5890" max="5890" width="10.75" style="255" customWidth="1"/>
    <col min="5891" max="5891" width="12.75" style="255" customWidth="1"/>
    <col min="5892" max="5892" width="9" style="255" hidden="1" customWidth="1"/>
    <col min="5893" max="6142" width="9" style="255"/>
    <col min="6143" max="6143" width="27.625" style="255" customWidth="1"/>
    <col min="6144" max="6144" width="11.625" style="255" customWidth="1"/>
    <col min="6145" max="6145" width="13.25" style="255" customWidth="1"/>
    <col min="6146" max="6146" width="10.75" style="255" customWidth="1"/>
    <col min="6147" max="6147" width="12.75" style="255" customWidth="1"/>
    <col min="6148" max="6148" width="9" style="255" hidden="1" customWidth="1"/>
    <col min="6149" max="6398" width="9" style="255"/>
    <col min="6399" max="6399" width="27.625" style="255" customWidth="1"/>
    <col min="6400" max="6400" width="11.625" style="255" customWidth="1"/>
    <col min="6401" max="6401" width="13.25" style="255" customWidth="1"/>
    <col min="6402" max="6402" width="10.75" style="255" customWidth="1"/>
    <col min="6403" max="6403" width="12.75" style="255" customWidth="1"/>
    <col min="6404" max="6404" width="9" style="255" hidden="1" customWidth="1"/>
    <col min="6405" max="6654" width="9" style="255"/>
    <col min="6655" max="6655" width="27.625" style="255" customWidth="1"/>
    <col min="6656" max="6656" width="11.625" style="255" customWidth="1"/>
    <col min="6657" max="6657" width="13.25" style="255" customWidth="1"/>
    <col min="6658" max="6658" width="10.75" style="255" customWidth="1"/>
    <col min="6659" max="6659" width="12.75" style="255" customWidth="1"/>
    <col min="6660" max="6660" width="9" style="255" hidden="1" customWidth="1"/>
    <col min="6661" max="6910" width="9" style="255"/>
    <col min="6911" max="6911" width="27.625" style="255" customWidth="1"/>
    <col min="6912" max="6912" width="11.625" style="255" customWidth="1"/>
    <col min="6913" max="6913" width="13.25" style="255" customWidth="1"/>
    <col min="6914" max="6914" width="10.75" style="255" customWidth="1"/>
    <col min="6915" max="6915" width="12.75" style="255" customWidth="1"/>
    <col min="6916" max="6916" width="9" style="255" hidden="1" customWidth="1"/>
    <col min="6917" max="7166" width="9" style="255"/>
    <col min="7167" max="7167" width="27.625" style="255" customWidth="1"/>
    <col min="7168" max="7168" width="11.625" style="255" customWidth="1"/>
    <col min="7169" max="7169" width="13.25" style="255" customWidth="1"/>
    <col min="7170" max="7170" width="10.75" style="255" customWidth="1"/>
    <col min="7171" max="7171" width="12.75" style="255" customWidth="1"/>
    <col min="7172" max="7172" width="9" style="255" hidden="1" customWidth="1"/>
    <col min="7173" max="7422" width="9" style="255"/>
    <col min="7423" max="7423" width="27.625" style="255" customWidth="1"/>
    <col min="7424" max="7424" width="11.625" style="255" customWidth="1"/>
    <col min="7425" max="7425" width="13.25" style="255" customWidth="1"/>
    <col min="7426" max="7426" width="10.75" style="255" customWidth="1"/>
    <col min="7427" max="7427" width="12.75" style="255" customWidth="1"/>
    <col min="7428" max="7428" width="9" style="255" hidden="1" customWidth="1"/>
    <col min="7429" max="7678" width="9" style="255"/>
    <col min="7679" max="7679" width="27.625" style="255" customWidth="1"/>
    <col min="7680" max="7680" width="11.625" style="255" customWidth="1"/>
    <col min="7681" max="7681" width="13.25" style="255" customWidth="1"/>
    <col min="7682" max="7682" width="10.75" style="255" customWidth="1"/>
    <col min="7683" max="7683" width="12.75" style="255" customWidth="1"/>
    <col min="7684" max="7684" width="9" style="255" hidden="1" customWidth="1"/>
    <col min="7685" max="7934" width="9" style="255"/>
    <col min="7935" max="7935" width="27.625" style="255" customWidth="1"/>
    <col min="7936" max="7936" width="11.625" style="255" customWidth="1"/>
    <col min="7937" max="7937" width="13.25" style="255" customWidth="1"/>
    <col min="7938" max="7938" width="10.75" style="255" customWidth="1"/>
    <col min="7939" max="7939" width="12.75" style="255" customWidth="1"/>
    <col min="7940" max="7940" width="9" style="255" hidden="1" customWidth="1"/>
    <col min="7941" max="8190" width="9" style="255"/>
    <col min="8191" max="8191" width="27.625" style="255" customWidth="1"/>
    <col min="8192" max="8192" width="11.625" style="255" customWidth="1"/>
    <col min="8193" max="8193" width="13.25" style="255" customWidth="1"/>
    <col min="8194" max="8194" width="10.75" style="255" customWidth="1"/>
    <col min="8195" max="8195" width="12.75" style="255" customWidth="1"/>
    <col min="8196" max="8196" width="9" style="255" hidden="1" customWidth="1"/>
    <col min="8197" max="8446" width="9" style="255"/>
    <col min="8447" max="8447" width="27.625" style="255" customWidth="1"/>
    <col min="8448" max="8448" width="11.625" style="255" customWidth="1"/>
    <col min="8449" max="8449" width="13.25" style="255" customWidth="1"/>
    <col min="8450" max="8450" width="10.75" style="255" customWidth="1"/>
    <col min="8451" max="8451" width="12.75" style="255" customWidth="1"/>
    <col min="8452" max="8452" width="9" style="255" hidden="1" customWidth="1"/>
    <col min="8453" max="8702" width="9" style="255"/>
    <col min="8703" max="8703" width="27.625" style="255" customWidth="1"/>
    <col min="8704" max="8704" width="11.625" style="255" customWidth="1"/>
    <col min="8705" max="8705" width="13.25" style="255" customWidth="1"/>
    <col min="8706" max="8706" width="10.75" style="255" customWidth="1"/>
    <col min="8707" max="8707" width="12.75" style="255" customWidth="1"/>
    <col min="8708" max="8708" width="9" style="255" hidden="1" customWidth="1"/>
    <col min="8709" max="8958" width="9" style="255"/>
    <col min="8959" max="8959" width="27.625" style="255" customWidth="1"/>
    <col min="8960" max="8960" width="11.625" style="255" customWidth="1"/>
    <col min="8961" max="8961" width="13.25" style="255" customWidth="1"/>
    <col min="8962" max="8962" width="10.75" style="255" customWidth="1"/>
    <col min="8963" max="8963" width="12.75" style="255" customWidth="1"/>
    <col min="8964" max="8964" width="9" style="255" hidden="1" customWidth="1"/>
    <col min="8965" max="9214" width="9" style="255"/>
    <col min="9215" max="9215" width="27.625" style="255" customWidth="1"/>
    <col min="9216" max="9216" width="11.625" style="255" customWidth="1"/>
    <col min="9217" max="9217" width="13.25" style="255" customWidth="1"/>
    <col min="9218" max="9218" width="10.75" style="255" customWidth="1"/>
    <col min="9219" max="9219" width="12.75" style="255" customWidth="1"/>
    <col min="9220" max="9220" width="9" style="255" hidden="1" customWidth="1"/>
    <col min="9221" max="9470" width="9" style="255"/>
    <col min="9471" max="9471" width="27.625" style="255" customWidth="1"/>
    <col min="9472" max="9472" width="11.625" style="255" customWidth="1"/>
    <col min="9473" max="9473" width="13.25" style="255" customWidth="1"/>
    <col min="9474" max="9474" width="10.75" style="255" customWidth="1"/>
    <col min="9475" max="9475" width="12.75" style="255" customWidth="1"/>
    <col min="9476" max="9476" width="9" style="255" hidden="1" customWidth="1"/>
    <col min="9477" max="9726" width="9" style="255"/>
    <col min="9727" max="9727" width="27.625" style="255" customWidth="1"/>
    <col min="9728" max="9728" width="11.625" style="255" customWidth="1"/>
    <col min="9729" max="9729" width="13.25" style="255" customWidth="1"/>
    <col min="9730" max="9730" width="10.75" style="255" customWidth="1"/>
    <col min="9731" max="9731" width="12.75" style="255" customWidth="1"/>
    <col min="9732" max="9732" width="9" style="255" hidden="1" customWidth="1"/>
    <col min="9733" max="9982" width="9" style="255"/>
    <col min="9983" max="9983" width="27.625" style="255" customWidth="1"/>
    <col min="9984" max="9984" width="11.625" style="255" customWidth="1"/>
    <col min="9985" max="9985" width="13.25" style="255" customWidth="1"/>
    <col min="9986" max="9986" width="10.75" style="255" customWidth="1"/>
    <col min="9987" max="9987" width="12.75" style="255" customWidth="1"/>
    <col min="9988" max="9988" width="9" style="255" hidden="1" customWidth="1"/>
    <col min="9989" max="10238" width="9" style="255"/>
    <col min="10239" max="10239" width="27.625" style="255" customWidth="1"/>
    <col min="10240" max="10240" width="11.625" style="255" customWidth="1"/>
    <col min="10241" max="10241" width="13.25" style="255" customWidth="1"/>
    <col min="10242" max="10242" width="10.75" style="255" customWidth="1"/>
    <col min="10243" max="10243" width="12.75" style="255" customWidth="1"/>
    <col min="10244" max="10244" width="9" style="255" hidden="1" customWidth="1"/>
    <col min="10245" max="10494" width="9" style="255"/>
    <col min="10495" max="10495" width="27.625" style="255" customWidth="1"/>
    <col min="10496" max="10496" width="11.625" style="255" customWidth="1"/>
    <col min="10497" max="10497" width="13.25" style="255" customWidth="1"/>
    <col min="10498" max="10498" width="10.75" style="255" customWidth="1"/>
    <col min="10499" max="10499" width="12.75" style="255" customWidth="1"/>
    <col min="10500" max="10500" width="9" style="255" hidden="1" customWidth="1"/>
    <col min="10501" max="10750" width="9" style="255"/>
    <col min="10751" max="10751" width="27.625" style="255" customWidth="1"/>
    <col min="10752" max="10752" width="11.625" style="255" customWidth="1"/>
    <col min="10753" max="10753" width="13.25" style="255" customWidth="1"/>
    <col min="10754" max="10754" width="10.75" style="255" customWidth="1"/>
    <col min="10755" max="10755" width="12.75" style="255" customWidth="1"/>
    <col min="10756" max="10756" width="9" style="255" hidden="1" customWidth="1"/>
    <col min="10757" max="11006" width="9" style="255"/>
    <col min="11007" max="11007" width="27.625" style="255" customWidth="1"/>
    <col min="11008" max="11008" width="11.625" style="255" customWidth="1"/>
    <col min="11009" max="11009" width="13.25" style="255" customWidth="1"/>
    <col min="11010" max="11010" width="10.75" style="255" customWidth="1"/>
    <col min="11011" max="11011" width="12.75" style="255" customWidth="1"/>
    <col min="11012" max="11012" width="9" style="255" hidden="1" customWidth="1"/>
    <col min="11013" max="11262" width="9" style="255"/>
    <col min="11263" max="11263" width="27.625" style="255" customWidth="1"/>
    <col min="11264" max="11264" width="11.625" style="255" customWidth="1"/>
    <col min="11265" max="11265" width="13.25" style="255" customWidth="1"/>
    <col min="11266" max="11266" width="10.75" style="255" customWidth="1"/>
    <col min="11267" max="11267" width="12.75" style="255" customWidth="1"/>
    <col min="11268" max="11268" width="9" style="255" hidden="1" customWidth="1"/>
    <col min="11269" max="11518" width="9" style="255"/>
    <col min="11519" max="11519" width="27.625" style="255" customWidth="1"/>
    <col min="11520" max="11520" width="11.625" style="255" customWidth="1"/>
    <col min="11521" max="11521" width="13.25" style="255" customWidth="1"/>
    <col min="11522" max="11522" width="10.75" style="255" customWidth="1"/>
    <col min="11523" max="11523" width="12.75" style="255" customWidth="1"/>
    <col min="11524" max="11524" width="9" style="255" hidden="1" customWidth="1"/>
    <col min="11525" max="11774" width="9" style="255"/>
    <col min="11775" max="11775" width="27.625" style="255" customWidth="1"/>
    <col min="11776" max="11776" width="11.625" style="255" customWidth="1"/>
    <col min="11777" max="11777" width="13.25" style="255" customWidth="1"/>
    <col min="11778" max="11778" width="10.75" style="255" customWidth="1"/>
    <col min="11779" max="11779" width="12.75" style="255" customWidth="1"/>
    <col min="11780" max="11780" width="9" style="255" hidden="1" customWidth="1"/>
    <col min="11781" max="12030" width="9" style="255"/>
    <col min="12031" max="12031" width="27.625" style="255" customWidth="1"/>
    <col min="12032" max="12032" width="11.625" style="255" customWidth="1"/>
    <col min="12033" max="12033" width="13.25" style="255" customWidth="1"/>
    <col min="12034" max="12034" width="10.75" style="255" customWidth="1"/>
    <col min="12035" max="12035" width="12.75" style="255" customWidth="1"/>
    <col min="12036" max="12036" width="9" style="255" hidden="1" customWidth="1"/>
    <col min="12037" max="12286" width="9" style="255"/>
    <col min="12287" max="12287" width="27.625" style="255" customWidth="1"/>
    <col min="12288" max="12288" width="11.625" style="255" customWidth="1"/>
    <col min="12289" max="12289" width="13.25" style="255" customWidth="1"/>
    <col min="12290" max="12290" width="10.75" style="255" customWidth="1"/>
    <col min="12291" max="12291" width="12.75" style="255" customWidth="1"/>
    <col min="12292" max="12292" width="9" style="255" hidden="1" customWidth="1"/>
    <col min="12293" max="12542" width="9" style="255"/>
    <col min="12543" max="12543" width="27.625" style="255" customWidth="1"/>
    <col min="12544" max="12544" width="11.625" style="255" customWidth="1"/>
    <col min="12545" max="12545" width="13.25" style="255" customWidth="1"/>
    <col min="12546" max="12546" width="10.75" style="255" customWidth="1"/>
    <col min="12547" max="12547" width="12.75" style="255" customWidth="1"/>
    <col min="12548" max="12548" width="9" style="255" hidden="1" customWidth="1"/>
    <col min="12549" max="12798" width="9" style="255"/>
    <col min="12799" max="12799" width="27.625" style="255" customWidth="1"/>
    <col min="12800" max="12800" width="11.625" style="255" customWidth="1"/>
    <col min="12801" max="12801" width="13.25" style="255" customWidth="1"/>
    <col min="12802" max="12802" width="10.75" style="255" customWidth="1"/>
    <col min="12803" max="12803" width="12.75" style="255" customWidth="1"/>
    <col min="12804" max="12804" width="9" style="255" hidden="1" customWidth="1"/>
    <col min="12805" max="13054" width="9" style="255"/>
    <col min="13055" max="13055" width="27.625" style="255" customWidth="1"/>
    <col min="13056" max="13056" width="11.625" style="255" customWidth="1"/>
    <col min="13057" max="13057" width="13.25" style="255" customWidth="1"/>
    <col min="13058" max="13058" width="10.75" style="255" customWidth="1"/>
    <col min="13059" max="13059" width="12.75" style="255" customWidth="1"/>
    <col min="13060" max="13060" width="9" style="255" hidden="1" customWidth="1"/>
    <col min="13061" max="13310" width="9" style="255"/>
    <col min="13311" max="13311" width="27.625" style="255" customWidth="1"/>
    <col min="13312" max="13312" width="11.625" style="255" customWidth="1"/>
    <col min="13313" max="13313" width="13.25" style="255" customWidth="1"/>
    <col min="13314" max="13314" width="10.75" style="255" customWidth="1"/>
    <col min="13315" max="13315" width="12.75" style="255" customWidth="1"/>
    <col min="13316" max="13316" width="9" style="255" hidden="1" customWidth="1"/>
    <col min="13317" max="13566" width="9" style="255"/>
    <col min="13567" max="13567" width="27.625" style="255" customWidth="1"/>
    <col min="13568" max="13568" width="11.625" style="255" customWidth="1"/>
    <col min="13569" max="13569" width="13.25" style="255" customWidth="1"/>
    <col min="13570" max="13570" width="10.75" style="255" customWidth="1"/>
    <col min="13571" max="13571" width="12.75" style="255" customWidth="1"/>
    <col min="13572" max="13572" width="9" style="255" hidden="1" customWidth="1"/>
    <col min="13573" max="13822" width="9" style="255"/>
    <col min="13823" max="13823" width="27.625" style="255" customWidth="1"/>
    <col min="13824" max="13824" width="11.625" style="255" customWidth="1"/>
    <col min="13825" max="13825" width="13.25" style="255" customWidth="1"/>
    <col min="13826" max="13826" width="10.75" style="255" customWidth="1"/>
    <col min="13827" max="13827" width="12.75" style="255" customWidth="1"/>
    <col min="13828" max="13828" width="9" style="255" hidden="1" customWidth="1"/>
    <col min="13829" max="14078" width="9" style="255"/>
    <col min="14079" max="14079" width="27.625" style="255" customWidth="1"/>
    <col min="14080" max="14080" width="11.625" style="255" customWidth="1"/>
    <col min="14081" max="14081" width="13.25" style="255" customWidth="1"/>
    <col min="14082" max="14082" width="10.75" style="255" customWidth="1"/>
    <col min="14083" max="14083" width="12.75" style="255" customWidth="1"/>
    <col min="14084" max="14084" width="9" style="255" hidden="1" customWidth="1"/>
    <col min="14085" max="14334" width="9" style="255"/>
    <col min="14335" max="14335" width="27.625" style="255" customWidth="1"/>
    <col min="14336" max="14336" width="11.625" style="255" customWidth="1"/>
    <col min="14337" max="14337" width="13.25" style="255" customWidth="1"/>
    <col min="14338" max="14338" width="10.75" style="255" customWidth="1"/>
    <col min="14339" max="14339" width="12.75" style="255" customWidth="1"/>
    <col min="14340" max="14340" width="9" style="255" hidden="1" customWidth="1"/>
    <col min="14341" max="14590" width="9" style="255"/>
    <col min="14591" max="14591" width="27.625" style="255" customWidth="1"/>
    <col min="14592" max="14592" width="11.625" style="255" customWidth="1"/>
    <col min="14593" max="14593" width="13.25" style="255" customWidth="1"/>
    <col min="14594" max="14594" width="10.75" style="255" customWidth="1"/>
    <col min="14595" max="14595" width="12.75" style="255" customWidth="1"/>
    <col min="14596" max="14596" width="9" style="255" hidden="1" customWidth="1"/>
    <col min="14597" max="14846" width="9" style="255"/>
    <col min="14847" max="14847" width="27.625" style="255" customWidth="1"/>
    <col min="14848" max="14848" width="11.625" style="255" customWidth="1"/>
    <col min="14849" max="14849" width="13.25" style="255" customWidth="1"/>
    <col min="14850" max="14850" width="10.75" style="255" customWidth="1"/>
    <col min="14851" max="14851" width="12.75" style="255" customWidth="1"/>
    <col min="14852" max="14852" width="9" style="255" hidden="1" customWidth="1"/>
    <col min="14853" max="15102" width="9" style="255"/>
    <col min="15103" max="15103" width="27.625" style="255" customWidth="1"/>
    <col min="15104" max="15104" width="11.625" style="255" customWidth="1"/>
    <col min="15105" max="15105" width="13.25" style="255" customWidth="1"/>
    <col min="15106" max="15106" width="10.75" style="255" customWidth="1"/>
    <col min="15107" max="15107" width="12.75" style="255" customWidth="1"/>
    <col min="15108" max="15108" width="9" style="255" hidden="1" customWidth="1"/>
    <col min="15109" max="15358" width="9" style="255"/>
    <col min="15359" max="15359" width="27.625" style="255" customWidth="1"/>
    <col min="15360" max="15360" width="11.625" style="255" customWidth="1"/>
    <col min="15361" max="15361" width="13.25" style="255" customWidth="1"/>
    <col min="15362" max="15362" width="10.75" style="255" customWidth="1"/>
    <col min="15363" max="15363" width="12.75" style="255" customWidth="1"/>
    <col min="15364" max="15364" width="9" style="255" hidden="1" customWidth="1"/>
    <col min="15365" max="15614" width="9" style="255"/>
    <col min="15615" max="15615" width="27.625" style="255" customWidth="1"/>
    <col min="15616" max="15616" width="11.625" style="255" customWidth="1"/>
    <col min="15617" max="15617" width="13.25" style="255" customWidth="1"/>
    <col min="15618" max="15618" width="10.75" style="255" customWidth="1"/>
    <col min="15619" max="15619" width="12.75" style="255" customWidth="1"/>
    <col min="15620" max="15620" width="9" style="255" hidden="1" customWidth="1"/>
    <col min="15621" max="15870" width="9" style="255"/>
    <col min="15871" max="15871" width="27.625" style="255" customWidth="1"/>
    <col min="15872" max="15872" width="11.625" style="255" customWidth="1"/>
    <col min="15873" max="15873" width="13.25" style="255" customWidth="1"/>
    <col min="15874" max="15874" width="10.75" style="255" customWidth="1"/>
    <col min="15875" max="15875" width="12.75" style="255" customWidth="1"/>
    <col min="15876" max="15876" width="9" style="255" hidden="1" customWidth="1"/>
    <col min="15877" max="16126" width="9" style="255"/>
    <col min="16127" max="16127" width="27.625" style="255" customWidth="1"/>
    <col min="16128" max="16128" width="11.625" style="255" customWidth="1"/>
    <col min="16129" max="16129" width="13.25" style="255" customWidth="1"/>
    <col min="16130" max="16130" width="10.75" style="255" customWidth="1"/>
    <col min="16131" max="16131" width="12.75" style="255" customWidth="1"/>
    <col min="16132" max="16132" width="9" style="255" hidden="1" customWidth="1"/>
    <col min="16133" max="16383" width="9" style="255"/>
    <col min="16384" max="16384" width="9" style="255" customWidth="1"/>
  </cols>
  <sheetData>
    <row r="1" spans="1:1">
      <c r="A1" s="255" t="s">
        <v>104</v>
      </c>
    </row>
    <row r="2" ht="22.5" customHeight="1" spans="1:5">
      <c r="A2" s="303" t="s">
        <v>105</v>
      </c>
      <c r="B2" s="303"/>
      <c r="C2" s="303"/>
      <c r="D2" s="303"/>
      <c r="E2" s="303"/>
    </row>
    <row r="3" customHeight="1" spans="1:5">
      <c r="A3" s="289"/>
      <c r="E3" s="304" t="s">
        <v>31</v>
      </c>
    </row>
    <row r="4" ht="45" customHeight="1" spans="1:5">
      <c r="A4" s="131" t="s">
        <v>32</v>
      </c>
      <c r="B4" s="106" t="s">
        <v>33</v>
      </c>
      <c r="C4" s="132" t="s">
        <v>34</v>
      </c>
      <c r="D4" s="106" t="s">
        <v>35</v>
      </c>
      <c r="E4" s="106" t="s">
        <v>36</v>
      </c>
    </row>
    <row r="5" spans="1:5">
      <c r="A5" s="305" t="s">
        <v>71</v>
      </c>
      <c r="B5" s="185">
        <v>21275</v>
      </c>
      <c r="C5" s="185">
        <v>20216</v>
      </c>
      <c r="D5" s="306">
        <f t="shared" ref="D5:D20" si="0">C5/B5</f>
        <v>0.95</v>
      </c>
      <c r="E5" s="210">
        <v>1.157</v>
      </c>
    </row>
    <row r="6" spans="1:5">
      <c r="A6" s="305" t="s">
        <v>72</v>
      </c>
      <c r="B6" s="185">
        <v>0</v>
      </c>
      <c r="C6" s="185">
        <v>0</v>
      </c>
      <c r="D6" s="306"/>
      <c r="E6" s="210"/>
    </row>
    <row r="7" spans="1:5">
      <c r="A7" s="305" t="s">
        <v>73</v>
      </c>
      <c r="B7" s="185">
        <v>245</v>
      </c>
      <c r="C7" s="185">
        <v>245</v>
      </c>
      <c r="D7" s="306">
        <f t="shared" si="0"/>
        <v>1</v>
      </c>
      <c r="E7" s="210">
        <v>0.64</v>
      </c>
    </row>
    <row r="8" spans="1:5">
      <c r="A8" s="305" t="s">
        <v>74</v>
      </c>
      <c r="B8" s="185">
        <v>13299</v>
      </c>
      <c r="C8" s="185">
        <v>13070</v>
      </c>
      <c r="D8" s="306">
        <f t="shared" si="0"/>
        <v>0.983</v>
      </c>
      <c r="E8" s="210">
        <v>0.78</v>
      </c>
    </row>
    <row r="9" spans="1:5">
      <c r="A9" s="305" t="s">
        <v>75</v>
      </c>
      <c r="B9" s="185">
        <v>57806</v>
      </c>
      <c r="C9" s="185">
        <v>57793</v>
      </c>
      <c r="D9" s="306">
        <f t="shared" si="0"/>
        <v>1</v>
      </c>
      <c r="E9" s="210">
        <v>1.045</v>
      </c>
    </row>
    <row r="10" spans="1:5">
      <c r="A10" s="305" t="s">
        <v>76</v>
      </c>
      <c r="B10" s="185">
        <v>4487</v>
      </c>
      <c r="C10" s="185">
        <v>4302</v>
      </c>
      <c r="D10" s="306">
        <f t="shared" si="0"/>
        <v>0.959</v>
      </c>
      <c r="E10" s="210">
        <v>1.288</v>
      </c>
    </row>
    <row r="11" spans="1:5">
      <c r="A11" s="305" t="s">
        <v>77</v>
      </c>
      <c r="B11" s="185">
        <v>6119</v>
      </c>
      <c r="C11" s="185">
        <v>5376</v>
      </c>
      <c r="D11" s="306">
        <f t="shared" si="0"/>
        <v>0.879</v>
      </c>
      <c r="E11" s="210">
        <v>1.254</v>
      </c>
    </row>
    <row r="12" spans="1:5">
      <c r="A12" s="305" t="s">
        <v>78</v>
      </c>
      <c r="B12" s="185">
        <v>16936</v>
      </c>
      <c r="C12" s="185">
        <v>14901</v>
      </c>
      <c r="D12" s="306">
        <f t="shared" si="0"/>
        <v>0.88</v>
      </c>
      <c r="E12" s="210">
        <v>1.192</v>
      </c>
    </row>
    <row r="13" spans="1:5">
      <c r="A13" s="305" t="s">
        <v>79</v>
      </c>
      <c r="B13" s="185">
        <v>33074</v>
      </c>
      <c r="C13" s="185">
        <v>32358</v>
      </c>
      <c r="D13" s="306">
        <f t="shared" si="0"/>
        <v>0.978</v>
      </c>
      <c r="E13" s="210">
        <v>1.341</v>
      </c>
    </row>
    <row r="14" spans="1:5">
      <c r="A14" s="305" t="s">
        <v>80</v>
      </c>
      <c r="B14" s="185">
        <v>9537</v>
      </c>
      <c r="C14" s="185">
        <v>8877</v>
      </c>
      <c r="D14" s="306">
        <f t="shared" si="0"/>
        <v>0.931</v>
      </c>
      <c r="E14" s="210">
        <v>1.295</v>
      </c>
    </row>
    <row r="15" spans="1:5">
      <c r="A15" s="305" t="s">
        <v>81</v>
      </c>
      <c r="B15" s="185">
        <v>20307</v>
      </c>
      <c r="C15" s="185">
        <v>20026</v>
      </c>
      <c r="D15" s="306">
        <f t="shared" si="0"/>
        <v>0.986</v>
      </c>
      <c r="E15" s="210">
        <v>1.408</v>
      </c>
    </row>
    <row r="16" spans="1:5">
      <c r="A16" s="305" t="s">
        <v>82</v>
      </c>
      <c r="B16" s="185">
        <v>51628</v>
      </c>
      <c r="C16" s="185">
        <v>46050</v>
      </c>
      <c r="D16" s="306">
        <f t="shared" si="0"/>
        <v>0.892</v>
      </c>
      <c r="E16" s="210">
        <v>0.942</v>
      </c>
    </row>
    <row r="17" spans="1:5">
      <c r="A17" s="305" t="s">
        <v>83</v>
      </c>
      <c r="B17" s="185">
        <v>22532</v>
      </c>
      <c r="C17" s="185">
        <v>20674</v>
      </c>
      <c r="D17" s="306">
        <f t="shared" si="0"/>
        <v>0.918</v>
      </c>
      <c r="E17" s="210">
        <v>2.224</v>
      </c>
    </row>
    <row r="18" spans="1:5">
      <c r="A18" s="305" t="s">
        <v>84</v>
      </c>
      <c r="B18" s="185">
        <v>6845</v>
      </c>
      <c r="C18" s="185">
        <v>6679</v>
      </c>
      <c r="D18" s="306">
        <f t="shared" si="0"/>
        <v>0.976</v>
      </c>
      <c r="E18" s="210">
        <v>1.464</v>
      </c>
    </row>
    <row r="19" spans="1:5">
      <c r="A19" s="305" t="s">
        <v>85</v>
      </c>
      <c r="B19" s="185">
        <v>3964</v>
      </c>
      <c r="C19" s="185">
        <v>3476</v>
      </c>
      <c r="D19" s="306">
        <f t="shared" si="0"/>
        <v>0.877</v>
      </c>
      <c r="E19" s="210">
        <v>0.347</v>
      </c>
    </row>
    <row r="20" spans="1:5">
      <c r="A20" s="305" t="s">
        <v>86</v>
      </c>
      <c r="B20" s="185">
        <v>53</v>
      </c>
      <c r="C20" s="185">
        <v>53</v>
      </c>
      <c r="D20" s="306">
        <f t="shared" si="0"/>
        <v>1</v>
      </c>
      <c r="E20" s="210">
        <v>0.331</v>
      </c>
    </row>
    <row r="21" spans="1:5">
      <c r="A21" s="305" t="s">
        <v>87</v>
      </c>
      <c r="B21" s="185">
        <v>0</v>
      </c>
      <c r="C21" s="185">
        <v>0</v>
      </c>
      <c r="D21" s="306"/>
      <c r="E21" s="210"/>
    </row>
    <row r="22" spans="1:5">
      <c r="A22" s="305" t="s">
        <v>88</v>
      </c>
      <c r="B22" s="185">
        <v>9815</v>
      </c>
      <c r="C22" s="185">
        <v>4067</v>
      </c>
      <c r="D22" s="306">
        <f t="shared" ref="D22:D24" si="1">C22/B22</f>
        <v>0.414</v>
      </c>
      <c r="E22" s="210">
        <v>1.711</v>
      </c>
    </row>
    <row r="23" spans="1:5">
      <c r="A23" s="305" t="s">
        <v>89</v>
      </c>
      <c r="B23" s="185">
        <v>5703</v>
      </c>
      <c r="C23" s="185">
        <v>5703</v>
      </c>
      <c r="D23" s="306">
        <f t="shared" si="1"/>
        <v>1</v>
      </c>
      <c r="E23" s="210">
        <v>0.371</v>
      </c>
    </row>
    <row r="24" spans="1:5">
      <c r="A24" s="305" t="s">
        <v>90</v>
      </c>
      <c r="B24" s="185">
        <v>480</v>
      </c>
      <c r="C24" s="185">
        <v>465</v>
      </c>
      <c r="D24" s="306">
        <f t="shared" si="1"/>
        <v>0.969</v>
      </c>
      <c r="E24" s="210">
        <v>1.033</v>
      </c>
    </row>
    <row r="25" spans="1:5">
      <c r="A25" s="305" t="s">
        <v>91</v>
      </c>
      <c r="B25" s="185">
        <v>0</v>
      </c>
      <c r="C25" s="185">
        <v>0</v>
      </c>
      <c r="D25" s="306"/>
      <c r="E25" s="210"/>
    </row>
    <row r="26" spans="1:5">
      <c r="A26" s="305" t="s">
        <v>92</v>
      </c>
      <c r="B26" s="185">
        <v>13112</v>
      </c>
      <c r="C26" s="185">
        <v>7819</v>
      </c>
      <c r="D26" s="306">
        <f t="shared" ref="D26:D29" si="2">C26/B26</f>
        <v>0.596</v>
      </c>
      <c r="E26" s="210">
        <v>3.774</v>
      </c>
    </row>
    <row r="27" spans="1:5">
      <c r="A27" s="305" t="s">
        <v>93</v>
      </c>
      <c r="B27" s="185">
        <v>6652</v>
      </c>
      <c r="C27" s="185">
        <v>6652</v>
      </c>
      <c r="D27" s="306">
        <f t="shared" si="2"/>
        <v>1</v>
      </c>
      <c r="E27" s="210">
        <v>2.106</v>
      </c>
    </row>
    <row r="28" spans="1:5">
      <c r="A28" s="305" t="s">
        <v>94</v>
      </c>
      <c r="B28" s="185">
        <v>52</v>
      </c>
      <c r="C28" s="185">
        <v>52</v>
      </c>
      <c r="D28" s="306">
        <f t="shared" si="2"/>
        <v>1</v>
      </c>
      <c r="E28" s="210">
        <v>0.377</v>
      </c>
    </row>
    <row r="29" s="301" customFormat="1" spans="1:5">
      <c r="A29" s="277" t="s">
        <v>95</v>
      </c>
      <c r="B29" s="185">
        <f>SUM(B5:B28)</f>
        <v>303921</v>
      </c>
      <c r="C29" s="185">
        <f>SUM(C5:C28)</f>
        <v>278854</v>
      </c>
      <c r="D29" s="306">
        <f t="shared" si="2"/>
        <v>0.918</v>
      </c>
      <c r="E29" s="210">
        <v>1.108</v>
      </c>
    </row>
    <row r="30" s="301" customFormat="1" spans="1:5">
      <c r="A30" s="307" t="s">
        <v>96</v>
      </c>
      <c r="B30" s="186"/>
      <c r="C30" s="186">
        <v>21956</v>
      </c>
      <c r="D30" s="308"/>
      <c r="E30" s="210">
        <f>C30/104769</f>
        <v>0.21</v>
      </c>
    </row>
    <row r="31" s="301" customFormat="1" spans="1:5">
      <c r="A31" s="307" t="s">
        <v>97</v>
      </c>
      <c r="B31" s="186"/>
      <c r="C31" s="186">
        <v>30879</v>
      </c>
      <c r="D31" s="308"/>
      <c r="E31" s="210">
        <f>C31/29992</f>
        <v>1.03</v>
      </c>
    </row>
    <row r="32" s="302" customFormat="1" spans="1:5">
      <c r="A32" s="309" t="s">
        <v>98</v>
      </c>
      <c r="B32" s="182"/>
      <c r="C32" s="182">
        <v>5346</v>
      </c>
      <c r="D32" s="310"/>
      <c r="E32" s="210">
        <f>C32/2255</f>
        <v>2.371</v>
      </c>
    </row>
    <row r="33" s="302" customFormat="1" spans="1:5">
      <c r="A33" s="309" t="s">
        <v>99</v>
      </c>
      <c r="B33" s="182"/>
      <c r="C33" s="182">
        <v>466</v>
      </c>
      <c r="D33" s="310"/>
      <c r="E33" s="210">
        <f>C33/1785</f>
        <v>0.261</v>
      </c>
    </row>
    <row r="34" spans="1:5">
      <c r="A34" s="305" t="s">
        <v>100</v>
      </c>
      <c r="B34" s="182"/>
      <c r="C34" s="182">
        <v>25067</v>
      </c>
      <c r="D34" s="310"/>
      <c r="E34" s="210">
        <f>C34/25343</f>
        <v>0.989</v>
      </c>
    </row>
    <row r="35" s="301" customFormat="1" spans="1:5">
      <c r="A35" s="277" t="s">
        <v>101</v>
      </c>
      <c r="B35" s="186"/>
      <c r="C35" s="186">
        <f>C31+C30+C29</f>
        <v>331689</v>
      </c>
      <c r="D35" s="308"/>
      <c r="E35" s="210">
        <f>C35/386480</f>
        <v>0.858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rstPageNumber="4" orientation="portrait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87"/>
  <sheetViews>
    <sheetView showZeros="0" tabSelected="1" workbookViewId="0">
      <pane xSplit="1" ySplit="5" topLeftCell="B750" activePane="bottomRight" state="frozen"/>
      <selection/>
      <selection pane="topRight"/>
      <selection pane="bottomLeft"/>
      <selection pane="bottomRight" activeCell="C765" sqref="C765"/>
    </sheetView>
  </sheetViews>
  <sheetFormatPr defaultColWidth="9" defaultRowHeight="14.25" outlineLevelCol="2"/>
  <cols>
    <col min="1" max="1" width="38.625" style="171" customWidth="1"/>
    <col min="2" max="2" width="9.25" style="171"/>
    <col min="3" max="3" width="18.25" style="286" customWidth="1"/>
    <col min="4" max="254" width="9" style="287"/>
    <col min="255" max="255" width="54.5" style="287" customWidth="1"/>
    <col min="256" max="256" width="16.75" style="287" customWidth="1"/>
    <col min="257" max="510" width="9" style="287"/>
    <col min="511" max="511" width="54.5" style="287" customWidth="1"/>
    <col min="512" max="512" width="16.75" style="287" customWidth="1"/>
    <col min="513" max="766" width="9" style="287"/>
    <col min="767" max="767" width="54.5" style="287" customWidth="1"/>
    <col min="768" max="768" width="16.75" style="287" customWidth="1"/>
    <col min="769" max="1022" width="9" style="287"/>
    <col min="1023" max="1023" width="54.5" style="287" customWidth="1"/>
    <col min="1024" max="1024" width="16.75" style="287" customWidth="1"/>
    <col min="1025" max="1278" width="9" style="287"/>
    <col min="1279" max="1279" width="54.5" style="287" customWidth="1"/>
    <col min="1280" max="1280" width="16.75" style="287" customWidth="1"/>
    <col min="1281" max="1534" width="9" style="287"/>
    <col min="1535" max="1535" width="54.5" style="287" customWidth="1"/>
    <col min="1536" max="1536" width="16.75" style="287" customWidth="1"/>
    <col min="1537" max="1790" width="9" style="287"/>
    <col min="1791" max="1791" width="54.5" style="287" customWidth="1"/>
    <col min="1792" max="1792" width="16.75" style="287" customWidth="1"/>
    <col min="1793" max="2046" width="9" style="287"/>
    <col min="2047" max="2047" width="54.5" style="287" customWidth="1"/>
    <col min="2048" max="2048" width="16.75" style="287" customWidth="1"/>
    <col min="2049" max="2302" width="9" style="287"/>
    <col min="2303" max="2303" width="54.5" style="287" customWidth="1"/>
    <col min="2304" max="2304" width="16.75" style="287" customWidth="1"/>
    <col min="2305" max="2558" width="9" style="287"/>
    <col min="2559" max="2559" width="54.5" style="287" customWidth="1"/>
    <col min="2560" max="2560" width="16.75" style="287" customWidth="1"/>
    <col min="2561" max="2814" width="9" style="287"/>
    <col min="2815" max="2815" width="54.5" style="287" customWidth="1"/>
    <col min="2816" max="2816" width="16.75" style="287" customWidth="1"/>
    <col min="2817" max="3070" width="9" style="287"/>
    <col min="3071" max="3071" width="54.5" style="287" customWidth="1"/>
    <col min="3072" max="3072" width="16.75" style="287" customWidth="1"/>
    <col min="3073" max="3326" width="9" style="287"/>
    <col min="3327" max="3327" width="54.5" style="287" customWidth="1"/>
    <col min="3328" max="3328" width="16.75" style="287" customWidth="1"/>
    <col min="3329" max="3582" width="9" style="287"/>
    <col min="3583" max="3583" width="54.5" style="287" customWidth="1"/>
    <col min="3584" max="3584" width="16.75" style="287" customWidth="1"/>
    <col min="3585" max="3838" width="9" style="287"/>
    <col min="3839" max="3839" width="54.5" style="287" customWidth="1"/>
    <col min="3840" max="3840" width="16.75" style="287" customWidth="1"/>
    <col min="3841" max="4094" width="9" style="287"/>
    <col min="4095" max="4095" width="54.5" style="287" customWidth="1"/>
    <col min="4096" max="4096" width="16.75" style="287" customWidth="1"/>
    <col min="4097" max="4350" width="9" style="287"/>
    <col min="4351" max="4351" width="54.5" style="287" customWidth="1"/>
    <col min="4352" max="4352" width="16.75" style="287" customWidth="1"/>
    <col min="4353" max="4606" width="9" style="287"/>
    <col min="4607" max="4607" width="54.5" style="287" customWidth="1"/>
    <col min="4608" max="4608" width="16.75" style="287" customWidth="1"/>
    <col min="4609" max="4862" width="9" style="287"/>
    <col min="4863" max="4863" width="54.5" style="287" customWidth="1"/>
    <col min="4864" max="4864" width="16.75" style="287" customWidth="1"/>
    <col min="4865" max="5118" width="9" style="287"/>
    <col min="5119" max="5119" width="54.5" style="287" customWidth="1"/>
    <col min="5120" max="5120" width="16.75" style="287" customWidth="1"/>
    <col min="5121" max="5374" width="9" style="287"/>
    <col min="5375" max="5375" width="54.5" style="287" customWidth="1"/>
    <col min="5376" max="5376" width="16.75" style="287" customWidth="1"/>
    <col min="5377" max="5630" width="9" style="287"/>
    <col min="5631" max="5631" width="54.5" style="287" customWidth="1"/>
    <col min="5632" max="5632" width="16.75" style="287" customWidth="1"/>
    <col min="5633" max="5886" width="9" style="287"/>
    <col min="5887" max="5887" width="54.5" style="287" customWidth="1"/>
    <col min="5888" max="5888" width="16.75" style="287" customWidth="1"/>
    <col min="5889" max="6142" width="9" style="287"/>
    <col min="6143" max="6143" width="54.5" style="287" customWidth="1"/>
    <col min="6144" max="6144" width="16.75" style="287" customWidth="1"/>
    <col min="6145" max="6398" width="9" style="287"/>
    <col min="6399" max="6399" width="54.5" style="287" customWidth="1"/>
    <col min="6400" max="6400" width="16.75" style="287" customWidth="1"/>
    <col min="6401" max="6654" width="9" style="287"/>
    <col min="6655" max="6655" width="54.5" style="287" customWidth="1"/>
    <col min="6656" max="6656" width="16.75" style="287" customWidth="1"/>
    <col min="6657" max="6910" width="9" style="287"/>
    <col min="6911" max="6911" width="54.5" style="287" customWidth="1"/>
    <col min="6912" max="6912" width="16.75" style="287" customWidth="1"/>
    <col min="6913" max="7166" width="9" style="287"/>
    <col min="7167" max="7167" width="54.5" style="287" customWidth="1"/>
    <col min="7168" max="7168" width="16.75" style="287" customWidth="1"/>
    <col min="7169" max="7422" width="9" style="287"/>
    <col min="7423" max="7423" width="54.5" style="287" customWidth="1"/>
    <col min="7424" max="7424" width="16.75" style="287" customWidth="1"/>
    <col min="7425" max="7678" width="9" style="287"/>
    <col min="7679" max="7679" width="54.5" style="287" customWidth="1"/>
    <col min="7680" max="7680" width="16.75" style="287" customWidth="1"/>
    <col min="7681" max="7934" width="9" style="287"/>
    <col min="7935" max="7935" width="54.5" style="287" customWidth="1"/>
    <col min="7936" max="7936" width="16.75" style="287" customWidth="1"/>
    <col min="7937" max="8190" width="9" style="287"/>
    <col min="8191" max="8191" width="54.5" style="287" customWidth="1"/>
    <col min="8192" max="8192" width="16.75" style="287" customWidth="1"/>
    <col min="8193" max="8446" width="9" style="287"/>
    <col min="8447" max="8447" width="54.5" style="287" customWidth="1"/>
    <col min="8448" max="8448" width="16.75" style="287" customWidth="1"/>
    <col min="8449" max="8702" width="9" style="287"/>
    <col min="8703" max="8703" width="54.5" style="287" customWidth="1"/>
    <col min="8704" max="8704" width="16.75" style="287" customWidth="1"/>
    <col min="8705" max="8958" width="9" style="287"/>
    <col min="8959" max="8959" width="54.5" style="287" customWidth="1"/>
    <col min="8960" max="8960" width="16.75" style="287" customWidth="1"/>
    <col min="8961" max="9214" width="9" style="287"/>
    <col min="9215" max="9215" width="54.5" style="287" customWidth="1"/>
    <col min="9216" max="9216" width="16.75" style="287" customWidth="1"/>
    <col min="9217" max="9470" width="9" style="287"/>
    <col min="9471" max="9471" width="54.5" style="287" customWidth="1"/>
    <col min="9472" max="9472" width="16.75" style="287" customWidth="1"/>
    <col min="9473" max="9726" width="9" style="287"/>
    <col min="9727" max="9727" width="54.5" style="287" customWidth="1"/>
    <col min="9728" max="9728" width="16.75" style="287" customWidth="1"/>
    <col min="9729" max="9982" width="9" style="287"/>
    <col min="9983" max="9983" width="54.5" style="287" customWidth="1"/>
    <col min="9984" max="9984" width="16.75" style="287" customWidth="1"/>
    <col min="9985" max="10238" width="9" style="287"/>
    <col min="10239" max="10239" width="54.5" style="287" customWidth="1"/>
    <col min="10240" max="10240" width="16.75" style="287" customWidth="1"/>
    <col min="10241" max="10494" width="9" style="287"/>
    <col min="10495" max="10495" width="54.5" style="287" customWidth="1"/>
    <col min="10496" max="10496" width="16.75" style="287" customWidth="1"/>
    <col min="10497" max="10750" width="9" style="287"/>
    <col min="10751" max="10751" width="54.5" style="287" customWidth="1"/>
    <col min="10752" max="10752" width="16.75" style="287" customWidth="1"/>
    <col min="10753" max="11006" width="9" style="287"/>
    <col min="11007" max="11007" width="54.5" style="287" customWidth="1"/>
    <col min="11008" max="11008" width="16.75" style="287" customWidth="1"/>
    <col min="11009" max="11262" width="9" style="287"/>
    <col min="11263" max="11263" width="54.5" style="287" customWidth="1"/>
    <col min="11264" max="11264" width="16.75" style="287" customWidth="1"/>
    <col min="11265" max="11518" width="9" style="287"/>
    <col min="11519" max="11519" width="54.5" style="287" customWidth="1"/>
    <col min="11520" max="11520" width="16.75" style="287" customWidth="1"/>
    <col min="11521" max="11774" width="9" style="287"/>
    <col min="11775" max="11775" width="54.5" style="287" customWidth="1"/>
    <col min="11776" max="11776" width="16.75" style="287" customWidth="1"/>
    <col min="11777" max="12030" width="9" style="287"/>
    <col min="12031" max="12031" width="54.5" style="287" customWidth="1"/>
    <col min="12032" max="12032" width="16.75" style="287" customWidth="1"/>
    <col min="12033" max="12286" width="9" style="287"/>
    <col min="12287" max="12287" width="54.5" style="287" customWidth="1"/>
    <col min="12288" max="12288" width="16.75" style="287" customWidth="1"/>
    <col min="12289" max="12542" width="9" style="287"/>
    <col min="12543" max="12543" width="54.5" style="287" customWidth="1"/>
    <col min="12544" max="12544" width="16.75" style="287" customWidth="1"/>
    <col min="12545" max="12798" width="9" style="287"/>
    <col min="12799" max="12799" width="54.5" style="287" customWidth="1"/>
    <col min="12800" max="12800" width="16.75" style="287" customWidth="1"/>
    <col min="12801" max="13054" width="9" style="287"/>
    <col min="13055" max="13055" width="54.5" style="287" customWidth="1"/>
    <col min="13056" max="13056" width="16.75" style="287" customWidth="1"/>
    <col min="13057" max="13310" width="9" style="287"/>
    <col min="13311" max="13311" width="54.5" style="287" customWidth="1"/>
    <col min="13312" max="13312" width="16.75" style="287" customWidth="1"/>
    <col min="13313" max="13566" width="9" style="287"/>
    <col min="13567" max="13567" width="54.5" style="287" customWidth="1"/>
    <col min="13568" max="13568" width="16.75" style="287" customWidth="1"/>
    <col min="13569" max="13822" width="9" style="287"/>
    <col min="13823" max="13823" width="54.5" style="287" customWidth="1"/>
    <col min="13824" max="13824" width="16.75" style="287" customWidth="1"/>
    <col min="13825" max="14078" width="9" style="287"/>
    <col min="14079" max="14079" width="54.5" style="287" customWidth="1"/>
    <col min="14080" max="14080" width="16.75" style="287" customWidth="1"/>
    <col min="14081" max="14334" width="9" style="287"/>
    <col min="14335" max="14335" width="54.5" style="287" customWidth="1"/>
    <col min="14336" max="14336" width="16.75" style="287" customWidth="1"/>
    <col min="14337" max="14590" width="9" style="287"/>
    <col min="14591" max="14591" width="54.5" style="287" customWidth="1"/>
    <col min="14592" max="14592" width="16.75" style="287" customWidth="1"/>
    <col min="14593" max="14846" width="9" style="287"/>
    <col min="14847" max="14847" width="54.5" style="287" customWidth="1"/>
    <col min="14848" max="14848" width="16.75" style="287" customWidth="1"/>
    <col min="14849" max="15102" width="9" style="287"/>
    <col min="15103" max="15103" width="54.5" style="287" customWidth="1"/>
    <col min="15104" max="15104" width="16.75" style="287" customWidth="1"/>
    <col min="15105" max="15358" width="9" style="287"/>
    <col min="15359" max="15359" width="54.5" style="287" customWidth="1"/>
    <col min="15360" max="15360" width="16.75" style="287" customWidth="1"/>
    <col min="15361" max="15614" width="9" style="287"/>
    <col min="15615" max="15615" width="54.5" style="287" customWidth="1"/>
    <col min="15616" max="15616" width="16.75" style="287" customWidth="1"/>
    <col min="15617" max="15870" width="9" style="287"/>
    <col min="15871" max="15871" width="54.5" style="287" customWidth="1"/>
    <col min="15872" max="15872" width="16.75" style="287" customWidth="1"/>
    <col min="15873" max="16126" width="9" style="287"/>
    <col min="16127" max="16127" width="54.5" style="287" customWidth="1"/>
    <col min="16128" max="16128" width="16.75" style="287" customWidth="1"/>
    <col min="16129" max="16384" width="9" style="287"/>
  </cols>
  <sheetData>
    <row r="1" spans="1:3">
      <c r="A1" s="254" t="s">
        <v>106</v>
      </c>
      <c r="B1" s="254"/>
      <c r="C1" s="256"/>
    </row>
    <row r="2" ht="27" customHeight="1" spans="1:3">
      <c r="A2" s="273" t="s">
        <v>107</v>
      </c>
      <c r="B2" s="273"/>
      <c r="C2" s="288"/>
    </row>
    <row r="3" ht="15" customHeight="1" spans="1:3">
      <c r="A3" s="289"/>
      <c r="B3" s="254"/>
      <c r="C3" s="290" t="s">
        <v>31</v>
      </c>
    </row>
    <row r="4" ht="21" customHeight="1" spans="1:3">
      <c r="A4" s="291" t="s">
        <v>32</v>
      </c>
      <c r="B4" s="292" t="s">
        <v>34</v>
      </c>
      <c r="C4" s="293" t="s">
        <v>36</v>
      </c>
    </row>
    <row r="5" ht="21" customHeight="1" spans="1:3">
      <c r="A5" s="294"/>
      <c r="B5" s="292"/>
      <c r="C5" s="293"/>
    </row>
    <row r="6" ht="21" customHeight="1" spans="1:3">
      <c r="A6" s="294" t="s">
        <v>108</v>
      </c>
      <c r="B6" s="295">
        <v>278854</v>
      </c>
      <c r="C6" s="296">
        <v>1.108</v>
      </c>
    </row>
    <row r="7" spans="1:3">
      <c r="A7" s="297" t="s">
        <v>109</v>
      </c>
      <c r="B7" s="298">
        <v>20216</v>
      </c>
      <c r="C7" s="299">
        <v>1.157</v>
      </c>
    </row>
    <row r="8" spans="1:3">
      <c r="A8" s="297" t="s">
        <v>110</v>
      </c>
      <c r="B8" s="298">
        <v>707</v>
      </c>
      <c r="C8" s="299">
        <v>0.954</v>
      </c>
    </row>
    <row r="9" spans="1:3">
      <c r="A9" s="184" t="s">
        <v>111</v>
      </c>
      <c r="B9" s="298">
        <v>691</v>
      </c>
      <c r="C9" s="299">
        <v>0.983</v>
      </c>
    </row>
    <row r="10" spans="1:3">
      <c r="A10" s="184" t="s">
        <v>112</v>
      </c>
      <c r="B10" s="298">
        <v>0</v>
      </c>
      <c r="C10" s="300"/>
    </row>
    <row r="11" spans="1:3">
      <c r="A11" s="184" t="s">
        <v>113</v>
      </c>
      <c r="B11" s="298">
        <v>0</v>
      </c>
      <c r="C11" s="300" t="s">
        <v>114</v>
      </c>
    </row>
    <row r="12" spans="1:3">
      <c r="A12" s="184" t="s">
        <v>115</v>
      </c>
      <c r="B12" s="298">
        <v>0</v>
      </c>
      <c r="C12" s="300">
        <v>0</v>
      </c>
    </row>
    <row r="13" spans="1:3">
      <c r="A13" s="184" t="s">
        <v>116</v>
      </c>
      <c r="B13" s="298">
        <v>0</v>
      </c>
      <c r="C13" s="300" t="s">
        <v>114</v>
      </c>
    </row>
    <row r="14" spans="1:3">
      <c r="A14" s="184" t="s">
        <v>117</v>
      </c>
      <c r="B14" s="298">
        <v>0</v>
      </c>
      <c r="C14" s="300" t="s">
        <v>114</v>
      </c>
    </row>
    <row r="15" spans="1:3">
      <c r="A15" s="184" t="s">
        <v>118</v>
      </c>
      <c r="B15" s="298">
        <v>16</v>
      </c>
      <c r="C15" s="299" t="s">
        <v>114</v>
      </c>
    </row>
    <row r="16" spans="1:3">
      <c r="A16" s="184" t="s">
        <v>119</v>
      </c>
      <c r="B16" s="298">
        <v>0</v>
      </c>
      <c r="C16" s="300">
        <v>0</v>
      </c>
    </row>
    <row r="17" spans="1:3">
      <c r="A17" s="184" t="s">
        <v>120</v>
      </c>
      <c r="B17" s="298">
        <v>0</v>
      </c>
      <c r="C17" s="300" t="s">
        <v>114</v>
      </c>
    </row>
    <row r="18" spans="1:3">
      <c r="A18" s="184" t="s">
        <v>121</v>
      </c>
      <c r="B18" s="298">
        <v>0</v>
      </c>
      <c r="C18" s="300" t="s">
        <v>114</v>
      </c>
    </row>
    <row r="19" spans="1:3">
      <c r="A19" s="184" t="s">
        <v>122</v>
      </c>
      <c r="B19" s="298">
        <v>0</v>
      </c>
      <c r="C19" s="300" t="s">
        <v>114</v>
      </c>
    </row>
    <row r="20" spans="1:3">
      <c r="A20" s="297" t="s">
        <v>123</v>
      </c>
      <c r="B20" s="298">
        <v>438</v>
      </c>
      <c r="C20" s="299">
        <v>1.115</v>
      </c>
    </row>
    <row r="21" spans="1:3">
      <c r="A21" s="184" t="s">
        <v>111</v>
      </c>
      <c r="B21" s="298">
        <v>428</v>
      </c>
      <c r="C21" s="299">
        <v>1.089</v>
      </c>
    </row>
    <row r="22" spans="1:3">
      <c r="A22" s="184" t="s">
        <v>112</v>
      </c>
      <c r="B22" s="298">
        <v>0</v>
      </c>
      <c r="C22" s="300" t="s">
        <v>114</v>
      </c>
    </row>
    <row r="23" spans="1:3">
      <c r="A23" s="184" t="s">
        <v>113</v>
      </c>
      <c r="B23" s="298">
        <v>0</v>
      </c>
      <c r="C23" s="300" t="s">
        <v>114</v>
      </c>
    </row>
    <row r="24" spans="1:3">
      <c r="A24" s="184" t="s">
        <v>124</v>
      </c>
      <c r="B24" s="298">
        <v>0</v>
      </c>
      <c r="C24" s="300" t="s">
        <v>114</v>
      </c>
    </row>
    <row r="25" spans="1:3">
      <c r="A25" s="184" t="s">
        <v>125</v>
      </c>
      <c r="B25" s="298">
        <v>0</v>
      </c>
      <c r="C25" s="300" t="s">
        <v>114</v>
      </c>
    </row>
    <row r="26" spans="1:3">
      <c r="A26" s="184" t="s">
        <v>126</v>
      </c>
      <c r="B26" s="298">
        <v>0</v>
      </c>
      <c r="C26" s="300" t="s">
        <v>114</v>
      </c>
    </row>
    <row r="27" spans="1:3">
      <c r="A27" s="184" t="s">
        <v>121</v>
      </c>
      <c r="B27" s="298">
        <v>0</v>
      </c>
      <c r="C27" s="300" t="s">
        <v>114</v>
      </c>
    </row>
    <row r="28" spans="1:3">
      <c r="A28" s="184" t="s">
        <v>127</v>
      </c>
      <c r="B28" s="298">
        <v>10</v>
      </c>
      <c r="C28" s="299" t="s">
        <v>114</v>
      </c>
    </row>
    <row r="29" spans="1:3">
      <c r="A29" s="297" t="s">
        <v>128</v>
      </c>
      <c r="B29" s="298">
        <v>6661</v>
      </c>
      <c r="C29" s="299">
        <v>1.498</v>
      </c>
    </row>
    <row r="30" spans="1:3">
      <c r="A30" s="184" t="s">
        <v>111</v>
      </c>
      <c r="B30" s="298">
        <v>4121</v>
      </c>
      <c r="C30" s="299">
        <v>1.038</v>
      </c>
    </row>
    <row r="31" spans="1:3">
      <c r="A31" s="184" t="s">
        <v>112</v>
      </c>
      <c r="B31" s="298">
        <v>0</v>
      </c>
      <c r="C31" s="300" t="s">
        <v>114</v>
      </c>
    </row>
    <row r="32" spans="1:3">
      <c r="A32" s="184" t="s">
        <v>113</v>
      </c>
      <c r="B32" s="298">
        <v>0</v>
      </c>
      <c r="C32" s="300" t="s">
        <v>114</v>
      </c>
    </row>
    <row r="33" spans="1:3">
      <c r="A33" s="184" t="s">
        <v>129</v>
      </c>
      <c r="B33" s="298">
        <v>0</v>
      </c>
      <c r="C33" s="300" t="s">
        <v>114</v>
      </c>
    </row>
    <row r="34" spans="1:3">
      <c r="A34" s="184" t="s">
        <v>130</v>
      </c>
      <c r="B34" s="298">
        <v>0</v>
      </c>
      <c r="C34" s="300" t="s">
        <v>114</v>
      </c>
    </row>
    <row r="35" spans="1:3">
      <c r="A35" s="184" t="s">
        <v>131</v>
      </c>
      <c r="B35" s="298">
        <v>0</v>
      </c>
      <c r="C35" s="300">
        <v>0</v>
      </c>
    </row>
    <row r="36" spans="1:3">
      <c r="A36" s="184" t="s">
        <v>132</v>
      </c>
      <c r="B36" s="298">
        <v>0</v>
      </c>
      <c r="C36" s="300" t="s">
        <v>114</v>
      </c>
    </row>
    <row r="37" spans="1:3">
      <c r="A37" s="184" t="s">
        <v>133</v>
      </c>
      <c r="B37" s="298">
        <v>30</v>
      </c>
      <c r="C37" s="299" t="s">
        <v>114</v>
      </c>
    </row>
    <row r="38" spans="1:3">
      <c r="A38" s="184" t="s">
        <v>134</v>
      </c>
      <c r="B38" s="298">
        <v>0</v>
      </c>
      <c r="C38" s="300" t="s">
        <v>114</v>
      </c>
    </row>
    <row r="39" spans="1:3">
      <c r="A39" s="184" t="s">
        <v>121</v>
      </c>
      <c r="B39" s="298">
        <v>0</v>
      </c>
      <c r="C39" s="300" t="s">
        <v>114</v>
      </c>
    </row>
    <row r="40" spans="1:3">
      <c r="A40" s="184" t="s">
        <v>135</v>
      </c>
      <c r="B40" s="298">
        <v>2510</v>
      </c>
      <c r="C40" s="299">
        <v>20.744</v>
      </c>
    </row>
    <row r="41" spans="1:3">
      <c r="A41" s="297" t="s">
        <v>136</v>
      </c>
      <c r="B41" s="298">
        <v>748</v>
      </c>
      <c r="C41" s="299">
        <v>0.541</v>
      </c>
    </row>
    <row r="42" spans="1:3">
      <c r="A42" s="184" t="s">
        <v>111</v>
      </c>
      <c r="B42" s="298">
        <v>302</v>
      </c>
      <c r="C42" s="299">
        <v>1.123</v>
      </c>
    </row>
    <row r="43" spans="1:3">
      <c r="A43" s="184" t="s">
        <v>112</v>
      </c>
      <c r="B43" s="298">
        <v>20</v>
      </c>
      <c r="C43" s="299" t="s">
        <v>114</v>
      </c>
    </row>
    <row r="44" spans="1:3">
      <c r="A44" s="184" t="s">
        <v>113</v>
      </c>
      <c r="B44" s="298">
        <v>0</v>
      </c>
      <c r="C44" s="300" t="s">
        <v>114</v>
      </c>
    </row>
    <row r="45" spans="1:3">
      <c r="A45" s="184" t="s">
        <v>137</v>
      </c>
      <c r="B45" s="298">
        <v>15</v>
      </c>
      <c r="C45" s="299" t="s">
        <v>114</v>
      </c>
    </row>
    <row r="46" spans="1:3">
      <c r="A46" s="184" t="s">
        <v>138</v>
      </c>
      <c r="B46" s="298">
        <v>0</v>
      </c>
      <c r="C46" s="300" t="s">
        <v>114</v>
      </c>
    </row>
    <row r="47" spans="1:3">
      <c r="A47" s="184" t="s">
        <v>139</v>
      </c>
      <c r="B47" s="298">
        <v>0</v>
      </c>
      <c r="C47" s="300" t="s">
        <v>114</v>
      </c>
    </row>
    <row r="48" spans="1:3">
      <c r="A48" s="184" t="s">
        <v>140</v>
      </c>
      <c r="B48" s="298">
        <v>0</v>
      </c>
      <c r="C48" s="300" t="s">
        <v>114</v>
      </c>
    </row>
    <row r="49" spans="1:3">
      <c r="A49" s="184" t="s">
        <v>141</v>
      </c>
      <c r="B49" s="298">
        <v>286</v>
      </c>
      <c r="C49" s="299">
        <v>1.845</v>
      </c>
    </row>
    <row r="50" spans="1:3">
      <c r="A50" s="184" t="s">
        <v>142</v>
      </c>
      <c r="B50" s="298">
        <v>0</v>
      </c>
      <c r="C50" s="300" t="s">
        <v>114</v>
      </c>
    </row>
    <row r="51" spans="1:3">
      <c r="A51" s="184" t="s">
        <v>121</v>
      </c>
      <c r="B51" s="298">
        <v>0</v>
      </c>
      <c r="C51" s="300" t="s">
        <v>114</v>
      </c>
    </row>
    <row r="52" spans="1:3">
      <c r="A52" s="184" t="s">
        <v>143</v>
      </c>
      <c r="B52" s="298">
        <v>125</v>
      </c>
      <c r="C52" s="299">
        <v>0.13</v>
      </c>
    </row>
    <row r="53" spans="1:3">
      <c r="A53" s="297" t="s">
        <v>144</v>
      </c>
      <c r="B53" s="298">
        <v>378</v>
      </c>
      <c r="C53" s="299">
        <v>0.877</v>
      </c>
    </row>
    <row r="54" spans="1:3">
      <c r="A54" s="184" t="s">
        <v>111</v>
      </c>
      <c r="B54" s="298">
        <v>279</v>
      </c>
      <c r="C54" s="299">
        <v>1.192</v>
      </c>
    </row>
    <row r="55" spans="1:3">
      <c r="A55" s="184" t="s">
        <v>112</v>
      </c>
      <c r="B55" s="298">
        <v>0</v>
      </c>
      <c r="C55" s="300" t="s">
        <v>114</v>
      </c>
    </row>
    <row r="56" spans="1:3">
      <c r="A56" s="184" t="s">
        <v>113</v>
      </c>
      <c r="B56" s="298">
        <v>0</v>
      </c>
      <c r="C56" s="300" t="s">
        <v>114</v>
      </c>
    </row>
    <row r="57" spans="1:3">
      <c r="A57" s="184" t="s">
        <v>145</v>
      </c>
      <c r="B57" s="298">
        <v>0</v>
      </c>
      <c r="C57" s="300" t="s">
        <v>114</v>
      </c>
    </row>
    <row r="58" spans="1:3">
      <c r="A58" s="184" t="s">
        <v>146</v>
      </c>
      <c r="B58" s="298">
        <v>0</v>
      </c>
      <c r="C58" s="300">
        <v>0</v>
      </c>
    </row>
    <row r="59" spans="1:3">
      <c r="A59" s="184" t="s">
        <v>147</v>
      </c>
      <c r="B59" s="298">
        <v>0</v>
      </c>
      <c r="C59" s="300" t="s">
        <v>114</v>
      </c>
    </row>
    <row r="60" spans="1:3">
      <c r="A60" s="184" t="s">
        <v>148</v>
      </c>
      <c r="B60" s="298">
        <v>0</v>
      </c>
      <c r="C60" s="300">
        <v>0</v>
      </c>
    </row>
    <row r="61" spans="1:3">
      <c r="A61" s="184" t="s">
        <v>149</v>
      </c>
      <c r="B61" s="298">
        <v>0</v>
      </c>
      <c r="C61" s="300" t="s">
        <v>114</v>
      </c>
    </row>
    <row r="62" spans="1:3">
      <c r="A62" s="184" t="s">
        <v>121</v>
      </c>
      <c r="B62" s="298">
        <v>0</v>
      </c>
      <c r="C62" s="300" t="s">
        <v>114</v>
      </c>
    </row>
    <row r="63" spans="1:3">
      <c r="A63" s="184" t="s">
        <v>150</v>
      </c>
      <c r="B63" s="298">
        <v>99</v>
      </c>
      <c r="C63" s="299">
        <v>4.95</v>
      </c>
    </row>
    <row r="64" spans="1:3">
      <c r="A64" s="297" t="s">
        <v>151</v>
      </c>
      <c r="B64" s="298">
        <v>1461</v>
      </c>
      <c r="C64" s="299">
        <v>0.959</v>
      </c>
    </row>
    <row r="65" spans="1:3">
      <c r="A65" s="184" t="s">
        <v>111</v>
      </c>
      <c r="B65" s="298">
        <v>888</v>
      </c>
      <c r="C65" s="299">
        <v>1.117</v>
      </c>
    </row>
    <row r="66" spans="1:3">
      <c r="A66" s="184" t="s">
        <v>112</v>
      </c>
      <c r="B66" s="298">
        <v>0</v>
      </c>
      <c r="C66" s="300" t="s">
        <v>114</v>
      </c>
    </row>
    <row r="67" spans="1:3">
      <c r="A67" s="184" t="s">
        <v>113</v>
      </c>
      <c r="B67" s="298">
        <v>0</v>
      </c>
      <c r="C67" s="300" t="s">
        <v>114</v>
      </c>
    </row>
    <row r="68" spans="1:3">
      <c r="A68" s="184" t="s">
        <v>152</v>
      </c>
      <c r="B68" s="298">
        <v>0</v>
      </c>
      <c r="C68" s="300" t="s">
        <v>114</v>
      </c>
    </row>
    <row r="69" spans="1:3">
      <c r="A69" s="184" t="s">
        <v>153</v>
      </c>
      <c r="B69" s="298">
        <v>0</v>
      </c>
      <c r="C69" s="300" t="s">
        <v>114</v>
      </c>
    </row>
    <row r="70" spans="1:3">
      <c r="A70" s="184" t="s">
        <v>154</v>
      </c>
      <c r="B70" s="298">
        <v>0</v>
      </c>
      <c r="C70" s="300" t="s">
        <v>114</v>
      </c>
    </row>
    <row r="71" spans="1:3">
      <c r="A71" s="184" t="s">
        <v>155</v>
      </c>
      <c r="B71" s="298">
        <v>0</v>
      </c>
      <c r="C71" s="300" t="s">
        <v>114</v>
      </c>
    </row>
    <row r="72" spans="1:3">
      <c r="A72" s="184" t="s">
        <v>156</v>
      </c>
      <c r="B72" s="298">
        <v>0</v>
      </c>
      <c r="C72" s="300" t="s">
        <v>114</v>
      </c>
    </row>
    <row r="73" spans="1:3">
      <c r="A73" s="184" t="s">
        <v>121</v>
      </c>
      <c r="B73" s="298">
        <v>553</v>
      </c>
      <c r="C73" s="299">
        <v>1.197</v>
      </c>
    </row>
    <row r="74" spans="1:3">
      <c r="A74" s="184" t="s">
        <v>157</v>
      </c>
      <c r="B74" s="298">
        <v>20</v>
      </c>
      <c r="C74" s="299">
        <v>0.075</v>
      </c>
    </row>
    <row r="75" spans="1:3">
      <c r="A75" s="297" t="s">
        <v>158</v>
      </c>
      <c r="B75" s="298">
        <v>524</v>
      </c>
      <c r="C75" s="299">
        <v>1.236</v>
      </c>
    </row>
    <row r="76" spans="1:3">
      <c r="A76" s="184" t="s">
        <v>111</v>
      </c>
      <c r="B76" s="298">
        <v>0</v>
      </c>
      <c r="C76" s="300" t="s">
        <v>114</v>
      </c>
    </row>
    <row r="77" spans="1:3">
      <c r="A77" s="184" t="s">
        <v>112</v>
      </c>
      <c r="B77" s="298">
        <v>0</v>
      </c>
      <c r="C77" s="300" t="s">
        <v>114</v>
      </c>
    </row>
    <row r="78" spans="1:3">
      <c r="A78" s="184" t="s">
        <v>113</v>
      </c>
      <c r="B78" s="298">
        <v>0</v>
      </c>
      <c r="C78" s="300" t="s">
        <v>114</v>
      </c>
    </row>
    <row r="79" spans="1:3">
      <c r="A79" s="184" t="s">
        <v>159</v>
      </c>
      <c r="B79" s="298">
        <v>0</v>
      </c>
      <c r="C79" s="300" t="s">
        <v>114</v>
      </c>
    </row>
    <row r="80" spans="1:3">
      <c r="A80" s="184" t="s">
        <v>160</v>
      </c>
      <c r="B80" s="298">
        <v>0</v>
      </c>
      <c r="C80" s="300" t="s">
        <v>114</v>
      </c>
    </row>
    <row r="81" spans="1:3">
      <c r="A81" s="184" t="s">
        <v>161</v>
      </c>
      <c r="B81" s="298">
        <v>100</v>
      </c>
      <c r="C81" s="299" t="s">
        <v>114</v>
      </c>
    </row>
    <row r="82" spans="1:3">
      <c r="A82" s="184" t="s">
        <v>162</v>
      </c>
      <c r="B82" s="298">
        <v>0</v>
      </c>
      <c r="C82" s="300" t="s">
        <v>114</v>
      </c>
    </row>
    <row r="83" spans="1:3">
      <c r="A83" s="184" t="s">
        <v>163</v>
      </c>
      <c r="B83" s="298">
        <v>0</v>
      </c>
      <c r="C83" s="300" t="s">
        <v>114</v>
      </c>
    </row>
    <row r="84" spans="1:3">
      <c r="A84" s="184" t="s">
        <v>155</v>
      </c>
      <c r="B84" s="298">
        <v>0</v>
      </c>
      <c r="C84" s="300" t="s">
        <v>114</v>
      </c>
    </row>
    <row r="85" spans="1:3">
      <c r="A85" s="184" t="s">
        <v>121</v>
      </c>
      <c r="B85" s="298">
        <v>0</v>
      </c>
      <c r="C85" s="300" t="s">
        <v>114</v>
      </c>
    </row>
    <row r="86" spans="1:3">
      <c r="A86" s="184" t="s">
        <v>164</v>
      </c>
      <c r="B86" s="298">
        <v>424</v>
      </c>
      <c r="C86" s="299">
        <v>1</v>
      </c>
    </row>
    <row r="87" spans="1:3">
      <c r="A87" s="297" t="s">
        <v>165</v>
      </c>
      <c r="B87" s="298">
        <v>306</v>
      </c>
      <c r="C87" s="299">
        <v>1.28</v>
      </c>
    </row>
    <row r="88" spans="1:3">
      <c r="A88" s="184" t="s">
        <v>111</v>
      </c>
      <c r="B88" s="298">
        <v>260</v>
      </c>
      <c r="C88" s="299">
        <v>1.34</v>
      </c>
    </row>
    <row r="89" spans="1:3">
      <c r="A89" s="184" t="s">
        <v>112</v>
      </c>
      <c r="B89" s="298">
        <v>0</v>
      </c>
      <c r="C89" s="300" t="s">
        <v>114</v>
      </c>
    </row>
    <row r="90" spans="1:3">
      <c r="A90" s="184" t="s">
        <v>113</v>
      </c>
      <c r="B90" s="298">
        <v>0</v>
      </c>
      <c r="C90" s="300" t="s">
        <v>114</v>
      </c>
    </row>
    <row r="91" spans="1:3">
      <c r="A91" s="184" t="s">
        <v>166</v>
      </c>
      <c r="B91" s="298">
        <v>31</v>
      </c>
      <c r="C91" s="299">
        <v>0.689</v>
      </c>
    </row>
    <row r="92" spans="1:3">
      <c r="A92" s="184" t="s">
        <v>167</v>
      </c>
      <c r="B92" s="298">
        <v>0</v>
      </c>
      <c r="C92" s="300" t="s">
        <v>114</v>
      </c>
    </row>
    <row r="93" spans="1:3">
      <c r="A93" s="184" t="s">
        <v>155</v>
      </c>
      <c r="B93" s="298">
        <v>0</v>
      </c>
      <c r="C93" s="300" t="s">
        <v>114</v>
      </c>
    </row>
    <row r="94" spans="1:3">
      <c r="A94" s="184" t="s">
        <v>121</v>
      </c>
      <c r="B94" s="298">
        <v>0</v>
      </c>
      <c r="C94" s="300" t="s">
        <v>114</v>
      </c>
    </row>
    <row r="95" spans="1:3">
      <c r="A95" s="184" t="s">
        <v>168</v>
      </c>
      <c r="B95" s="298">
        <v>15</v>
      </c>
      <c r="C95" s="299" t="s">
        <v>114</v>
      </c>
    </row>
    <row r="96" spans="1:3">
      <c r="A96" s="297" t="s">
        <v>169</v>
      </c>
      <c r="B96" s="298">
        <v>0</v>
      </c>
      <c r="C96" s="300" t="s">
        <v>114</v>
      </c>
    </row>
    <row r="97" spans="1:3">
      <c r="A97" s="184" t="s">
        <v>111</v>
      </c>
      <c r="B97" s="298">
        <v>0</v>
      </c>
      <c r="C97" s="300" t="s">
        <v>114</v>
      </c>
    </row>
    <row r="98" spans="1:3">
      <c r="A98" s="184" t="s">
        <v>112</v>
      </c>
      <c r="B98" s="298">
        <v>0</v>
      </c>
      <c r="C98" s="300" t="s">
        <v>114</v>
      </c>
    </row>
    <row r="99" spans="1:3">
      <c r="A99" s="184" t="s">
        <v>113</v>
      </c>
      <c r="B99" s="298">
        <v>0</v>
      </c>
      <c r="C99" s="300" t="s">
        <v>114</v>
      </c>
    </row>
    <row r="100" spans="1:3">
      <c r="A100" s="184" t="s">
        <v>170</v>
      </c>
      <c r="B100" s="298">
        <v>0</v>
      </c>
      <c r="C100" s="300" t="s">
        <v>114</v>
      </c>
    </row>
    <row r="101" spans="1:3">
      <c r="A101" s="184" t="s">
        <v>171</v>
      </c>
      <c r="B101" s="298">
        <v>0</v>
      </c>
      <c r="C101" s="300" t="s">
        <v>114</v>
      </c>
    </row>
    <row r="102" spans="1:3">
      <c r="A102" s="184" t="s">
        <v>172</v>
      </c>
      <c r="B102" s="298">
        <v>0</v>
      </c>
      <c r="C102" s="300" t="s">
        <v>114</v>
      </c>
    </row>
    <row r="103" spans="1:3">
      <c r="A103" s="184" t="s">
        <v>155</v>
      </c>
      <c r="B103" s="298">
        <v>0</v>
      </c>
      <c r="C103" s="300" t="s">
        <v>114</v>
      </c>
    </row>
    <row r="104" spans="1:3">
      <c r="A104" s="184" t="s">
        <v>121</v>
      </c>
      <c r="B104" s="298">
        <v>0</v>
      </c>
      <c r="C104" s="300" t="s">
        <v>114</v>
      </c>
    </row>
    <row r="105" spans="1:3">
      <c r="A105" s="184" t="s">
        <v>173</v>
      </c>
      <c r="B105" s="298">
        <v>0</v>
      </c>
      <c r="C105" s="300" t="s">
        <v>114</v>
      </c>
    </row>
    <row r="106" spans="1:3">
      <c r="A106" s="297" t="s">
        <v>174</v>
      </c>
      <c r="B106" s="298">
        <v>182</v>
      </c>
      <c r="C106" s="299">
        <v>0.585</v>
      </c>
    </row>
    <row r="107" spans="1:3">
      <c r="A107" s="184" t="s">
        <v>111</v>
      </c>
      <c r="B107" s="298">
        <v>125</v>
      </c>
      <c r="C107" s="299">
        <v>1.147</v>
      </c>
    </row>
    <row r="108" spans="1:3">
      <c r="A108" s="184" t="s">
        <v>112</v>
      </c>
      <c r="B108" s="298">
        <v>0</v>
      </c>
      <c r="C108" s="300" t="s">
        <v>114</v>
      </c>
    </row>
    <row r="109" spans="1:3">
      <c r="A109" s="184" t="s">
        <v>113</v>
      </c>
      <c r="B109" s="298">
        <v>0</v>
      </c>
      <c r="C109" s="300" t="s">
        <v>114</v>
      </c>
    </row>
    <row r="110" spans="1:3">
      <c r="A110" s="184" t="s">
        <v>175</v>
      </c>
      <c r="B110" s="298">
        <v>0</v>
      </c>
      <c r="C110" s="300" t="s">
        <v>114</v>
      </c>
    </row>
    <row r="111" spans="1:3">
      <c r="A111" s="184" t="s">
        <v>176</v>
      </c>
      <c r="B111" s="298">
        <v>0</v>
      </c>
      <c r="C111" s="300" t="s">
        <v>114</v>
      </c>
    </row>
    <row r="112" spans="1:3">
      <c r="A112" s="184" t="s">
        <v>177</v>
      </c>
      <c r="B112" s="298">
        <v>4</v>
      </c>
      <c r="C112" s="299">
        <v>1</v>
      </c>
    </row>
    <row r="113" spans="1:3">
      <c r="A113" s="184" t="s">
        <v>178</v>
      </c>
      <c r="B113" s="298">
        <v>0</v>
      </c>
      <c r="C113" s="300" t="s">
        <v>114</v>
      </c>
    </row>
    <row r="114" spans="1:3">
      <c r="A114" s="184" t="s">
        <v>179</v>
      </c>
      <c r="B114" s="298">
        <v>2</v>
      </c>
      <c r="C114" s="299" t="s">
        <v>114</v>
      </c>
    </row>
    <row r="115" spans="1:3">
      <c r="A115" s="184" t="s">
        <v>180</v>
      </c>
      <c r="B115" s="298">
        <v>0</v>
      </c>
      <c r="C115" s="300" t="s">
        <v>114</v>
      </c>
    </row>
    <row r="116" spans="1:3">
      <c r="A116" s="184" t="s">
        <v>181</v>
      </c>
      <c r="B116" s="298">
        <v>0</v>
      </c>
      <c r="C116" s="300" t="s">
        <v>114</v>
      </c>
    </row>
    <row r="117" spans="1:3">
      <c r="A117" s="184" t="s">
        <v>182</v>
      </c>
      <c r="B117" s="298">
        <v>0</v>
      </c>
      <c r="C117" s="300" t="s">
        <v>114</v>
      </c>
    </row>
    <row r="118" spans="1:3">
      <c r="A118" s="184" t="s">
        <v>183</v>
      </c>
      <c r="B118" s="298">
        <v>0</v>
      </c>
      <c r="C118" s="300" t="s">
        <v>114</v>
      </c>
    </row>
    <row r="119" spans="1:3">
      <c r="A119" s="184" t="s">
        <v>121</v>
      </c>
      <c r="B119" s="298">
        <v>0</v>
      </c>
      <c r="C119" s="300" t="s">
        <v>114</v>
      </c>
    </row>
    <row r="120" spans="1:3">
      <c r="A120" s="184" t="s">
        <v>184</v>
      </c>
      <c r="B120" s="298">
        <v>51</v>
      </c>
      <c r="C120" s="299">
        <v>0.258</v>
      </c>
    </row>
    <row r="121" spans="1:3">
      <c r="A121" s="297" t="s">
        <v>185</v>
      </c>
      <c r="B121" s="298">
        <v>859</v>
      </c>
      <c r="C121" s="299">
        <v>1.302</v>
      </c>
    </row>
    <row r="122" spans="1:3">
      <c r="A122" s="184" t="s">
        <v>111</v>
      </c>
      <c r="B122" s="298">
        <v>779</v>
      </c>
      <c r="C122" s="299">
        <v>1.404</v>
      </c>
    </row>
    <row r="123" spans="1:3">
      <c r="A123" s="184" t="s">
        <v>112</v>
      </c>
      <c r="B123" s="298">
        <v>0</v>
      </c>
      <c r="C123" s="300" t="s">
        <v>114</v>
      </c>
    </row>
    <row r="124" spans="1:3">
      <c r="A124" s="184" t="s">
        <v>113</v>
      </c>
      <c r="B124" s="298">
        <v>0</v>
      </c>
      <c r="C124" s="300" t="s">
        <v>114</v>
      </c>
    </row>
    <row r="125" spans="1:3">
      <c r="A125" s="184" t="s">
        <v>186</v>
      </c>
      <c r="B125" s="298">
        <v>0</v>
      </c>
      <c r="C125" s="300" t="s">
        <v>114</v>
      </c>
    </row>
    <row r="126" spans="1:3">
      <c r="A126" s="184" t="s">
        <v>187</v>
      </c>
      <c r="B126" s="298">
        <v>0</v>
      </c>
      <c r="C126" s="300" t="s">
        <v>114</v>
      </c>
    </row>
    <row r="127" spans="1:3">
      <c r="A127" s="184" t="s">
        <v>188</v>
      </c>
      <c r="B127" s="298">
        <v>0</v>
      </c>
      <c r="C127" s="300" t="s">
        <v>114</v>
      </c>
    </row>
    <row r="128" spans="1:3">
      <c r="A128" s="184" t="s">
        <v>121</v>
      </c>
      <c r="B128" s="298">
        <v>0</v>
      </c>
      <c r="C128" s="300" t="s">
        <v>114</v>
      </c>
    </row>
    <row r="129" spans="1:3">
      <c r="A129" s="184" t="s">
        <v>189</v>
      </c>
      <c r="B129" s="298">
        <v>80</v>
      </c>
      <c r="C129" s="299">
        <v>0.762</v>
      </c>
    </row>
    <row r="130" spans="1:3">
      <c r="A130" s="297" t="s">
        <v>190</v>
      </c>
      <c r="B130" s="298">
        <v>776</v>
      </c>
      <c r="C130" s="299">
        <v>1.008</v>
      </c>
    </row>
    <row r="131" spans="1:3">
      <c r="A131" s="184" t="s">
        <v>111</v>
      </c>
      <c r="B131" s="298">
        <v>0</v>
      </c>
      <c r="C131" s="300">
        <v>0</v>
      </c>
    </row>
    <row r="132" spans="1:3">
      <c r="A132" s="184" t="s">
        <v>112</v>
      </c>
      <c r="B132" s="298">
        <v>0</v>
      </c>
      <c r="C132" s="300" t="s">
        <v>114</v>
      </c>
    </row>
    <row r="133" spans="1:3">
      <c r="A133" s="184" t="s">
        <v>113</v>
      </c>
      <c r="B133" s="298">
        <v>0</v>
      </c>
      <c r="C133" s="300" t="s">
        <v>114</v>
      </c>
    </row>
    <row r="134" spans="1:3">
      <c r="A134" s="184" t="s">
        <v>191</v>
      </c>
      <c r="B134" s="298">
        <v>0</v>
      </c>
      <c r="C134" s="300" t="s">
        <v>114</v>
      </c>
    </row>
    <row r="135" spans="1:3">
      <c r="A135" s="184" t="s">
        <v>192</v>
      </c>
      <c r="B135" s="298">
        <v>0</v>
      </c>
      <c r="C135" s="300" t="s">
        <v>114</v>
      </c>
    </row>
    <row r="136" spans="1:3">
      <c r="A136" s="184" t="s">
        <v>193</v>
      </c>
      <c r="B136" s="298">
        <v>0</v>
      </c>
      <c r="C136" s="300" t="s">
        <v>114</v>
      </c>
    </row>
    <row r="137" spans="1:3">
      <c r="A137" s="184" t="s">
        <v>194</v>
      </c>
      <c r="B137" s="298">
        <v>0</v>
      </c>
      <c r="C137" s="300" t="s">
        <v>114</v>
      </c>
    </row>
    <row r="138" spans="1:3">
      <c r="A138" s="184" t="s">
        <v>195</v>
      </c>
      <c r="B138" s="298">
        <v>0</v>
      </c>
      <c r="C138" s="300" t="s">
        <v>114</v>
      </c>
    </row>
    <row r="139" spans="1:3">
      <c r="A139" s="184" t="s">
        <v>121</v>
      </c>
      <c r="B139" s="298">
        <v>365</v>
      </c>
      <c r="C139" s="299" t="s">
        <v>114</v>
      </c>
    </row>
    <row r="140" spans="1:3">
      <c r="A140" s="184" t="s">
        <v>196</v>
      </c>
      <c r="B140" s="298">
        <v>411</v>
      </c>
      <c r="C140" s="299">
        <v>7.211</v>
      </c>
    </row>
    <row r="141" spans="1:3">
      <c r="A141" s="297" t="s">
        <v>197</v>
      </c>
      <c r="B141" s="298">
        <v>0</v>
      </c>
      <c r="C141" s="300" t="s">
        <v>114</v>
      </c>
    </row>
    <row r="142" spans="1:3">
      <c r="A142" s="184" t="s">
        <v>111</v>
      </c>
      <c r="B142" s="298">
        <v>0</v>
      </c>
      <c r="C142" s="300" t="s">
        <v>114</v>
      </c>
    </row>
    <row r="143" spans="1:3">
      <c r="A143" s="184" t="s">
        <v>112</v>
      </c>
      <c r="B143" s="298">
        <v>0</v>
      </c>
      <c r="C143" s="300" t="s">
        <v>114</v>
      </c>
    </row>
    <row r="144" spans="1:3">
      <c r="A144" s="184" t="s">
        <v>113</v>
      </c>
      <c r="B144" s="298">
        <v>0</v>
      </c>
      <c r="C144" s="300" t="s">
        <v>114</v>
      </c>
    </row>
    <row r="145" spans="1:3">
      <c r="A145" s="184" t="s">
        <v>198</v>
      </c>
      <c r="B145" s="298">
        <v>0</v>
      </c>
      <c r="C145" s="300" t="s">
        <v>114</v>
      </c>
    </row>
    <row r="146" spans="1:3">
      <c r="A146" s="184" t="s">
        <v>199</v>
      </c>
      <c r="B146" s="298">
        <v>0</v>
      </c>
      <c r="C146" s="300" t="s">
        <v>114</v>
      </c>
    </row>
    <row r="147" spans="1:3">
      <c r="A147" s="184" t="s">
        <v>200</v>
      </c>
      <c r="B147" s="298">
        <v>0</v>
      </c>
      <c r="C147" s="300" t="s">
        <v>114</v>
      </c>
    </row>
    <row r="148" spans="1:3">
      <c r="A148" s="184" t="s">
        <v>201</v>
      </c>
      <c r="B148" s="298">
        <v>0</v>
      </c>
      <c r="C148" s="300" t="s">
        <v>114</v>
      </c>
    </row>
    <row r="149" spans="1:3">
      <c r="A149" s="184" t="s">
        <v>202</v>
      </c>
      <c r="B149" s="298">
        <v>0</v>
      </c>
      <c r="C149" s="300" t="s">
        <v>114</v>
      </c>
    </row>
    <row r="150" spans="1:3">
      <c r="A150" s="184" t="s">
        <v>203</v>
      </c>
      <c r="B150" s="298">
        <v>0</v>
      </c>
      <c r="C150" s="300" t="s">
        <v>114</v>
      </c>
    </row>
    <row r="151" spans="1:3">
      <c r="A151" s="184" t="s">
        <v>121</v>
      </c>
      <c r="B151" s="298">
        <v>0</v>
      </c>
      <c r="C151" s="300" t="s">
        <v>114</v>
      </c>
    </row>
    <row r="152" spans="1:3">
      <c r="A152" s="184" t="s">
        <v>204</v>
      </c>
      <c r="B152" s="298">
        <v>0</v>
      </c>
      <c r="C152" s="300" t="s">
        <v>114</v>
      </c>
    </row>
    <row r="153" spans="1:3">
      <c r="A153" s="297" t="s">
        <v>205</v>
      </c>
      <c r="B153" s="298">
        <v>1490</v>
      </c>
      <c r="C153" s="299">
        <v>1.107</v>
      </c>
    </row>
    <row r="154" spans="1:3">
      <c r="A154" s="184" t="s">
        <v>111</v>
      </c>
      <c r="B154" s="298">
        <v>1441</v>
      </c>
      <c r="C154" s="299">
        <v>1.071</v>
      </c>
    </row>
    <row r="155" spans="1:3">
      <c r="A155" s="184" t="s">
        <v>112</v>
      </c>
      <c r="B155" s="298">
        <v>0</v>
      </c>
      <c r="C155" s="300" t="s">
        <v>114</v>
      </c>
    </row>
    <row r="156" spans="1:3">
      <c r="A156" s="184" t="s">
        <v>113</v>
      </c>
      <c r="B156" s="298">
        <v>0</v>
      </c>
      <c r="C156" s="300" t="s">
        <v>114</v>
      </c>
    </row>
    <row r="157" spans="1:3">
      <c r="A157" s="184" t="s">
        <v>206</v>
      </c>
      <c r="B157" s="298">
        <v>0</v>
      </c>
      <c r="C157" s="300" t="s">
        <v>114</v>
      </c>
    </row>
    <row r="158" spans="1:3">
      <c r="A158" s="184" t="s">
        <v>207</v>
      </c>
      <c r="B158" s="298">
        <v>0</v>
      </c>
      <c r="C158" s="300" t="s">
        <v>114</v>
      </c>
    </row>
    <row r="159" spans="1:3">
      <c r="A159" s="184" t="s">
        <v>208</v>
      </c>
      <c r="B159" s="298">
        <v>0</v>
      </c>
      <c r="C159" s="300" t="s">
        <v>114</v>
      </c>
    </row>
    <row r="160" spans="1:3">
      <c r="A160" s="184" t="s">
        <v>155</v>
      </c>
      <c r="B160" s="298">
        <v>0</v>
      </c>
      <c r="C160" s="300" t="s">
        <v>114</v>
      </c>
    </row>
    <row r="161" spans="1:3">
      <c r="A161" s="184" t="s">
        <v>121</v>
      </c>
      <c r="B161" s="298">
        <v>0</v>
      </c>
      <c r="C161" s="300" t="s">
        <v>114</v>
      </c>
    </row>
    <row r="162" spans="1:3">
      <c r="A162" s="184" t="s">
        <v>209</v>
      </c>
      <c r="B162" s="298">
        <v>49</v>
      </c>
      <c r="C162" s="299" t="s">
        <v>114</v>
      </c>
    </row>
    <row r="163" spans="1:3">
      <c r="A163" s="297" t="s">
        <v>210</v>
      </c>
      <c r="B163" s="298">
        <v>186</v>
      </c>
      <c r="C163" s="299">
        <v>1</v>
      </c>
    </row>
    <row r="164" spans="1:3">
      <c r="A164" s="184" t="s">
        <v>111</v>
      </c>
      <c r="B164" s="298">
        <v>151</v>
      </c>
      <c r="C164" s="299">
        <v>0.981</v>
      </c>
    </row>
    <row r="165" spans="1:3">
      <c r="A165" s="184" t="s">
        <v>112</v>
      </c>
      <c r="B165" s="298">
        <v>0</v>
      </c>
      <c r="C165" s="300" t="s">
        <v>114</v>
      </c>
    </row>
    <row r="166" spans="1:3">
      <c r="A166" s="184" t="s">
        <v>113</v>
      </c>
      <c r="B166" s="298">
        <v>0</v>
      </c>
      <c r="C166" s="300" t="s">
        <v>114</v>
      </c>
    </row>
    <row r="167" spans="1:3">
      <c r="A167" s="184" t="s">
        <v>211</v>
      </c>
      <c r="B167" s="298">
        <v>0</v>
      </c>
      <c r="C167" s="300" t="s">
        <v>114</v>
      </c>
    </row>
    <row r="168" spans="1:3">
      <c r="A168" s="184" t="s">
        <v>212</v>
      </c>
      <c r="B168" s="298">
        <v>0</v>
      </c>
      <c r="C168" s="300" t="s">
        <v>114</v>
      </c>
    </row>
    <row r="169" spans="1:3">
      <c r="A169" s="184" t="s">
        <v>213</v>
      </c>
      <c r="B169" s="298">
        <v>15</v>
      </c>
      <c r="C169" s="299">
        <v>0.469</v>
      </c>
    </row>
    <row r="170" spans="1:3">
      <c r="A170" s="184" t="s">
        <v>214</v>
      </c>
      <c r="B170" s="298">
        <v>0</v>
      </c>
      <c r="C170" s="300" t="s">
        <v>114</v>
      </c>
    </row>
    <row r="171" spans="1:3">
      <c r="A171" s="184" t="s">
        <v>215</v>
      </c>
      <c r="B171" s="298">
        <v>0</v>
      </c>
      <c r="C171" s="300" t="s">
        <v>114</v>
      </c>
    </row>
    <row r="172" spans="1:3">
      <c r="A172" s="184" t="s">
        <v>216</v>
      </c>
      <c r="B172" s="298">
        <v>0</v>
      </c>
      <c r="C172" s="300" t="s">
        <v>114</v>
      </c>
    </row>
    <row r="173" spans="1:3">
      <c r="A173" s="184" t="s">
        <v>155</v>
      </c>
      <c r="B173" s="298">
        <v>0</v>
      </c>
      <c r="C173" s="300" t="s">
        <v>114</v>
      </c>
    </row>
    <row r="174" spans="1:3">
      <c r="A174" s="184" t="s">
        <v>121</v>
      </c>
      <c r="B174" s="298">
        <v>0</v>
      </c>
      <c r="C174" s="300" t="s">
        <v>114</v>
      </c>
    </row>
    <row r="175" spans="1:3">
      <c r="A175" s="184" t="s">
        <v>217</v>
      </c>
      <c r="B175" s="298">
        <v>20</v>
      </c>
      <c r="C175" s="299" t="s">
        <v>114</v>
      </c>
    </row>
    <row r="176" spans="1:3">
      <c r="A176" s="297" t="s">
        <v>218</v>
      </c>
      <c r="B176" s="298">
        <v>0</v>
      </c>
      <c r="C176" s="300" t="s">
        <v>114</v>
      </c>
    </row>
    <row r="177" spans="1:3">
      <c r="A177" s="184" t="s">
        <v>111</v>
      </c>
      <c r="B177" s="298">
        <v>0</v>
      </c>
      <c r="C177" s="300" t="s">
        <v>114</v>
      </c>
    </row>
    <row r="178" spans="1:3">
      <c r="A178" s="184" t="s">
        <v>112</v>
      </c>
      <c r="B178" s="298">
        <v>0</v>
      </c>
      <c r="C178" s="300" t="s">
        <v>114</v>
      </c>
    </row>
    <row r="179" spans="1:3">
      <c r="A179" s="184" t="s">
        <v>113</v>
      </c>
      <c r="B179" s="298">
        <v>0</v>
      </c>
      <c r="C179" s="300" t="s">
        <v>114</v>
      </c>
    </row>
    <row r="180" spans="1:3">
      <c r="A180" s="184" t="s">
        <v>219</v>
      </c>
      <c r="B180" s="298">
        <v>0</v>
      </c>
      <c r="C180" s="300" t="s">
        <v>114</v>
      </c>
    </row>
    <row r="181" spans="1:3">
      <c r="A181" s="184" t="s">
        <v>121</v>
      </c>
      <c r="B181" s="298">
        <v>0</v>
      </c>
      <c r="C181" s="300" t="s">
        <v>114</v>
      </c>
    </row>
    <row r="182" spans="1:3">
      <c r="A182" s="184" t="s">
        <v>220</v>
      </c>
      <c r="B182" s="298">
        <v>0</v>
      </c>
      <c r="C182" s="300" t="s">
        <v>114</v>
      </c>
    </row>
    <row r="183" spans="1:3">
      <c r="A183" s="297" t="s">
        <v>221</v>
      </c>
      <c r="B183" s="298">
        <v>0</v>
      </c>
      <c r="C183" s="300" t="s">
        <v>114</v>
      </c>
    </row>
    <row r="184" spans="1:3">
      <c r="A184" s="184" t="s">
        <v>111</v>
      </c>
      <c r="B184" s="298">
        <v>0</v>
      </c>
      <c r="C184" s="300" t="s">
        <v>114</v>
      </c>
    </row>
    <row r="185" spans="1:3">
      <c r="A185" s="184" t="s">
        <v>112</v>
      </c>
      <c r="B185" s="298">
        <v>0</v>
      </c>
      <c r="C185" s="300" t="s">
        <v>114</v>
      </c>
    </row>
    <row r="186" spans="1:3">
      <c r="A186" s="184" t="s">
        <v>113</v>
      </c>
      <c r="B186" s="298">
        <v>0</v>
      </c>
      <c r="C186" s="300" t="s">
        <v>114</v>
      </c>
    </row>
    <row r="187" spans="1:3">
      <c r="A187" s="184" t="s">
        <v>222</v>
      </c>
      <c r="B187" s="298">
        <v>0</v>
      </c>
      <c r="C187" s="300" t="s">
        <v>114</v>
      </c>
    </row>
    <row r="188" spans="1:3">
      <c r="A188" s="184" t="s">
        <v>121</v>
      </c>
      <c r="B188" s="298">
        <v>0</v>
      </c>
      <c r="C188" s="300" t="s">
        <v>114</v>
      </c>
    </row>
    <row r="189" spans="1:3">
      <c r="A189" s="184" t="s">
        <v>223</v>
      </c>
      <c r="B189" s="298">
        <v>0</v>
      </c>
      <c r="C189" s="300" t="s">
        <v>114</v>
      </c>
    </row>
    <row r="190" spans="1:3">
      <c r="A190" s="297" t="s">
        <v>224</v>
      </c>
      <c r="B190" s="298">
        <v>17</v>
      </c>
      <c r="C190" s="299">
        <v>2.429</v>
      </c>
    </row>
    <row r="191" spans="1:3">
      <c r="A191" s="184" t="s">
        <v>111</v>
      </c>
      <c r="B191" s="298">
        <v>0</v>
      </c>
      <c r="C191" s="300" t="s">
        <v>114</v>
      </c>
    </row>
    <row r="192" spans="1:3">
      <c r="A192" s="184" t="s">
        <v>112</v>
      </c>
      <c r="B192" s="298">
        <v>0</v>
      </c>
      <c r="C192" s="300" t="s">
        <v>114</v>
      </c>
    </row>
    <row r="193" spans="1:3">
      <c r="A193" s="184" t="s">
        <v>113</v>
      </c>
      <c r="B193" s="298">
        <v>0</v>
      </c>
      <c r="C193" s="300" t="s">
        <v>114</v>
      </c>
    </row>
    <row r="194" spans="1:3">
      <c r="A194" s="184" t="s">
        <v>225</v>
      </c>
      <c r="B194" s="298">
        <v>0</v>
      </c>
      <c r="C194" s="300" t="s">
        <v>114</v>
      </c>
    </row>
    <row r="195" spans="1:3">
      <c r="A195" s="184" t="s">
        <v>226</v>
      </c>
      <c r="B195" s="298">
        <v>8</v>
      </c>
      <c r="C195" s="299" t="s">
        <v>114</v>
      </c>
    </row>
    <row r="196" spans="1:3">
      <c r="A196" s="184" t="s">
        <v>227</v>
      </c>
      <c r="B196" s="298">
        <v>9</v>
      </c>
      <c r="C196" s="299" t="s">
        <v>114</v>
      </c>
    </row>
    <row r="197" spans="1:3">
      <c r="A197" s="184" t="s">
        <v>121</v>
      </c>
      <c r="B197" s="298">
        <v>0</v>
      </c>
      <c r="C197" s="300" t="s">
        <v>114</v>
      </c>
    </row>
    <row r="198" spans="1:3">
      <c r="A198" s="184" t="s">
        <v>228</v>
      </c>
      <c r="B198" s="298">
        <v>0</v>
      </c>
      <c r="C198" s="300">
        <v>0</v>
      </c>
    </row>
    <row r="199" spans="1:3">
      <c r="A199" s="297" t="s">
        <v>229</v>
      </c>
      <c r="B199" s="298">
        <v>157</v>
      </c>
      <c r="C199" s="299">
        <v>0.863</v>
      </c>
    </row>
    <row r="200" spans="1:3">
      <c r="A200" s="184" t="s">
        <v>111</v>
      </c>
      <c r="B200" s="298">
        <v>0</v>
      </c>
      <c r="C200" s="300" t="s">
        <v>114</v>
      </c>
    </row>
    <row r="201" spans="1:3">
      <c r="A201" s="184" t="s">
        <v>112</v>
      </c>
      <c r="B201" s="298">
        <v>0</v>
      </c>
      <c r="C201" s="300" t="s">
        <v>114</v>
      </c>
    </row>
    <row r="202" spans="1:3">
      <c r="A202" s="184" t="s">
        <v>113</v>
      </c>
      <c r="B202" s="298">
        <v>0</v>
      </c>
      <c r="C202" s="300" t="s">
        <v>114</v>
      </c>
    </row>
    <row r="203" spans="1:3">
      <c r="A203" s="184" t="s">
        <v>230</v>
      </c>
      <c r="B203" s="298">
        <v>157</v>
      </c>
      <c r="C203" s="299">
        <v>0.863</v>
      </c>
    </row>
    <row r="204" spans="1:3">
      <c r="A204" s="184" t="s">
        <v>231</v>
      </c>
      <c r="B204" s="298">
        <v>0</v>
      </c>
      <c r="C204" s="300" t="s">
        <v>114</v>
      </c>
    </row>
    <row r="205" spans="1:3">
      <c r="A205" s="297" t="s">
        <v>232</v>
      </c>
      <c r="B205" s="298">
        <v>436</v>
      </c>
      <c r="C205" s="299">
        <v>1.275</v>
      </c>
    </row>
    <row r="206" spans="1:3">
      <c r="A206" s="184" t="s">
        <v>111</v>
      </c>
      <c r="B206" s="298">
        <v>343</v>
      </c>
      <c r="C206" s="299">
        <v>1.003</v>
      </c>
    </row>
    <row r="207" spans="1:3">
      <c r="A207" s="184" t="s">
        <v>112</v>
      </c>
      <c r="B207" s="298">
        <v>0</v>
      </c>
      <c r="C207" s="300" t="s">
        <v>114</v>
      </c>
    </row>
    <row r="208" spans="1:3">
      <c r="A208" s="184" t="s">
        <v>113</v>
      </c>
      <c r="B208" s="298">
        <v>0</v>
      </c>
      <c r="C208" s="300" t="s">
        <v>114</v>
      </c>
    </row>
    <row r="209" spans="1:3">
      <c r="A209" s="184" t="s">
        <v>126</v>
      </c>
      <c r="B209" s="298">
        <v>0</v>
      </c>
      <c r="C209" s="300" t="s">
        <v>114</v>
      </c>
    </row>
    <row r="210" spans="1:3">
      <c r="A210" s="184" t="s">
        <v>121</v>
      </c>
      <c r="B210" s="298">
        <v>0</v>
      </c>
      <c r="C210" s="300" t="s">
        <v>114</v>
      </c>
    </row>
    <row r="211" spans="1:3">
      <c r="A211" s="184" t="s">
        <v>233</v>
      </c>
      <c r="B211" s="298">
        <v>93</v>
      </c>
      <c r="C211" s="299">
        <v>0</v>
      </c>
    </row>
    <row r="212" spans="1:3">
      <c r="A212" s="297" t="s">
        <v>234</v>
      </c>
      <c r="B212" s="298">
        <v>838</v>
      </c>
      <c r="C212" s="299">
        <v>1.128</v>
      </c>
    </row>
    <row r="213" spans="1:3">
      <c r="A213" s="184" t="s">
        <v>111</v>
      </c>
      <c r="B213" s="298">
        <v>502</v>
      </c>
      <c r="C213" s="299">
        <v>0.916</v>
      </c>
    </row>
    <row r="214" spans="1:3">
      <c r="A214" s="184" t="s">
        <v>112</v>
      </c>
      <c r="B214" s="298">
        <v>30</v>
      </c>
      <c r="C214" s="299">
        <v>0.283</v>
      </c>
    </row>
    <row r="215" spans="1:3">
      <c r="A215" s="184" t="s">
        <v>113</v>
      </c>
      <c r="B215" s="298">
        <v>0</v>
      </c>
      <c r="C215" s="300" t="s">
        <v>114</v>
      </c>
    </row>
    <row r="216" spans="1:3">
      <c r="A216" s="184" t="s">
        <v>235</v>
      </c>
      <c r="B216" s="298">
        <v>0</v>
      </c>
      <c r="C216" s="300" t="s">
        <v>114</v>
      </c>
    </row>
    <row r="217" spans="1:3">
      <c r="A217" s="184" t="s">
        <v>236</v>
      </c>
      <c r="B217" s="298">
        <v>0</v>
      </c>
      <c r="C217" s="300" t="s">
        <v>114</v>
      </c>
    </row>
    <row r="218" spans="1:3">
      <c r="A218" s="184" t="s">
        <v>121</v>
      </c>
      <c r="B218" s="298">
        <v>0</v>
      </c>
      <c r="C218" s="300" t="s">
        <v>114</v>
      </c>
    </row>
    <row r="219" spans="1:3">
      <c r="A219" s="184" t="s">
        <v>237</v>
      </c>
      <c r="B219" s="298">
        <v>306</v>
      </c>
      <c r="C219" s="299">
        <v>3.438</v>
      </c>
    </row>
    <row r="220" spans="1:3">
      <c r="A220" s="297" t="s">
        <v>238</v>
      </c>
      <c r="B220" s="298">
        <v>3257</v>
      </c>
      <c r="C220" s="299">
        <v>1.205</v>
      </c>
    </row>
    <row r="221" spans="1:3">
      <c r="A221" s="184" t="s">
        <v>111</v>
      </c>
      <c r="B221" s="298">
        <v>2682</v>
      </c>
      <c r="C221" s="299">
        <v>1.027</v>
      </c>
    </row>
    <row r="222" spans="1:3">
      <c r="A222" s="184" t="s">
        <v>112</v>
      </c>
      <c r="B222" s="298">
        <v>21</v>
      </c>
      <c r="C222" s="299"/>
    </row>
    <row r="223" spans="1:3">
      <c r="A223" s="184" t="s">
        <v>113</v>
      </c>
      <c r="B223" s="298">
        <v>0</v>
      </c>
      <c r="C223" s="300" t="s">
        <v>114</v>
      </c>
    </row>
    <row r="224" spans="1:3">
      <c r="A224" s="184" t="s">
        <v>239</v>
      </c>
      <c r="B224" s="298">
        <v>0</v>
      </c>
      <c r="C224" s="300" t="s">
        <v>114</v>
      </c>
    </row>
    <row r="225" spans="1:3">
      <c r="A225" s="184" t="s">
        <v>121</v>
      </c>
      <c r="B225" s="298">
        <v>0</v>
      </c>
      <c r="C225" s="300" t="s">
        <v>114</v>
      </c>
    </row>
    <row r="226" spans="1:3">
      <c r="A226" s="184" t="s">
        <v>240</v>
      </c>
      <c r="B226" s="298">
        <v>554</v>
      </c>
      <c r="C226" s="299">
        <v>6.088</v>
      </c>
    </row>
    <row r="227" spans="1:3">
      <c r="A227" s="297" t="s">
        <v>241</v>
      </c>
      <c r="B227" s="298">
        <v>195</v>
      </c>
      <c r="C227" s="299">
        <v>0.98</v>
      </c>
    </row>
    <row r="228" spans="1:3">
      <c r="A228" s="184" t="s">
        <v>111</v>
      </c>
      <c r="B228" s="298">
        <v>195</v>
      </c>
      <c r="C228" s="299"/>
    </row>
    <row r="229" spans="1:3">
      <c r="A229" s="184" t="s">
        <v>112</v>
      </c>
      <c r="B229" s="298">
        <v>0</v>
      </c>
      <c r="C229" s="300" t="s">
        <v>114</v>
      </c>
    </row>
    <row r="230" spans="1:3">
      <c r="A230" s="184" t="s">
        <v>113</v>
      </c>
      <c r="B230" s="298">
        <v>0</v>
      </c>
      <c r="C230" s="300" t="s">
        <v>114</v>
      </c>
    </row>
    <row r="231" spans="1:3">
      <c r="A231" s="184" t="s">
        <v>121</v>
      </c>
      <c r="B231" s="298">
        <v>0</v>
      </c>
      <c r="C231" s="300" t="s">
        <v>114</v>
      </c>
    </row>
    <row r="232" spans="1:3">
      <c r="A232" s="184" t="s">
        <v>242</v>
      </c>
      <c r="B232" s="298">
        <v>0</v>
      </c>
      <c r="C232" s="300">
        <v>0</v>
      </c>
    </row>
    <row r="233" spans="1:3">
      <c r="A233" s="297" t="s">
        <v>243</v>
      </c>
      <c r="B233" s="298">
        <v>419</v>
      </c>
      <c r="C233" s="299">
        <v>2.205</v>
      </c>
    </row>
    <row r="234" spans="1:3">
      <c r="A234" s="184" t="s">
        <v>111</v>
      </c>
      <c r="B234" s="298">
        <v>150</v>
      </c>
      <c r="C234" s="299"/>
    </row>
    <row r="235" spans="1:3">
      <c r="A235" s="184" t="s">
        <v>112</v>
      </c>
      <c r="B235" s="298">
        <v>50</v>
      </c>
      <c r="C235" s="299"/>
    </row>
    <row r="236" spans="1:3">
      <c r="A236" s="184" t="s">
        <v>113</v>
      </c>
      <c r="B236" s="298">
        <v>0</v>
      </c>
      <c r="C236" s="300" t="s">
        <v>114</v>
      </c>
    </row>
    <row r="237" spans="1:3">
      <c r="A237" s="184" t="s">
        <v>121</v>
      </c>
      <c r="B237" s="298">
        <v>0</v>
      </c>
      <c r="C237" s="300" t="s">
        <v>114</v>
      </c>
    </row>
    <row r="238" spans="1:3">
      <c r="A238" s="184" t="s">
        <v>244</v>
      </c>
      <c r="B238" s="298">
        <v>219</v>
      </c>
      <c r="C238" s="299">
        <v>1.153</v>
      </c>
    </row>
    <row r="239" spans="1:3">
      <c r="A239" s="297" t="s">
        <v>245</v>
      </c>
      <c r="B239" s="298">
        <v>93</v>
      </c>
      <c r="C239" s="299">
        <v>1.208</v>
      </c>
    </row>
    <row r="240" spans="1:3">
      <c r="A240" s="184" t="s">
        <v>111</v>
      </c>
      <c r="B240" s="298">
        <v>93</v>
      </c>
      <c r="C240" s="299"/>
    </row>
    <row r="241" spans="1:3">
      <c r="A241" s="184" t="s">
        <v>112</v>
      </c>
      <c r="B241" s="298">
        <v>0</v>
      </c>
      <c r="C241" s="300" t="s">
        <v>114</v>
      </c>
    </row>
    <row r="242" spans="1:3">
      <c r="A242" s="184" t="s">
        <v>113</v>
      </c>
      <c r="B242" s="298">
        <v>0</v>
      </c>
      <c r="C242" s="300" t="s">
        <v>114</v>
      </c>
    </row>
    <row r="243" spans="1:3">
      <c r="A243" s="184" t="s">
        <v>121</v>
      </c>
      <c r="B243" s="298">
        <v>0</v>
      </c>
      <c r="C243" s="300" t="s">
        <v>114</v>
      </c>
    </row>
    <row r="244" spans="1:3">
      <c r="A244" s="184" t="s">
        <v>246</v>
      </c>
      <c r="B244" s="298">
        <v>0</v>
      </c>
      <c r="C244" s="300">
        <v>0</v>
      </c>
    </row>
    <row r="245" spans="1:3">
      <c r="A245" s="297" t="s">
        <v>247</v>
      </c>
      <c r="B245" s="298">
        <v>0</v>
      </c>
      <c r="C245" s="300" t="s">
        <v>114</v>
      </c>
    </row>
    <row r="246" spans="1:3">
      <c r="A246" s="184" t="s">
        <v>111</v>
      </c>
      <c r="B246" s="298">
        <v>0</v>
      </c>
      <c r="C246" s="300" t="s">
        <v>114</v>
      </c>
    </row>
    <row r="247" spans="1:3">
      <c r="A247" s="184" t="s">
        <v>112</v>
      </c>
      <c r="B247" s="298">
        <v>0</v>
      </c>
      <c r="C247" s="300" t="s">
        <v>114</v>
      </c>
    </row>
    <row r="248" spans="1:3">
      <c r="A248" s="184" t="s">
        <v>113</v>
      </c>
      <c r="B248" s="298">
        <v>0</v>
      </c>
      <c r="C248" s="300" t="s">
        <v>114</v>
      </c>
    </row>
    <row r="249" spans="1:3">
      <c r="A249" s="184" t="s">
        <v>121</v>
      </c>
      <c r="B249" s="298">
        <v>0</v>
      </c>
      <c r="C249" s="300" t="s">
        <v>114</v>
      </c>
    </row>
    <row r="250" spans="1:3">
      <c r="A250" s="184" t="s">
        <v>248</v>
      </c>
      <c r="B250" s="298">
        <v>0</v>
      </c>
      <c r="C250" s="300" t="s">
        <v>114</v>
      </c>
    </row>
    <row r="251" spans="1:3">
      <c r="A251" s="297" t="s">
        <v>249</v>
      </c>
      <c r="B251" s="298">
        <v>0</v>
      </c>
      <c r="C251" s="300" t="s">
        <v>114</v>
      </c>
    </row>
    <row r="252" spans="1:3">
      <c r="A252" s="184" t="s">
        <v>111</v>
      </c>
      <c r="B252" s="298">
        <v>0</v>
      </c>
      <c r="C252" s="300" t="s">
        <v>114</v>
      </c>
    </row>
    <row r="253" spans="1:3">
      <c r="A253" s="184" t="s">
        <v>112</v>
      </c>
      <c r="B253" s="298">
        <v>0</v>
      </c>
      <c r="C253" s="300" t="s">
        <v>114</v>
      </c>
    </row>
    <row r="254" spans="1:3">
      <c r="A254" s="184" t="s">
        <v>113</v>
      </c>
      <c r="B254" s="298">
        <v>0</v>
      </c>
      <c r="C254" s="300" t="s">
        <v>114</v>
      </c>
    </row>
    <row r="255" spans="1:3">
      <c r="A255" s="184" t="s">
        <v>121</v>
      </c>
      <c r="B255" s="298">
        <v>0</v>
      </c>
      <c r="C255" s="300" t="s">
        <v>114</v>
      </c>
    </row>
    <row r="256" spans="1:3">
      <c r="A256" s="184" t="s">
        <v>250</v>
      </c>
      <c r="B256" s="298">
        <v>0</v>
      </c>
      <c r="C256" s="300" t="s">
        <v>114</v>
      </c>
    </row>
    <row r="257" spans="1:3">
      <c r="A257" s="297" t="s">
        <v>251</v>
      </c>
      <c r="B257" s="298">
        <v>88</v>
      </c>
      <c r="C257" s="299">
        <v>0.506</v>
      </c>
    </row>
    <row r="258" spans="1:3">
      <c r="A258" s="184" t="s">
        <v>252</v>
      </c>
      <c r="B258" s="298">
        <v>0</v>
      </c>
      <c r="C258" s="300" t="s">
        <v>114</v>
      </c>
    </row>
    <row r="259" spans="1:3">
      <c r="A259" s="184" t="s">
        <v>253</v>
      </c>
      <c r="B259" s="298">
        <v>88</v>
      </c>
      <c r="C259" s="299">
        <v>0.506</v>
      </c>
    </row>
    <row r="260" spans="1:3">
      <c r="A260" s="297" t="s">
        <v>254</v>
      </c>
      <c r="B260" s="298">
        <v>0</v>
      </c>
      <c r="C260" s="300" t="s">
        <v>114</v>
      </c>
    </row>
    <row r="261" spans="1:3">
      <c r="A261" s="297" t="s">
        <v>255</v>
      </c>
      <c r="B261" s="298">
        <v>0</v>
      </c>
      <c r="C261" s="300" t="s">
        <v>114</v>
      </c>
    </row>
    <row r="262" spans="1:3">
      <c r="A262" s="184" t="s">
        <v>111</v>
      </c>
      <c r="B262" s="298">
        <v>0</v>
      </c>
      <c r="C262" s="300" t="s">
        <v>114</v>
      </c>
    </row>
    <row r="263" spans="1:3">
      <c r="A263" s="184" t="s">
        <v>112</v>
      </c>
      <c r="B263" s="298">
        <v>0</v>
      </c>
      <c r="C263" s="300" t="s">
        <v>114</v>
      </c>
    </row>
    <row r="264" spans="1:3">
      <c r="A264" s="184" t="s">
        <v>113</v>
      </c>
      <c r="B264" s="298">
        <v>0</v>
      </c>
      <c r="C264" s="300" t="s">
        <v>114</v>
      </c>
    </row>
    <row r="265" spans="1:3">
      <c r="A265" s="184" t="s">
        <v>239</v>
      </c>
      <c r="B265" s="298">
        <v>0</v>
      </c>
      <c r="C265" s="300" t="s">
        <v>114</v>
      </c>
    </row>
    <row r="266" spans="1:3">
      <c r="A266" s="184" t="s">
        <v>121</v>
      </c>
      <c r="B266" s="298">
        <v>0</v>
      </c>
      <c r="C266" s="300" t="s">
        <v>114</v>
      </c>
    </row>
    <row r="267" spans="1:3">
      <c r="A267" s="184" t="s">
        <v>256</v>
      </c>
      <c r="B267" s="298">
        <v>0</v>
      </c>
      <c r="C267" s="300" t="s">
        <v>114</v>
      </c>
    </row>
    <row r="268" spans="1:3">
      <c r="A268" s="297" t="s">
        <v>257</v>
      </c>
      <c r="B268" s="298">
        <v>0</v>
      </c>
      <c r="C268" s="300" t="s">
        <v>114</v>
      </c>
    </row>
    <row r="269" spans="1:3">
      <c r="A269" s="184" t="s">
        <v>258</v>
      </c>
      <c r="B269" s="298">
        <v>0</v>
      </c>
      <c r="C269" s="300" t="s">
        <v>114</v>
      </c>
    </row>
    <row r="270" spans="1:3">
      <c r="A270" s="184" t="s">
        <v>259</v>
      </c>
      <c r="B270" s="298">
        <v>0</v>
      </c>
      <c r="C270" s="300" t="s">
        <v>114</v>
      </c>
    </row>
    <row r="271" spans="1:3">
      <c r="A271" s="297" t="s">
        <v>260</v>
      </c>
      <c r="B271" s="298">
        <v>0</v>
      </c>
      <c r="C271" s="300" t="s">
        <v>114</v>
      </c>
    </row>
    <row r="272" spans="1:3">
      <c r="A272" s="184" t="s">
        <v>261</v>
      </c>
      <c r="B272" s="298">
        <v>0</v>
      </c>
      <c r="C272" s="300" t="s">
        <v>114</v>
      </c>
    </row>
    <row r="273" spans="1:3">
      <c r="A273" s="184" t="s">
        <v>262</v>
      </c>
      <c r="B273" s="298">
        <v>0</v>
      </c>
      <c r="C273" s="300" t="s">
        <v>114</v>
      </c>
    </row>
    <row r="274" spans="1:3">
      <c r="A274" s="184" t="s">
        <v>263</v>
      </c>
      <c r="B274" s="298">
        <v>0</v>
      </c>
      <c r="C274" s="300" t="s">
        <v>114</v>
      </c>
    </row>
    <row r="275" spans="1:3">
      <c r="A275" s="184" t="s">
        <v>264</v>
      </c>
      <c r="B275" s="298">
        <v>0</v>
      </c>
      <c r="C275" s="300" t="s">
        <v>114</v>
      </c>
    </row>
    <row r="276" spans="1:3">
      <c r="A276" s="184" t="s">
        <v>265</v>
      </c>
      <c r="B276" s="298">
        <v>0</v>
      </c>
      <c r="C276" s="300" t="s">
        <v>114</v>
      </c>
    </row>
    <row r="277" spans="1:3">
      <c r="A277" s="184" t="s">
        <v>266</v>
      </c>
      <c r="B277" s="298">
        <v>0</v>
      </c>
      <c r="C277" s="300" t="s">
        <v>114</v>
      </c>
    </row>
    <row r="278" spans="1:3">
      <c r="A278" s="297" t="s">
        <v>267</v>
      </c>
      <c r="B278" s="298">
        <v>0</v>
      </c>
      <c r="C278" s="300" t="s">
        <v>114</v>
      </c>
    </row>
    <row r="279" spans="1:3">
      <c r="A279" s="184" t="s">
        <v>268</v>
      </c>
      <c r="B279" s="298">
        <v>0</v>
      </c>
      <c r="C279" s="300" t="s">
        <v>114</v>
      </c>
    </row>
    <row r="280" spans="1:3">
      <c r="A280" s="184" t="s">
        <v>269</v>
      </c>
      <c r="B280" s="298">
        <v>0</v>
      </c>
      <c r="C280" s="300" t="s">
        <v>114</v>
      </c>
    </row>
    <row r="281" spans="1:3">
      <c r="A281" s="184" t="s">
        <v>270</v>
      </c>
      <c r="B281" s="298">
        <v>0</v>
      </c>
      <c r="C281" s="300" t="s">
        <v>114</v>
      </c>
    </row>
    <row r="282" spans="1:3">
      <c r="A282" s="184" t="s">
        <v>271</v>
      </c>
      <c r="B282" s="298">
        <v>0</v>
      </c>
      <c r="C282" s="300" t="s">
        <v>114</v>
      </c>
    </row>
    <row r="283" spans="1:3">
      <c r="A283" s="184" t="s">
        <v>272</v>
      </c>
      <c r="B283" s="298">
        <v>0</v>
      </c>
      <c r="C283" s="300" t="s">
        <v>114</v>
      </c>
    </row>
    <row r="284" spans="1:3">
      <c r="A284" s="297" t="s">
        <v>273</v>
      </c>
      <c r="B284" s="298">
        <v>0</v>
      </c>
      <c r="C284" s="300" t="s">
        <v>114</v>
      </c>
    </row>
    <row r="285" spans="1:3">
      <c r="A285" s="184" t="s">
        <v>274</v>
      </c>
      <c r="B285" s="298">
        <v>0</v>
      </c>
      <c r="C285" s="300" t="s">
        <v>114</v>
      </c>
    </row>
    <row r="286" spans="1:3">
      <c r="A286" s="184" t="s">
        <v>275</v>
      </c>
      <c r="B286" s="298">
        <v>0</v>
      </c>
      <c r="C286" s="300" t="s">
        <v>114</v>
      </c>
    </row>
    <row r="287" spans="1:3">
      <c r="A287" s="184" t="s">
        <v>276</v>
      </c>
      <c r="B287" s="298">
        <v>0</v>
      </c>
      <c r="C287" s="300" t="s">
        <v>114</v>
      </c>
    </row>
    <row r="288" spans="1:3">
      <c r="A288" s="297" t="s">
        <v>277</v>
      </c>
      <c r="B288" s="298">
        <v>0</v>
      </c>
      <c r="C288" s="300" t="s">
        <v>114</v>
      </c>
    </row>
    <row r="289" spans="1:3">
      <c r="A289" s="184" t="s">
        <v>278</v>
      </c>
      <c r="B289" s="298">
        <v>0</v>
      </c>
      <c r="C289" s="300" t="s">
        <v>114</v>
      </c>
    </row>
    <row r="290" spans="1:3">
      <c r="A290" s="297" t="s">
        <v>279</v>
      </c>
      <c r="B290" s="298">
        <v>0</v>
      </c>
      <c r="C290" s="300" t="s">
        <v>114</v>
      </c>
    </row>
    <row r="291" spans="1:3">
      <c r="A291" s="184" t="s">
        <v>280</v>
      </c>
      <c r="B291" s="298">
        <v>0</v>
      </c>
      <c r="C291" s="300" t="s">
        <v>114</v>
      </c>
    </row>
    <row r="292" spans="1:3">
      <c r="A292" s="184" t="s">
        <v>281</v>
      </c>
      <c r="B292" s="298">
        <v>0</v>
      </c>
      <c r="C292" s="300" t="s">
        <v>114</v>
      </c>
    </row>
    <row r="293" spans="1:3">
      <c r="A293" s="184" t="s">
        <v>282</v>
      </c>
      <c r="B293" s="298">
        <v>0</v>
      </c>
      <c r="C293" s="300" t="s">
        <v>114</v>
      </c>
    </row>
    <row r="294" spans="1:3">
      <c r="A294" s="184" t="s">
        <v>283</v>
      </c>
      <c r="B294" s="298">
        <v>0</v>
      </c>
      <c r="C294" s="300" t="s">
        <v>114</v>
      </c>
    </row>
    <row r="295" spans="1:3">
      <c r="A295" s="297" t="s">
        <v>284</v>
      </c>
      <c r="B295" s="298">
        <v>0</v>
      </c>
      <c r="C295" s="300" t="s">
        <v>114</v>
      </c>
    </row>
    <row r="296" spans="1:3">
      <c r="A296" s="184" t="s">
        <v>285</v>
      </c>
      <c r="B296" s="298">
        <v>0</v>
      </c>
      <c r="C296" s="300" t="s">
        <v>114</v>
      </c>
    </row>
    <row r="297" spans="1:3">
      <c r="A297" s="297" t="s">
        <v>286</v>
      </c>
      <c r="B297" s="298">
        <v>245</v>
      </c>
      <c r="C297" s="299">
        <v>0.64</v>
      </c>
    </row>
    <row r="298" spans="1:3">
      <c r="A298" s="297" t="s">
        <v>287</v>
      </c>
      <c r="B298" s="298">
        <v>0</v>
      </c>
      <c r="C298" s="300" t="s">
        <v>114</v>
      </c>
    </row>
    <row r="299" spans="1:3">
      <c r="A299" s="184" t="s">
        <v>288</v>
      </c>
      <c r="B299" s="298">
        <v>0</v>
      </c>
      <c r="C299" s="300" t="s">
        <v>114</v>
      </c>
    </row>
    <row r="300" spans="1:3">
      <c r="A300" s="297" t="s">
        <v>289</v>
      </c>
      <c r="B300" s="298">
        <v>0</v>
      </c>
      <c r="C300" s="300" t="s">
        <v>114</v>
      </c>
    </row>
    <row r="301" spans="1:3">
      <c r="A301" s="184" t="s">
        <v>290</v>
      </c>
      <c r="B301" s="298">
        <v>0</v>
      </c>
      <c r="C301" s="300" t="s">
        <v>114</v>
      </c>
    </row>
    <row r="302" spans="1:3">
      <c r="A302" s="297" t="s">
        <v>291</v>
      </c>
      <c r="B302" s="298">
        <v>0</v>
      </c>
      <c r="C302" s="300" t="s">
        <v>114</v>
      </c>
    </row>
    <row r="303" spans="1:3">
      <c r="A303" s="184" t="s">
        <v>292</v>
      </c>
      <c r="B303" s="298">
        <v>0</v>
      </c>
      <c r="C303" s="300" t="s">
        <v>114</v>
      </c>
    </row>
    <row r="304" spans="1:3">
      <c r="A304" s="297" t="s">
        <v>293</v>
      </c>
      <c r="B304" s="298">
        <v>245</v>
      </c>
      <c r="C304" s="299">
        <v>0.64</v>
      </c>
    </row>
    <row r="305" spans="1:3">
      <c r="A305" s="184" t="s">
        <v>294</v>
      </c>
      <c r="B305" s="298">
        <v>38</v>
      </c>
      <c r="C305" s="299"/>
    </row>
    <row r="306" spans="1:3">
      <c r="A306" s="184" t="s">
        <v>295</v>
      </c>
      <c r="B306" s="298">
        <v>0</v>
      </c>
      <c r="C306" s="300" t="s">
        <v>114</v>
      </c>
    </row>
    <row r="307" spans="1:3">
      <c r="A307" s="184" t="s">
        <v>296</v>
      </c>
      <c r="B307" s="298">
        <v>0</v>
      </c>
      <c r="C307" s="300" t="s">
        <v>114</v>
      </c>
    </row>
    <row r="308" spans="1:3">
      <c r="A308" s="184" t="s">
        <v>297</v>
      </c>
      <c r="B308" s="298">
        <v>0</v>
      </c>
      <c r="C308" s="300" t="s">
        <v>114</v>
      </c>
    </row>
    <row r="309" spans="1:3">
      <c r="A309" s="184" t="s">
        <v>298</v>
      </c>
      <c r="B309" s="298">
        <v>0</v>
      </c>
      <c r="C309" s="300" t="s">
        <v>114</v>
      </c>
    </row>
    <row r="310" spans="1:3">
      <c r="A310" s="184" t="s">
        <v>299</v>
      </c>
      <c r="B310" s="298">
        <v>0</v>
      </c>
      <c r="C310" s="300" t="s">
        <v>114</v>
      </c>
    </row>
    <row r="311" spans="1:3">
      <c r="A311" s="184" t="s">
        <v>300</v>
      </c>
      <c r="B311" s="298">
        <v>207</v>
      </c>
      <c r="C311" s="299">
        <v>0.54</v>
      </c>
    </row>
    <row r="312" spans="1:3">
      <c r="A312" s="184" t="s">
        <v>301</v>
      </c>
      <c r="B312" s="298">
        <v>0</v>
      </c>
      <c r="C312" s="300" t="s">
        <v>114</v>
      </c>
    </row>
    <row r="313" spans="1:3">
      <c r="A313" s="297" t="s">
        <v>302</v>
      </c>
      <c r="B313" s="298">
        <v>0</v>
      </c>
      <c r="C313" s="300" t="s">
        <v>114</v>
      </c>
    </row>
    <row r="314" spans="1:3">
      <c r="A314" s="184" t="s">
        <v>303</v>
      </c>
      <c r="B314" s="298">
        <v>0</v>
      </c>
      <c r="C314" s="300" t="s">
        <v>114</v>
      </c>
    </row>
    <row r="315" spans="1:3">
      <c r="A315" s="297" t="s">
        <v>304</v>
      </c>
      <c r="B315" s="298">
        <v>13070</v>
      </c>
      <c r="C315" s="299">
        <v>0.78</v>
      </c>
    </row>
    <row r="316" spans="1:3">
      <c r="A316" s="297" t="s">
        <v>305</v>
      </c>
      <c r="B316" s="298">
        <v>1259</v>
      </c>
      <c r="C316" s="299">
        <v>1.532</v>
      </c>
    </row>
    <row r="317" spans="1:3">
      <c r="A317" s="184" t="s">
        <v>306</v>
      </c>
      <c r="B317" s="298">
        <v>59</v>
      </c>
      <c r="C317" s="299">
        <v>0.454</v>
      </c>
    </row>
    <row r="318" spans="1:3">
      <c r="A318" s="184" t="s">
        <v>307</v>
      </c>
      <c r="B318" s="298">
        <v>0</v>
      </c>
      <c r="C318" s="300" t="s">
        <v>114</v>
      </c>
    </row>
    <row r="319" spans="1:3">
      <c r="A319" s="184" t="s">
        <v>308</v>
      </c>
      <c r="B319" s="298">
        <v>1200</v>
      </c>
      <c r="C319" s="299">
        <v>1.734</v>
      </c>
    </row>
    <row r="320" spans="1:3">
      <c r="A320" s="184" t="s">
        <v>309</v>
      </c>
      <c r="B320" s="298">
        <v>0</v>
      </c>
      <c r="C320" s="300" t="s">
        <v>114</v>
      </c>
    </row>
    <row r="321" spans="1:3">
      <c r="A321" s="184" t="s">
        <v>310</v>
      </c>
      <c r="B321" s="298">
        <v>0</v>
      </c>
      <c r="C321" s="300" t="s">
        <v>114</v>
      </c>
    </row>
    <row r="322" spans="1:3">
      <c r="A322" s="184" t="s">
        <v>311</v>
      </c>
      <c r="B322" s="298">
        <v>0</v>
      </c>
      <c r="C322" s="300" t="s">
        <v>114</v>
      </c>
    </row>
    <row r="323" spans="1:3">
      <c r="A323" s="184" t="s">
        <v>312</v>
      </c>
      <c r="B323" s="298">
        <v>0</v>
      </c>
      <c r="C323" s="300" t="s">
        <v>114</v>
      </c>
    </row>
    <row r="324" spans="1:3">
      <c r="A324" s="184" t="s">
        <v>313</v>
      </c>
      <c r="B324" s="298">
        <v>0</v>
      </c>
      <c r="C324" s="300" t="s">
        <v>114</v>
      </c>
    </row>
    <row r="325" spans="1:3">
      <c r="A325" s="184" t="s">
        <v>314</v>
      </c>
      <c r="B325" s="298">
        <v>0</v>
      </c>
      <c r="C325" s="300" t="s">
        <v>114</v>
      </c>
    </row>
    <row r="326" spans="1:3">
      <c r="A326" s="297" t="s">
        <v>315</v>
      </c>
      <c r="B326" s="298">
        <v>10507</v>
      </c>
      <c r="C326" s="299">
        <v>1.04</v>
      </c>
    </row>
    <row r="327" spans="1:3">
      <c r="A327" s="184" t="s">
        <v>111</v>
      </c>
      <c r="B327" s="298">
        <v>7252</v>
      </c>
      <c r="C327" s="299">
        <v>1.161</v>
      </c>
    </row>
    <row r="328" spans="1:3">
      <c r="A328" s="184" t="s">
        <v>112</v>
      </c>
      <c r="B328" s="298">
        <v>0</v>
      </c>
      <c r="C328" s="300">
        <v>0</v>
      </c>
    </row>
    <row r="329" spans="1:3">
      <c r="A329" s="184" t="s">
        <v>113</v>
      </c>
      <c r="B329" s="298">
        <v>0</v>
      </c>
      <c r="C329" s="300" t="s">
        <v>114</v>
      </c>
    </row>
    <row r="330" spans="1:3">
      <c r="A330" s="184" t="s">
        <v>316</v>
      </c>
      <c r="B330" s="298">
        <v>0</v>
      </c>
      <c r="C330" s="300">
        <v>0</v>
      </c>
    </row>
    <row r="331" spans="1:3">
      <c r="A331" s="184" t="s">
        <v>317</v>
      </c>
      <c r="B331" s="298">
        <v>0</v>
      </c>
      <c r="C331" s="300">
        <v>0</v>
      </c>
    </row>
    <row r="332" spans="1:3">
      <c r="A332" s="184" t="s">
        <v>318</v>
      </c>
      <c r="B332" s="298">
        <v>0</v>
      </c>
      <c r="C332" s="300">
        <v>0</v>
      </c>
    </row>
    <row r="333" spans="1:3">
      <c r="A333" s="184" t="s">
        <v>319</v>
      </c>
      <c r="B333" s="298">
        <v>0</v>
      </c>
      <c r="C333" s="300">
        <v>0</v>
      </c>
    </row>
    <row r="334" spans="1:3">
      <c r="A334" s="184" t="s">
        <v>320</v>
      </c>
      <c r="B334" s="298">
        <v>0</v>
      </c>
      <c r="C334" s="300">
        <v>0</v>
      </c>
    </row>
    <row r="335" spans="1:3">
      <c r="A335" s="184" t="s">
        <v>321</v>
      </c>
      <c r="B335" s="298">
        <v>0</v>
      </c>
      <c r="C335" s="300" t="s">
        <v>114</v>
      </c>
    </row>
    <row r="336" spans="1:3">
      <c r="A336" s="184" t="s">
        <v>322</v>
      </c>
      <c r="B336" s="298">
        <v>0</v>
      </c>
      <c r="C336" s="300" t="s">
        <v>114</v>
      </c>
    </row>
    <row r="337" spans="1:3">
      <c r="A337" s="184" t="s">
        <v>323</v>
      </c>
      <c r="B337" s="298">
        <v>0</v>
      </c>
      <c r="C337" s="300">
        <v>0</v>
      </c>
    </row>
    <row r="338" spans="1:3">
      <c r="A338" s="184" t="s">
        <v>324</v>
      </c>
      <c r="B338" s="298">
        <v>31</v>
      </c>
      <c r="C338" s="299">
        <v>0.067</v>
      </c>
    </row>
    <row r="339" spans="1:3">
      <c r="A339" s="184" t="s">
        <v>325</v>
      </c>
      <c r="B339" s="298">
        <v>0</v>
      </c>
      <c r="C339" s="300">
        <v>0</v>
      </c>
    </row>
    <row r="340" spans="1:3">
      <c r="A340" s="184" t="s">
        <v>326</v>
      </c>
      <c r="B340" s="298">
        <v>0</v>
      </c>
      <c r="C340" s="300" t="s">
        <v>114</v>
      </c>
    </row>
    <row r="341" spans="1:3">
      <c r="A341" s="184" t="s">
        <v>327</v>
      </c>
      <c r="B341" s="298">
        <v>0</v>
      </c>
      <c r="C341" s="300" t="s">
        <v>114</v>
      </c>
    </row>
    <row r="342" spans="1:3">
      <c r="A342" s="184" t="s">
        <v>328</v>
      </c>
      <c r="B342" s="298">
        <v>0</v>
      </c>
      <c r="C342" s="300" t="s">
        <v>114</v>
      </c>
    </row>
    <row r="343" spans="1:3">
      <c r="A343" s="184" t="s">
        <v>329</v>
      </c>
      <c r="B343" s="298">
        <v>666</v>
      </c>
      <c r="C343" s="299">
        <v>5.123</v>
      </c>
    </row>
    <row r="344" spans="1:3">
      <c r="A344" s="184" t="s">
        <v>330</v>
      </c>
      <c r="B344" s="298">
        <v>0</v>
      </c>
      <c r="C344" s="300" t="s">
        <v>114</v>
      </c>
    </row>
    <row r="345" spans="1:3">
      <c r="A345" s="184" t="s">
        <v>155</v>
      </c>
      <c r="B345" s="298">
        <v>907</v>
      </c>
      <c r="C345" s="299"/>
    </row>
    <row r="346" spans="1:3">
      <c r="A346" s="184" t="s">
        <v>121</v>
      </c>
      <c r="B346" s="298">
        <v>0</v>
      </c>
      <c r="C346" s="300" t="s">
        <v>114</v>
      </c>
    </row>
    <row r="347" spans="1:3">
      <c r="A347" s="184" t="s">
        <v>331</v>
      </c>
      <c r="B347" s="298">
        <v>1651</v>
      </c>
      <c r="C347" s="299">
        <v>1.266</v>
      </c>
    </row>
    <row r="348" spans="1:3">
      <c r="A348" s="297" t="s">
        <v>332</v>
      </c>
      <c r="B348" s="298">
        <v>0</v>
      </c>
      <c r="C348" s="300" t="s">
        <v>114</v>
      </c>
    </row>
    <row r="349" spans="1:3">
      <c r="A349" s="184" t="s">
        <v>111</v>
      </c>
      <c r="B349" s="298">
        <v>0</v>
      </c>
      <c r="C349" s="300" t="s">
        <v>114</v>
      </c>
    </row>
    <row r="350" spans="1:3">
      <c r="A350" s="184" t="s">
        <v>112</v>
      </c>
      <c r="B350" s="298">
        <v>0</v>
      </c>
      <c r="C350" s="300" t="s">
        <v>114</v>
      </c>
    </row>
    <row r="351" spans="1:3">
      <c r="A351" s="184" t="s">
        <v>113</v>
      </c>
      <c r="B351" s="298">
        <v>0</v>
      </c>
      <c r="C351" s="300" t="s">
        <v>114</v>
      </c>
    </row>
    <row r="352" spans="1:3">
      <c r="A352" s="184" t="s">
        <v>333</v>
      </c>
      <c r="B352" s="298">
        <v>0</v>
      </c>
      <c r="C352" s="300" t="s">
        <v>114</v>
      </c>
    </row>
    <row r="353" spans="1:3">
      <c r="A353" s="184" t="s">
        <v>121</v>
      </c>
      <c r="B353" s="298">
        <v>0</v>
      </c>
      <c r="C353" s="300" t="s">
        <v>114</v>
      </c>
    </row>
    <row r="354" spans="1:3">
      <c r="A354" s="184" t="s">
        <v>334</v>
      </c>
      <c r="B354" s="298">
        <v>0</v>
      </c>
      <c r="C354" s="300" t="s">
        <v>114</v>
      </c>
    </row>
    <row r="355" spans="1:3">
      <c r="A355" s="297" t="s">
        <v>335</v>
      </c>
      <c r="B355" s="298">
        <v>54</v>
      </c>
      <c r="C355" s="299">
        <v>0.033</v>
      </c>
    </row>
    <row r="356" spans="1:3">
      <c r="A356" s="184" t="s">
        <v>111</v>
      </c>
      <c r="B356" s="298">
        <v>54</v>
      </c>
      <c r="C356" s="299">
        <v>0.039</v>
      </c>
    </row>
    <row r="357" spans="1:3">
      <c r="A357" s="184" t="s">
        <v>112</v>
      </c>
      <c r="B357" s="298">
        <v>0</v>
      </c>
      <c r="C357" s="300" t="s">
        <v>114</v>
      </c>
    </row>
    <row r="358" spans="1:3">
      <c r="A358" s="184" t="s">
        <v>113</v>
      </c>
      <c r="B358" s="298">
        <v>0</v>
      </c>
      <c r="C358" s="300" t="s">
        <v>114</v>
      </c>
    </row>
    <row r="359" spans="1:3">
      <c r="A359" s="184" t="s">
        <v>336</v>
      </c>
      <c r="B359" s="298">
        <v>0</v>
      </c>
      <c r="C359" s="300">
        <v>0</v>
      </c>
    </row>
    <row r="360" spans="1:3">
      <c r="A360" s="184" t="s">
        <v>337</v>
      </c>
      <c r="B360" s="298">
        <v>0</v>
      </c>
      <c r="C360" s="300">
        <v>0</v>
      </c>
    </row>
    <row r="361" spans="1:3">
      <c r="A361" s="184" t="s">
        <v>338</v>
      </c>
      <c r="B361" s="298">
        <v>0</v>
      </c>
      <c r="C361" s="300">
        <v>0</v>
      </c>
    </row>
    <row r="362" spans="1:3">
      <c r="A362" s="184" t="s">
        <v>339</v>
      </c>
      <c r="B362" s="298">
        <v>0</v>
      </c>
      <c r="C362" s="300">
        <v>0</v>
      </c>
    </row>
    <row r="363" spans="1:3">
      <c r="A363" s="184" t="s">
        <v>340</v>
      </c>
      <c r="B363" s="298">
        <v>0</v>
      </c>
      <c r="C363" s="300">
        <v>0</v>
      </c>
    </row>
    <row r="364" spans="1:3">
      <c r="A364" s="184" t="s">
        <v>341</v>
      </c>
      <c r="B364" s="298">
        <v>0</v>
      </c>
      <c r="C364" s="300" t="s">
        <v>114</v>
      </c>
    </row>
    <row r="365" spans="1:3">
      <c r="A365" s="184" t="s">
        <v>121</v>
      </c>
      <c r="B365" s="298">
        <v>0</v>
      </c>
      <c r="C365" s="300" t="s">
        <v>114</v>
      </c>
    </row>
    <row r="366" spans="1:3">
      <c r="A366" s="184" t="s">
        <v>342</v>
      </c>
      <c r="B366" s="298">
        <v>0</v>
      </c>
      <c r="C366" s="300" t="s">
        <v>114</v>
      </c>
    </row>
    <row r="367" spans="1:3">
      <c r="A367" s="297" t="s">
        <v>343</v>
      </c>
      <c r="B367" s="298">
        <v>162</v>
      </c>
      <c r="C367" s="299">
        <v>0.05</v>
      </c>
    </row>
    <row r="368" spans="1:3">
      <c r="A368" s="184" t="s">
        <v>111</v>
      </c>
      <c r="B368" s="298">
        <v>107</v>
      </c>
      <c r="C368" s="299">
        <v>0.082</v>
      </c>
    </row>
    <row r="369" spans="1:3">
      <c r="A369" s="184" t="s">
        <v>112</v>
      </c>
      <c r="B369" s="298">
        <v>0</v>
      </c>
      <c r="C369" s="300" t="s">
        <v>114</v>
      </c>
    </row>
    <row r="370" spans="1:3">
      <c r="A370" s="184" t="s">
        <v>113</v>
      </c>
      <c r="B370" s="298">
        <v>0</v>
      </c>
      <c r="C370" s="300" t="s">
        <v>114</v>
      </c>
    </row>
    <row r="371" spans="1:3">
      <c r="A371" s="184" t="s">
        <v>344</v>
      </c>
      <c r="B371" s="298">
        <v>0</v>
      </c>
      <c r="C371" s="300">
        <v>0</v>
      </c>
    </row>
    <row r="372" spans="1:3">
      <c r="A372" s="184" t="s">
        <v>345</v>
      </c>
      <c r="B372" s="298">
        <v>0</v>
      </c>
      <c r="C372" s="300">
        <v>0</v>
      </c>
    </row>
    <row r="373" spans="1:3">
      <c r="A373" s="184" t="s">
        <v>346</v>
      </c>
      <c r="B373" s="298">
        <v>0</v>
      </c>
      <c r="C373" s="300" t="s">
        <v>114</v>
      </c>
    </row>
    <row r="374" spans="1:3">
      <c r="A374" s="184" t="s">
        <v>121</v>
      </c>
      <c r="B374" s="298">
        <v>0</v>
      </c>
      <c r="C374" s="300" t="s">
        <v>114</v>
      </c>
    </row>
    <row r="375" spans="1:3">
      <c r="A375" s="184" t="s">
        <v>347</v>
      </c>
      <c r="B375" s="298">
        <v>55</v>
      </c>
      <c r="C375" s="299"/>
    </row>
    <row r="376" spans="1:3">
      <c r="A376" s="297" t="s">
        <v>348</v>
      </c>
      <c r="B376" s="298">
        <v>993</v>
      </c>
      <c r="C376" s="299">
        <v>1.118</v>
      </c>
    </row>
    <row r="377" spans="1:3">
      <c r="A377" s="184" t="s">
        <v>111</v>
      </c>
      <c r="B377" s="298">
        <v>882</v>
      </c>
      <c r="C377" s="299">
        <v>1.365</v>
      </c>
    </row>
    <row r="378" spans="1:3">
      <c r="A378" s="184" t="s">
        <v>112</v>
      </c>
      <c r="B378" s="298">
        <v>0</v>
      </c>
      <c r="C378" s="300" t="s">
        <v>114</v>
      </c>
    </row>
    <row r="379" spans="1:3">
      <c r="A379" s="184" t="s">
        <v>113</v>
      </c>
      <c r="B379" s="298">
        <v>0</v>
      </c>
      <c r="C379" s="300" t="s">
        <v>114</v>
      </c>
    </row>
    <row r="380" spans="1:3">
      <c r="A380" s="184" t="s">
        <v>349</v>
      </c>
      <c r="B380" s="298">
        <v>3</v>
      </c>
      <c r="C380" s="299">
        <v>0.034</v>
      </c>
    </row>
    <row r="381" spans="1:3">
      <c r="A381" s="184" t="s">
        <v>350</v>
      </c>
      <c r="B381" s="298">
        <v>0</v>
      </c>
      <c r="C381" s="300">
        <v>0</v>
      </c>
    </row>
    <row r="382" spans="1:3">
      <c r="A382" s="184" t="s">
        <v>351</v>
      </c>
      <c r="B382" s="298">
        <v>0</v>
      </c>
      <c r="C382" s="300">
        <v>0</v>
      </c>
    </row>
    <row r="383" spans="1:3">
      <c r="A383" s="184" t="s">
        <v>352</v>
      </c>
      <c r="B383" s="298">
        <v>22</v>
      </c>
      <c r="C383" s="299">
        <v>0.349</v>
      </c>
    </row>
    <row r="384" spans="1:3">
      <c r="A384" s="184" t="s">
        <v>353</v>
      </c>
      <c r="B384" s="298">
        <v>0</v>
      </c>
      <c r="C384" s="300" t="s">
        <v>114</v>
      </c>
    </row>
    <row r="385" spans="1:3">
      <c r="A385" s="184" t="s">
        <v>354</v>
      </c>
      <c r="B385" s="298">
        <v>0</v>
      </c>
      <c r="C385" s="300" t="s">
        <v>114</v>
      </c>
    </row>
    <row r="386" spans="1:3">
      <c r="A386" s="184" t="s">
        <v>355</v>
      </c>
      <c r="B386" s="298">
        <v>12</v>
      </c>
      <c r="C386" s="299"/>
    </row>
    <row r="387" spans="1:3">
      <c r="A387" s="184" t="s">
        <v>356</v>
      </c>
      <c r="B387" s="298">
        <v>0</v>
      </c>
      <c r="C387" s="300" t="s">
        <v>114</v>
      </c>
    </row>
    <row r="388" spans="1:3">
      <c r="A388" s="184" t="s">
        <v>121</v>
      </c>
      <c r="B388" s="298">
        <v>0</v>
      </c>
      <c r="C388" s="300" t="s">
        <v>114</v>
      </c>
    </row>
    <row r="389" spans="1:3">
      <c r="A389" s="184" t="s">
        <v>357</v>
      </c>
      <c r="B389" s="298">
        <v>74</v>
      </c>
      <c r="C389" s="299"/>
    </row>
    <row r="390" spans="1:3">
      <c r="A390" s="297" t="s">
        <v>358</v>
      </c>
      <c r="B390" s="298">
        <v>0</v>
      </c>
      <c r="C390" s="300" t="s">
        <v>114</v>
      </c>
    </row>
    <row r="391" spans="1:3">
      <c r="A391" s="184" t="s">
        <v>111</v>
      </c>
      <c r="B391" s="298">
        <v>0</v>
      </c>
      <c r="C391" s="300" t="s">
        <v>114</v>
      </c>
    </row>
    <row r="392" spans="1:3">
      <c r="A392" s="184" t="s">
        <v>112</v>
      </c>
      <c r="B392" s="298">
        <v>0</v>
      </c>
      <c r="C392" s="300" t="s">
        <v>114</v>
      </c>
    </row>
    <row r="393" spans="1:3">
      <c r="A393" s="184" t="s">
        <v>113</v>
      </c>
      <c r="B393" s="298">
        <v>0</v>
      </c>
      <c r="C393" s="300" t="s">
        <v>114</v>
      </c>
    </row>
    <row r="394" spans="1:3">
      <c r="A394" s="184" t="s">
        <v>359</v>
      </c>
      <c r="B394" s="298">
        <v>0</v>
      </c>
      <c r="C394" s="300" t="s">
        <v>114</v>
      </c>
    </row>
    <row r="395" spans="1:3">
      <c r="A395" s="184" t="s">
        <v>360</v>
      </c>
      <c r="B395" s="298">
        <v>0</v>
      </c>
      <c r="C395" s="300" t="s">
        <v>114</v>
      </c>
    </row>
    <row r="396" spans="1:3">
      <c r="A396" s="184" t="s">
        <v>361</v>
      </c>
      <c r="B396" s="298">
        <v>0</v>
      </c>
      <c r="C396" s="300" t="s">
        <v>114</v>
      </c>
    </row>
    <row r="397" spans="1:3">
      <c r="A397" s="184" t="s">
        <v>121</v>
      </c>
      <c r="B397" s="298">
        <v>0</v>
      </c>
      <c r="C397" s="300" t="s">
        <v>114</v>
      </c>
    </row>
    <row r="398" spans="1:3">
      <c r="A398" s="184" t="s">
        <v>362</v>
      </c>
      <c r="B398" s="298">
        <v>0</v>
      </c>
      <c r="C398" s="300" t="s">
        <v>114</v>
      </c>
    </row>
    <row r="399" spans="1:3">
      <c r="A399" s="297" t="s">
        <v>363</v>
      </c>
      <c r="B399" s="298">
        <v>0</v>
      </c>
      <c r="C399" s="300" t="s">
        <v>114</v>
      </c>
    </row>
    <row r="400" spans="1:3">
      <c r="A400" s="184" t="s">
        <v>111</v>
      </c>
      <c r="B400" s="298">
        <v>0</v>
      </c>
      <c r="C400" s="300" t="s">
        <v>114</v>
      </c>
    </row>
    <row r="401" spans="1:3">
      <c r="A401" s="184" t="s">
        <v>112</v>
      </c>
      <c r="B401" s="298">
        <v>0</v>
      </c>
      <c r="C401" s="300" t="s">
        <v>114</v>
      </c>
    </row>
    <row r="402" spans="1:3">
      <c r="A402" s="184" t="s">
        <v>113</v>
      </c>
      <c r="B402" s="298">
        <v>0</v>
      </c>
      <c r="C402" s="300" t="s">
        <v>114</v>
      </c>
    </row>
    <row r="403" spans="1:3">
      <c r="A403" s="184" t="s">
        <v>364</v>
      </c>
      <c r="B403" s="298">
        <v>0</v>
      </c>
      <c r="C403" s="300" t="s">
        <v>114</v>
      </c>
    </row>
    <row r="404" spans="1:3">
      <c r="A404" s="184" t="s">
        <v>365</v>
      </c>
      <c r="B404" s="298">
        <v>0</v>
      </c>
      <c r="C404" s="300" t="s">
        <v>114</v>
      </c>
    </row>
    <row r="405" spans="1:3">
      <c r="A405" s="184" t="s">
        <v>366</v>
      </c>
      <c r="B405" s="298">
        <v>0</v>
      </c>
      <c r="C405" s="300" t="s">
        <v>114</v>
      </c>
    </row>
    <row r="406" spans="1:3">
      <c r="A406" s="184" t="s">
        <v>121</v>
      </c>
      <c r="B406" s="298">
        <v>0</v>
      </c>
      <c r="C406" s="300" t="s">
        <v>114</v>
      </c>
    </row>
    <row r="407" spans="1:3">
      <c r="A407" s="184" t="s">
        <v>367</v>
      </c>
      <c r="B407" s="298">
        <v>0</v>
      </c>
      <c r="C407" s="300" t="s">
        <v>114</v>
      </c>
    </row>
    <row r="408" spans="1:3">
      <c r="A408" s="297" t="s">
        <v>368</v>
      </c>
      <c r="B408" s="298">
        <v>0</v>
      </c>
      <c r="C408" s="300" t="s">
        <v>114</v>
      </c>
    </row>
    <row r="409" spans="1:3">
      <c r="A409" s="184" t="s">
        <v>111</v>
      </c>
      <c r="B409" s="298">
        <v>0</v>
      </c>
      <c r="C409" s="300" t="s">
        <v>114</v>
      </c>
    </row>
    <row r="410" spans="1:3">
      <c r="A410" s="184" t="s">
        <v>112</v>
      </c>
      <c r="B410" s="298">
        <v>0</v>
      </c>
      <c r="C410" s="300" t="s">
        <v>114</v>
      </c>
    </row>
    <row r="411" spans="1:3">
      <c r="A411" s="184" t="s">
        <v>113</v>
      </c>
      <c r="B411" s="298">
        <v>0</v>
      </c>
      <c r="C411" s="300" t="s">
        <v>114</v>
      </c>
    </row>
    <row r="412" spans="1:3">
      <c r="A412" s="184" t="s">
        <v>369</v>
      </c>
      <c r="B412" s="298">
        <v>0</v>
      </c>
      <c r="C412" s="300" t="s">
        <v>114</v>
      </c>
    </row>
    <row r="413" spans="1:3">
      <c r="A413" s="184" t="s">
        <v>370</v>
      </c>
      <c r="B413" s="298">
        <v>0</v>
      </c>
      <c r="C413" s="300" t="s">
        <v>114</v>
      </c>
    </row>
    <row r="414" spans="1:3">
      <c r="A414" s="184" t="s">
        <v>121</v>
      </c>
      <c r="B414" s="298">
        <v>0</v>
      </c>
      <c r="C414" s="300" t="s">
        <v>114</v>
      </c>
    </row>
    <row r="415" spans="1:3">
      <c r="A415" s="184" t="s">
        <v>371</v>
      </c>
      <c r="B415" s="298">
        <v>0</v>
      </c>
      <c r="C415" s="300" t="s">
        <v>114</v>
      </c>
    </row>
    <row r="416" spans="1:3">
      <c r="A416" s="297" t="s">
        <v>372</v>
      </c>
      <c r="B416" s="298">
        <v>0</v>
      </c>
      <c r="C416" s="300" t="s">
        <v>114</v>
      </c>
    </row>
    <row r="417" spans="1:3">
      <c r="A417" s="184" t="s">
        <v>111</v>
      </c>
      <c r="B417" s="298">
        <v>0</v>
      </c>
      <c r="C417" s="300" t="s">
        <v>114</v>
      </c>
    </row>
    <row r="418" spans="1:3">
      <c r="A418" s="184" t="s">
        <v>112</v>
      </c>
      <c r="B418" s="298">
        <v>0</v>
      </c>
      <c r="C418" s="300" t="s">
        <v>114</v>
      </c>
    </row>
    <row r="419" spans="1:3">
      <c r="A419" s="184" t="s">
        <v>373</v>
      </c>
      <c r="B419" s="298">
        <v>0</v>
      </c>
      <c r="C419" s="300" t="s">
        <v>114</v>
      </c>
    </row>
    <row r="420" spans="1:3">
      <c r="A420" s="184" t="s">
        <v>374</v>
      </c>
      <c r="B420" s="298">
        <v>0</v>
      </c>
      <c r="C420" s="300" t="s">
        <v>114</v>
      </c>
    </row>
    <row r="421" spans="1:3">
      <c r="A421" s="184" t="s">
        <v>375</v>
      </c>
      <c r="B421" s="298">
        <v>0</v>
      </c>
      <c r="C421" s="300" t="s">
        <v>114</v>
      </c>
    </row>
    <row r="422" spans="1:3">
      <c r="A422" s="184" t="s">
        <v>328</v>
      </c>
      <c r="B422" s="298">
        <v>0</v>
      </c>
      <c r="C422" s="300" t="s">
        <v>114</v>
      </c>
    </row>
    <row r="423" spans="1:3">
      <c r="A423" s="184" t="s">
        <v>376</v>
      </c>
      <c r="B423" s="298">
        <v>0</v>
      </c>
      <c r="C423" s="300" t="s">
        <v>114</v>
      </c>
    </row>
    <row r="424" spans="1:3">
      <c r="A424" s="297" t="s">
        <v>377</v>
      </c>
      <c r="B424" s="298">
        <v>0</v>
      </c>
      <c r="C424" s="300" t="s">
        <v>114</v>
      </c>
    </row>
    <row r="425" spans="1:3">
      <c r="A425" s="184" t="s">
        <v>378</v>
      </c>
      <c r="B425" s="298">
        <v>0</v>
      </c>
      <c r="C425" s="300" t="s">
        <v>114</v>
      </c>
    </row>
    <row r="426" spans="1:3">
      <c r="A426" s="184" t="s">
        <v>111</v>
      </c>
      <c r="B426" s="298">
        <v>0</v>
      </c>
      <c r="C426" s="300" t="s">
        <v>114</v>
      </c>
    </row>
    <row r="427" spans="1:3">
      <c r="A427" s="184" t="s">
        <v>379</v>
      </c>
      <c r="B427" s="298">
        <v>0</v>
      </c>
      <c r="C427" s="300" t="s">
        <v>114</v>
      </c>
    </row>
    <row r="428" spans="1:3">
      <c r="A428" s="184" t="s">
        <v>380</v>
      </c>
      <c r="B428" s="298">
        <v>0</v>
      </c>
      <c r="C428" s="300" t="s">
        <v>114</v>
      </c>
    </row>
    <row r="429" spans="1:3">
      <c r="A429" s="184" t="s">
        <v>381</v>
      </c>
      <c r="B429" s="298">
        <v>0</v>
      </c>
      <c r="C429" s="300" t="s">
        <v>114</v>
      </c>
    </row>
    <row r="430" spans="1:3">
      <c r="A430" s="184" t="s">
        <v>382</v>
      </c>
      <c r="B430" s="298">
        <v>0</v>
      </c>
      <c r="C430" s="300" t="s">
        <v>114</v>
      </c>
    </row>
    <row r="431" spans="1:3">
      <c r="A431" s="184" t="s">
        <v>383</v>
      </c>
      <c r="B431" s="298">
        <v>0</v>
      </c>
      <c r="C431" s="300" t="s">
        <v>114</v>
      </c>
    </row>
    <row r="432" spans="1:3">
      <c r="A432" s="184" t="s">
        <v>384</v>
      </c>
      <c r="B432" s="298">
        <v>0</v>
      </c>
      <c r="C432" s="300" t="s">
        <v>114</v>
      </c>
    </row>
    <row r="433" spans="1:3">
      <c r="A433" s="297" t="s">
        <v>385</v>
      </c>
      <c r="B433" s="298">
        <v>95</v>
      </c>
      <c r="C433" s="299">
        <v>1.131</v>
      </c>
    </row>
    <row r="434" spans="1:3">
      <c r="A434" s="184" t="s">
        <v>386</v>
      </c>
      <c r="B434" s="298">
        <v>95</v>
      </c>
      <c r="C434" s="299">
        <v>1.131</v>
      </c>
    </row>
    <row r="435" spans="1:3">
      <c r="A435" s="184" t="s">
        <v>387</v>
      </c>
      <c r="B435" s="298">
        <v>0</v>
      </c>
      <c r="C435" s="300" t="s">
        <v>114</v>
      </c>
    </row>
    <row r="436" spans="1:3">
      <c r="A436" s="297" t="s">
        <v>388</v>
      </c>
      <c r="B436" s="298">
        <v>57793</v>
      </c>
      <c r="C436" s="299">
        <v>1.045</v>
      </c>
    </row>
    <row r="437" spans="1:3">
      <c r="A437" s="297" t="s">
        <v>389</v>
      </c>
      <c r="B437" s="298">
        <v>1550</v>
      </c>
      <c r="C437" s="299">
        <v>0.99</v>
      </c>
    </row>
    <row r="438" spans="1:3">
      <c r="A438" s="184" t="s">
        <v>111</v>
      </c>
      <c r="B438" s="298">
        <v>333</v>
      </c>
      <c r="C438" s="299">
        <v>1.125</v>
      </c>
    </row>
    <row r="439" spans="1:3">
      <c r="A439" s="184" t="s">
        <v>112</v>
      </c>
      <c r="B439" s="298">
        <v>0</v>
      </c>
      <c r="C439" s="300" t="s">
        <v>114</v>
      </c>
    </row>
    <row r="440" spans="1:3">
      <c r="A440" s="184" t="s">
        <v>113</v>
      </c>
      <c r="B440" s="298">
        <v>0</v>
      </c>
      <c r="C440" s="300" t="s">
        <v>114</v>
      </c>
    </row>
    <row r="441" spans="1:3">
      <c r="A441" s="184" t="s">
        <v>390</v>
      </c>
      <c r="B441" s="298">
        <v>1217</v>
      </c>
      <c r="C441" s="299">
        <v>0.958</v>
      </c>
    </row>
    <row r="442" spans="1:3">
      <c r="A442" s="297" t="s">
        <v>391</v>
      </c>
      <c r="B442" s="298">
        <v>48770</v>
      </c>
      <c r="C442" s="299">
        <v>1.069</v>
      </c>
    </row>
    <row r="443" spans="1:3">
      <c r="A443" s="184" t="s">
        <v>392</v>
      </c>
      <c r="B443" s="298">
        <v>3313</v>
      </c>
      <c r="C443" s="299">
        <v>1.15</v>
      </c>
    </row>
    <row r="444" spans="1:3">
      <c r="A444" s="184" t="s">
        <v>393</v>
      </c>
      <c r="B444" s="298">
        <v>19502</v>
      </c>
      <c r="C444" s="299">
        <v>1.067</v>
      </c>
    </row>
    <row r="445" spans="1:3">
      <c r="A445" s="184" t="s">
        <v>394</v>
      </c>
      <c r="B445" s="298">
        <v>14540</v>
      </c>
      <c r="C445" s="299">
        <v>1.08</v>
      </c>
    </row>
    <row r="446" spans="1:3">
      <c r="A446" s="184" t="s">
        <v>395</v>
      </c>
      <c r="B446" s="298">
        <v>6431</v>
      </c>
      <c r="C446" s="299">
        <v>1.161</v>
      </c>
    </row>
    <row r="447" spans="1:3">
      <c r="A447" s="184" t="s">
        <v>396</v>
      </c>
      <c r="B447" s="298">
        <v>0</v>
      </c>
      <c r="C447" s="300" t="s">
        <v>114</v>
      </c>
    </row>
    <row r="448" spans="1:3">
      <c r="A448" s="184" t="s">
        <v>397</v>
      </c>
      <c r="B448" s="298">
        <v>0</v>
      </c>
      <c r="C448" s="300" t="s">
        <v>114</v>
      </c>
    </row>
    <row r="449" spans="1:3">
      <c r="A449" s="184" t="s">
        <v>398</v>
      </c>
      <c r="B449" s="298">
        <v>0</v>
      </c>
      <c r="C449" s="300" t="s">
        <v>114</v>
      </c>
    </row>
    <row r="450" spans="1:3">
      <c r="A450" s="184" t="s">
        <v>399</v>
      </c>
      <c r="B450" s="298">
        <v>4984</v>
      </c>
      <c r="C450" s="299">
        <v>0.917</v>
      </c>
    </row>
    <row r="451" spans="1:3">
      <c r="A451" s="297" t="s">
        <v>400</v>
      </c>
      <c r="B451" s="298">
        <v>2931</v>
      </c>
      <c r="C451" s="299">
        <v>0.743</v>
      </c>
    </row>
    <row r="452" spans="1:3">
      <c r="A452" s="184" t="s">
        <v>401</v>
      </c>
      <c r="B452" s="298">
        <v>0</v>
      </c>
      <c r="C452" s="300" t="s">
        <v>114</v>
      </c>
    </row>
    <row r="453" spans="1:3">
      <c r="A453" s="184" t="s">
        <v>402</v>
      </c>
      <c r="B453" s="298">
        <v>1497</v>
      </c>
      <c r="C453" s="299">
        <v>0.979</v>
      </c>
    </row>
    <row r="454" spans="1:3">
      <c r="A454" s="184" t="s">
        <v>403</v>
      </c>
      <c r="B454" s="298">
        <v>0</v>
      </c>
      <c r="C454" s="300">
        <v>0</v>
      </c>
    </row>
    <row r="455" spans="1:3">
      <c r="A455" s="184" t="s">
        <v>404</v>
      </c>
      <c r="B455" s="298">
        <v>0</v>
      </c>
      <c r="C455" s="300" t="s">
        <v>114</v>
      </c>
    </row>
    <row r="456" spans="1:3">
      <c r="A456" s="184" t="s">
        <v>405</v>
      </c>
      <c r="B456" s="298">
        <v>1434</v>
      </c>
      <c r="C456" s="299">
        <v>0.695</v>
      </c>
    </row>
    <row r="457" spans="1:3">
      <c r="A457" s="184" t="s">
        <v>406</v>
      </c>
      <c r="B457" s="298">
        <v>0</v>
      </c>
      <c r="C457" s="300" t="s">
        <v>114</v>
      </c>
    </row>
    <row r="458" spans="1:3">
      <c r="A458" s="297" t="s">
        <v>407</v>
      </c>
      <c r="B458" s="298">
        <v>0</v>
      </c>
      <c r="C458" s="300">
        <v>0</v>
      </c>
    </row>
    <row r="459" spans="1:3">
      <c r="A459" s="184" t="s">
        <v>408</v>
      </c>
      <c r="B459" s="298">
        <v>0</v>
      </c>
      <c r="C459" s="300">
        <v>0</v>
      </c>
    </row>
    <row r="460" spans="1:3">
      <c r="A460" s="184" t="s">
        <v>409</v>
      </c>
      <c r="B460" s="298">
        <v>0</v>
      </c>
      <c r="C460" s="300" t="s">
        <v>114</v>
      </c>
    </row>
    <row r="461" spans="1:3">
      <c r="A461" s="184" t="s">
        <v>410</v>
      </c>
      <c r="B461" s="298">
        <v>0</v>
      </c>
      <c r="C461" s="300" t="s">
        <v>114</v>
      </c>
    </row>
    <row r="462" spans="1:3">
      <c r="A462" s="184" t="s">
        <v>411</v>
      </c>
      <c r="B462" s="298">
        <v>0</v>
      </c>
      <c r="C462" s="300" t="s">
        <v>114</v>
      </c>
    </row>
    <row r="463" spans="1:3">
      <c r="A463" s="184" t="s">
        <v>412</v>
      </c>
      <c r="B463" s="298">
        <v>0</v>
      </c>
      <c r="C463" s="300" t="s">
        <v>114</v>
      </c>
    </row>
    <row r="464" spans="1:3">
      <c r="A464" s="297" t="s">
        <v>413</v>
      </c>
      <c r="B464" s="298">
        <v>16</v>
      </c>
      <c r="C464" s="299">
        <v>1.067</v>
      </c>
    </row>
    <row r="465" spans="1:3">
      <c r="A465" s="184" t="s">
        <v>414</v>
      </c>
      <c r="B465" s="298">
        <v>16</v>
      </c>
      <c r="C465" s="299"/>
    </row>
    <row r="466" spans="1:3">
      <c r="A466" s="184" t="s">
        <v>415</v>
      </c>
      <c r="B466" s="298">
        <v>0</v>
      </c>
      <c r="C466" s="300" t="s">
        <v>114</v>
      </c>
    </row>
    <row r="467" spans="1:3">
      <c r="A467" s="184" t="s">
        <v>416</v>
      </c>
      <c r="B467" s="298">
        <v>0</v>
      </c>
      <c r="C467" s="300">
        <v>0</v>
      </c>
    </row>
    <row r="468" spans="1:3">
      <c r="A468" s="297" t="s">
        <v>417</v>
      </c>
      <c r="B468" s="298">
        <v>0</v>
      </c>
      <c r="C468" s="300" t="s">
        <v>114</v>
      </c>
    </row>
    <row r="469" spans="1:3">
      <c r="A469" s="184" t="s">
        <v>418</v>
      </c>
      <c r="B469" s="298">
        <v>0</v>
      </c>
      <c r="C469" s="300" t="s">
        <v>114</v>
      </c>
    </row>
    <row r="470" spans="1:3">
      <c r="A470" s="184" t="s">
        <v>419</v>
      </c>
      <c r="B470" s="298">
        <v>0</v>
      </c>
      <c r="C470" s="300" t="s">
        <v>114</v>
      </c>
    </row>
    <row r="471" spans="1:3">
      <c r="A471" s="184" t="s">
        <v>420</v>
      </c>
      <c r="B471" s="298">
        <v>0</v>
      </c>
      <c r="C471" s="300" t="s">
        <v>114</v>
      </c>
    </row>
    <row r="472" spans="1:3">
      <c r="A472" s="297" t="s">
        <v>421</v>
      </c>
      <c r="B472" s="298">
        <v>391</v>
      </c>
      <c r="C472" s="299">
        <v>1.071</v>
      </c>
    </row>
    <row r="473" spans="1:3">
      <c r="A473" s="184" t="s">
        <v>422</v>
      </c>
      <c r="B473" s="298">
        <v>391</v>
      </c>
      <c r="C473" s="299">
        <v>1.071</v>
      </c>
    </row>
    <row r="474" spans="1:3">
      <c r="A474" s="184" t="s">
        <v>423</v>
      </c>
      <c r="B474" s="298">
        <v>0</v>
      </c>
      <c r="C474" s="300" t="s">
        <v>114</v>
      </c>
    </row>
    <row r="475" spans="1:3">
      <c r="A475" s="184" t="s">
        <v>424</v>
      </c>
      <c r="B475" s="298">
        <v>0</v>
      </c>
      <c r="C475" s="300" t="s">
        <v>114</v>
      </c>
    </row>
    <row r="476" spans="1:3">
      <c r="A476" s="297" t="s">
        <v>425</v>
      </c>
      <c r="B476" s="298">
        <v>1380</v>
      </c>
      <c r="C476" s="299">
        <v>1.427</v>
      </c>
    </row>
    <row r="477" spans="1:3">
      <c r="A477" s="184" t="s">
        <v>426</v>
      </c>
      <c r="B477" s="298">
        <v>921</v>
      </c>
      <c r="C477" s="299"/>
    </row>
    <row r="478" spans="1:3">
      <c r="A478" s="184" t="s">
        <v>427</v>
      </c>
      <c r="B478" s="298">
        <v>294</v>
      </c>
      <c r="C478" s="299">
        <v>1.085</v>
      </c>
    </row>
    <row r="479" spans="1:3">
      <c r="A479" s="184" t="s">
        <v>428</v>
      </c>
      <c r="B479" s="298">
        <v>70</v>
      </c>
      <c r="C479" s="299"/>
    </row>
    <row r="480" spans="1:3">
      <c r="A480" s="184" t="s">
        <v>429</v>
      </c>
      <c r="B480" s="298">
        <v>0</v>
      </c>
      <c r="C480" s="300" t="s">
        <v>114</v>
      </c>
    </row>
    <row r="481" spans="1:3">
      <c r="A481" s="184" t="s">
        <v>430</v>
      </c>
      <c r="B481" s="298">
        <v>95</v>
      </c>
      <c r="C481" s="299">
        <v>0.136</v>
      </c>
    </row>
    <row r="482" spans="1:3">
      <c r="A482" s="297" t="s">
        <v>431</v>
      </c>
      <c r="B482" s="298">
        <v>2579</v>
      </c>
      <c r="C482" s="299">
        <v>1.239</v>
      </c>
    </row>
    <row r="483" spans="1:3">
      <c r="A483" s="184" t="s">
        <v>432</v>
      </c>
      <c r="B483" s="298">
        <v>0</v>
      </c>
      <c r="C483" s="300">
        <v>0</v>
      </c>
    </row>
    <row r="484" spans="1:3">
      <c r="A484" s="184" t="s">
        <v>433</v>
      </c>
      <c r="B484" s="298">
        <v>53</v>
      </c>
      <c r="C484" s="299"/>
    </row>
    <row r="485" spans="1:3">
      <c r="A485" s="184" t="s">
        <v>434</v>
      </c>
      <c r="B485" s="298">
        <v>0</v>
      </c>
      <c r="C485" s="300" t="s">
        <v>114</v>
      </c>
    </row>
    <row r="486" spans="1:3">
      <c r="A486" s="184" t="s">
        <v>435</v>
      </c>
      <c r="B486" s="298">
        <v>0</v>
      </c>
      <c r="C486" s="300" t="s">
        <v>114</v>
      </c>
    </row>
    <row r="487" spans="1:3">
      <c r="A487" s="184" t="s">
        <v>436</v>
      </c>
      <c r="B487" s="298">
        <v>0</v>
      </c>
      <c r="C487" s="300" t="s">
        <v>114</v>
      </c>
    </row>
    <row r="488" spans="1:3">
      <c r="A488" s="184" t="s">
        <v>437</v>
      </c>
      <c r="B488" s="298">
        <v>2526</v>
      </c>
      <c r="C488" s="299">
        <v>1.244</v>
      </c>
    </row>
    <row r="489" spans="1:3">
      <c r="A489" s="297" t="s">
        <v>438</v>
      </c>
      <c r="B489" s="298">
        <v>176</v>
      </c>
      <c r="C489" s="299">
        <v>0.235</v>
      </c>
    </row>
    <row r="490" spans="1:3">
      <c r="A490" s="184" t="s">
        <v>439</v>
      </c>
      <c r="B490" s="298">
        <v>176</v>
      </c>
      <c r="C490" s="299">
        <v>0.235</v>
      </c>
    </row>
    <row r="491" spans="1:3">
      <c r="A491" s="297" t="s">
        <v>440</v>
      </c>
      <c r="B491" s="298">
        <v>4302</v>
      </c>
      <c r="C491" s="299">
        <v>1.288</v>
      </c>
    </row>
    <row r="492" spans="1:3">
      <c r="A492" s="297" t="s">
        <v>441</v>
      </c>
      <c r="B492" s="298">
        <v>284</v>
      </c>
      <c r="C492" s="299">
        <v>1.136</v>
      </c>
    </row>
    <row r="493" spans="1:3">
      <c r="A493" s="184" t="s">
        <v>111</v>
      </c>
      <c r="B493" s="298">
        <v>236</v>
      </c>
      <c r="C493" s="299">
        <v>1.009</v>
      </c>
    </row>
    <row r="494" spans="1:3">
      <c r="A494" s="184" t="s">
        <v>112</v>
      </c>
      <c r="B494" s="298">
        <v>0</v>
      </c>
      <c r="C494" s="300" t="s">
        <v>114</v>
      </c>
    </row>
    <row r="495" spans="1:3">
      <c r="A495" s="184" t="s">
        <v>113</v>
      </c>
      <c r="B495" s="298">
        <v>0</v>
      </c>
      <c r="C495" s="300" t="s">
        <v>114</v>
      </c>
    </row>
    <row r="496" spans="1:3">
      <c r="A496" s="184" t="s">
        <v>442</v>
      </c>
      <c r="B496" s="298">
        <v>48</v>
      </c>
      <c r="C496" s="299">
        <v>3</v>
      </c>
    </row>
    <row r="497" spans="1:3">
      <c r="A497" s="297" t="s">
        <v>443</v>
      </c>
      <c r="B497" s="298">
        <v>0</v>
      </c>
      <c r="C497" s="300" t="s">
        <v>114</v>
      </c>
    </row>
    <row r="498" spans="1:3">
      <c r="A498" s="184" t="s">
        <v>444</v>
      </c>
      <c r="B498" s="298">
        <v>0</v>
      </c>
      <c r="C498" s="300" t="s">
        <v>114</v>
      </c>
    </row>
    <row r="499" spans="1:3">
      <c r="A499" s="184" t="s">
        <v>445</v>
      </c>
      <c r="B499" s="298">
        <v>0</v>
      </c>
      <c r="C499" s="300" t="s">
        <v>114</v>
      </c>
    </row>
    <row r="500" spans="1:3">
      <c r="A500" s="184" t="s">
        <v>446</v>
      </c>
      <c r="B500" s="298">
        <v>0</v>
      </c>
      <c r="C500" s="300" t="s">
        <v>114</v>
      </c>
    </row>
    <row r="501" spans="1:3">
      <c r="A501" s="184" t="s">
        <v>447</v>
      </c>
      <c r="B501" s="298">
        <v>0</v>
      </c>
      <c r="C501" s="300" t="s">
        <v>114</v>
      </c>
    </row>
    <row r="502" spans="1:3">
      <c r="A502" s="184" t="s">
        <v>448</v>
      </c>
      <c r="B502" s="298">
        <v>0</v>
      </c>
      <c r="C502" s="300" t="s">
        <v>114</v>
      </c>
    </row>
    <row r="503" spans="1:3">
      <c r="A503" s="184" t="s">
        <v>449</v>
      </c>
      <c r="B503" s="298">
        <v>0</v>
      </c>
      <c r="C503" s="300" t="s">
        <v>114</v>
      </c>
    </row>
    <row r="504" spans="1:3">
      <c r="A504" s="184" t="s">
        <v>450</v>
      </c>
      <c r="B504" s="298">
        <v>0</v>
      </c>
      <c r="C504" s="300" t="s">
        <v>114</v>
      </c>
    </row>
    <row r="505" spans="1:3">
      <c r="A505" s="184" t="s">
        <v>451</v>
      </c>
      <c r="B505" s="298">
        <v>0</v>
      </c>
      <c r="C505" s="300" t="s">
        <v>114</v>
      </c>
    </row>
    <row r="506" spans="1:3">
      <c r="A506" s="297" t="s">
        <v>452</v>
      </c>
      <c r="B506" s="298">
        <v>0</v>
      </c>
      <c r="C506" s="300" t="s">
        <v>114</v>
      </c>
    </row>
    <row r="507" spans="1:3">
      <c r="A507" s="184" t="s">
        <v>444</v>
      </c>
      <c r="B507" s="298">
        <v>0</v>
      </c>
      <c r="C507" s="300" t="s">
        <v>114</v>
      </c>
    </row>
    <row r="508" spans="1:3">
      <c r="A508" s="184" t="s">
        <v>453</v>
      </c>
      <c r="B508" s="298">
        <v>0</v>
      </c>
      <c r="C508" s="300" t="s">
        <v>114</v>
      </c>
    </row>
    <row r="509" spans="1:3">
      <c r="A509" s="184" t="s">
        <v>454</v>
      </c>
      <c r="B509" s="298">
        <v>0</v>
      </c>
      <c r="C509" s="300" t="s">
        <v>114</v>
      </c>
    </row>
    <row r="510" spans="1:3">
      <c r="A510" s="184" t="s">
        <v>455</v>
      </c>
      <c r="B510" s="298">
        <v>0</v>
      </c>
      <c r="C510" s="300" t="s">
        <v>114</v>
      </c>
    </row>
    <row r="511" spans="1:3">
      <c r="A511" s="184" t="s">
        <v>456</v>
      </c>
      <c r="B511" s="298">
        <v>0</v>
      </c>
      <c r="C511" s="300" t="s">
        <v>114</v>
      </c>
    </row>
    <row r="512" spans="1:3">
      <c r="A512" s="297" t="s">
        <v>457</v>
      </c>
      <c r="B512" s="298">
        <v>3817</v>
      </c>
      <c r="C512" s="299">
        <v>1.309</v>
      </c>
    </row>
    <row r="513" spans="1:3">
      <c r="A513" s="184" t="s">
        <v>444</v>
      </c>
      <c r="B513" s="298">
        <v>0</v>
      </c>
      <c r="C513" s="300" t="s">
        <v>114</v>
      </c>
    </row>
    <row r="514" spans="1:3">
      <c r="A514" s="184" t="s">
        <v>458</v>
      </c>
      <c r="B514" s="298">
        <v>0</v>
      </c>
      <c r="C514" s="300" t="s">
        <v>114</v>
      </c>
    </row>
    <row r="515" spans="1:3">
      <c r="A515" s="184" t="s">
        <v>459</v>
      </c>
      <c r="B515" s="298">
        <v>0</v>
      </c>
      <c r="C515" s="300">
        <v>0</v>
      </c>
    </row>
    <row r="516" spans="1:3">
      <c r="A516" s="184" t="s">
        <v>460</v>
      </c>
      <c r="B516" s="298">
        <v>129</v>
      </c>
      <c r="C516" s="299">
        <v>2.867</v>
      </c>
    </row>
    <row r="517" spans="1:3">
      <c r="A517" s="184" t="s">
        <v>461</v>
      </c>
      <c r="B517" s="298">
        <v>3688</v>
      </c>
      <c r="C517" s="299">
        <v>1.36</v>
      </c>
    </row>
    <row r="518" spans="1:3">
      <c r="A518" s="297" t="s">
        <v>462</v>
      </c>
      <c r="B518" s="298">
        <v>36</v>
      </c>
      <c r="C518" s="299">
        <v>1.8</v>
      </c>
    </row>
    <row r="519" spans="1:3">
      <c r="A519" s="184" t="s">
        <v>444</v>
      </c>
      <c r="B519" s="298">
        <v>0</v>
      </c>
      <c r="C519" s="300" t="s">
        <v>114</v>
      </c>
    </row>
    <row r="520" spans="1:3">
      <c r="A520" s="184" t="s">
        <v>463</v>
      </c>
      <c r="B520" s="298">
        <v>0</v>
      </c>
      <c r="C520" s="300" t="s">
        <v>114</v>
      </c>
    </row>
    <row r="521" spans="1:3">
      <c r="A521" s="184" t="s">
        <v>464</v>
      </c>
      <c r="B521" s="298">
        <v>36</v>
      </c>
      <c r="C521" s="299">
        <v>1.8</v>
      </c>
    </row>
    <row r="522" spans="1:3">
      <c r="A522" s="184" t="s">
        <v>465</v>
      </c>
      <c r="B522" s="298">
        <v>0</v>
      </c>
      <c r="C522" s="300" t="s">
        <v>114</v>
      </c>
    </row>
    <row r="523" spans="1:3">
      <c r="A523" s="297" t="s">
        <v>466</v>
      </c>
      <c r="B523" s="298">
        <v>0</v>
      </c>
      <c r="C523" s="300" t="s">
        <v>114</v>
      </c>
    </row>
    <row r="524" spans="1:3">
      <c r="A524" s="184" t="s">
        <v>467</v>
      </c>
      <c r="B524" s="298">
        <v>0</v>
      </c>
      <c r="C524" s="300" t="s">
        <v>114</v>
      </c>
    </row>
    <row r="525" spans="1:3">
      <c r="A525" s="184" t="s">
        <v>468</v>
      </c>
      <c r="B525" s="298">
        <v>0</v>
      </c>
      <c r="C525" s="300" t="s">
        <v>114</v>
      </c>
    </row>
    <row r="526" spans="1:3">
      <c r="A526" s="184" t="s">
        <v>469</v>
      </c>
      <c r="B526" s="298">
        <v>0</v>
      </c>
      <c r="C526" s="300" t="s">
        <v>114</v>
      </c>
    </row>
    <row r="527" spans="1:3">
      <c r="A527" s="184" t="s">
        <v>470</v>
      </c>
      <c r="B527" s="298">
        <v>0</v>
      </c>
      <c r="C527" s="300" t="s">
        <v>114</v>
      </c>
    </row>
    <row r="528" spans="1:3">
      <c r="A528" s="297" t="s">
        <v>471</v>
      </c>
      <c r="B528" s="298">
        <v>165</v>
      </c>
      <c r="C528" s="299">
        <v>1.078</v>
      </c>
    </row>
    <row r="529" spans="1:3">
      <c r="A529" s="184" t="s">
        <v>444</v>
      </c>
      <c r="B529" s="298">
        <v>152</v>
      </c>
      <c r="C529" s="299">
        <v>1.246</v>
      </c>
    </row>
    <row r="530" spans="1:3">
      <c r="A530" s="184" t="s">
        <v>472</v>
      </c>
      <c r="B530" s="298">
        <v>13</v>
      </c>
      <c r="C530" s="299">
        <v>0.419</v>
      </c>
    </row>
    <row r="531" spans="1:3">
      <c r="A531" s="184" t="s">
        <v>473</v>
      </c>
      <c r="B531" s="298">
        <v>0</v>
      </c>
      <c r="C531" s="300" t="s">
        <v>114</v>
      </c>
    </row>
    <row r="532" spans="1:3">
      <c r="A532" s="184" t="s">
        <v>474</v>
      </c>
      <c r="B532" s="298">
        <v>0</v>
      </c>
      <c r="C532" s="300" t="s">
        <v>114</v>
      </c>
    </row>
    <row r="533" spans="1:3">
      <c r="A533" s="184" t="s">
        <v>475</v>
      </c>
      <c r="B533" s="298">
        <v>0</v>
      </c>
      <c r="C533" s="300" t="s">
        <v>114</v>
      </c>
    </row>
    <row r="534" spans="1:3">
      <c r="A534" s="184" t="s">
        <v>476</v>
      </c>
      <c r="B534" s="298">
        <v>0</v>
      </c>
      <c r="C534" s="300" t="s">
        <v>114</v>
      </c>
    </row>
    <row r="535" spans="1:3">
      <c r="A535" s="297" t="s">
        <v>477</v>
      </c>
      <c r="B535" s="298">
        <v>0</v>
      </c>
      <c r="C535" s="300" t="s">
        <v>114</v>
      </c>
    </row>
    <row r="536" spans="1:3">
      <c r="A536" s="184" t="s">
        <v>478</v>
      </c>
      <c r="B536" s="298">
        <v>0</v>
      </c>
      <c r="C536" s="300" t="s">
        <v>114</v>
      </c>
    </row>
    <row r="537" spans="1:3">
      <c r="A537" s="184" t="s">
        <v>479</v>
      </c>
      <c r="B537" s="298">
        <v>0</v>
      </c>
      <c r="C537" s="300" t="s">
        <v>114</v>
      </c>
    </row>
    <row r="538" spans="1:3">
      <c r="A538" s="184" t="s">
        <v>480</v>
      </c>
      <c r="B538" s="298">
        <v>0</v>
      </c>
      <c r="C538" s="300" t="s">
        <v>114</v>
      </c>
    </row>
    <row r="539" spans="1:3">
      <c r="A539" s="297" t="s">
        <v>481</v>
      </c>
      <c r="B539" s="298">
        <v>0</v>
      </c>
      <c r="C539" s="300" t="s">
        <v>114</v>
      </c>
    </row>
    <row r="540" spans="1:3">
      <c r="A540" s="184" t="s">
        <v>482</v>
      </c>
      <c r="B540" s="298">
        <v>0</v>
      </c>
      <c r="C540" s="300" t="s">
        <v>114</v>
      </c>
    </row>
    <row r="541" spans="1:3">
      <c r="A541" s="184" t="s">
        <v>483</v>
      </c>
      <c r="B541" s="298">
        <v>0</v>
      </c>
      <c r="C541" s="300" t="s">
        <v>114</v>
      </c>
    </row>
    <row r="542" spans="1:3">
      <c r="A542" s="297" t="s">
        <v>484</v>
      </c>
      <c r="B542" s="298">
        <v>0</v>
      </c>
      <c r="C542" s="300" t="s">
        <v>114</v>
      </c>
    </row>
    <row r="543" spans="1:3">
      <c r="A543" s="184" t="s">
        <v>485</v>
      </c>
      <c r="B543" s="298">
        <v>0</v>
      </c>
      <c r="C543" s="300" t="s">
        <v>114</v>
      </c>
    </row>
    <row r="544" spans="1:3">
      <c r="A544" s="184" t="s">
        <v>486</v>
      </c>
      <c r="B544" s="298">
        <v>0</v>
      </c>
      <c r="C544" s="300" t="s">
        <v>114</v>
      </c>
    </row>
    <row r="545" spans="1:3">
      <c r="A545" s="184" t="s">
        <v>487</v>
      </c>
      <c r="B545" s="298">
        <v>0</v>
      </c>
      <c r="C545" s="300" t="s">
        <v>114</v>
      </c>
    </row>
    <row r="546" spans="1:3">
      <c r="A546" s="184" t="s">
        <v>488</v>
      </c>
      <c r="B546" s="298">
        <v>0</v>
      </c>
      <c r="C546" s="300" t="s">
        <v>114</v>
      </c>
    </row>
    <row r="547" spans="1:3">
      <c r="A547" s="297" t="s">
        <v>489</v>
      </c>
      <c r="B547" s="298">
        <v>5376</v>
      </c>
      <c r="C547" s="299">
        <v>1.254</v>
      </c>
    </row>
    <row r="548" spans="1:3">
      <c r="A548" s="297" t="s">
        <v>490</v>
      </c>
      <c r="B548" s="298">
        <v>1775</v>
      </c>
      <c r="C548" s="299">
        <v>1.209</v>
      </c>
    </row>
    <row r="549" spans="1:3">
      <c r="A549" s="184" t="s">
        <v>111</v>
      </c>
      <c r="B549" s="298">
        <v>505</v>
      </c>
      <c r="C549" s="299">
        <v>0.979</v>
      </c>
    </row>
    <row r="550" spans="1:3">
      <c r="A550" s="184" t="s">
        <v>112</v>
      </c>
      <c r="B550" s="298">
        <v>0</v>
      </c>
      <c r="C550" s="300" t="s">
        <v>114</v>
      </c>
    </row>
    <row r="551" spans="1:3">
      <c r="A551" s="184" t="s">
        <v>113</v>
      </c>
      <c r="B551" s="298">
        <v>0</v>
      </c>
      <c r="C551" s="300" t="s">
        <v>114</v>
      </c>
    </row>
    <row r="552" spans="1:3">
      <c r="A552" s="184" t="s">
        <v>491</v>
      </c>
      <c r="B552" s="298">
        <v>75</v>
      </c>
      <c r="C552" s="299">
        <v>0.67</v>
      </c>
    </row>
    <row r="553" spans="1:3">
      <c r="A553" s="184" t="s">
        <v>492</v>
      </c>
      <c r="B553" s="298">
        <v>0</v>
      </c>
      <c r="C553" s="300" t="s">
        <v>114</v>
      </c>
    </row>
    <row r="554" spans="1:3">
      <c r="A554" s="184" t="s">
        <v>493</v>
      </c>
      <c r="B554" s="298">
        <v>0</v>
      </c>
      <c r="C554" s="300">
        <v>0</v>
      </c>
    </row>
    <row r="555" spans="1:3">
      <c r="A555" s="184" t="s">
        <v>494</v>
      </c>
      <c r="B555" s="298">
        <v>0</v>
      </c>
      <c r="C555" s="300" t="s">
        <v>114</v>
      </c>
    </row>
    <row r="556" spans="1:3">
      <c r="A556" s="184" t="s">
        <v>495</v>
      </c>
      <c r="B556" s="298">
        <v>14</v>
      </c>
      <c r="C556" s="299"/>
    </row>
    <row r="557" spans="1:3">
      <c r="A557" s="184" t="s">
        <v>496</v>
      </c>
      <c r="B557" s="298">
        <v>151</v>
      </c>
      <c r="C557" s="299">
        <v>1.798</v>
      </c>
    </row>
    <row r="558" spans="1:3">
      <c r="A558" s="184" t="s">
        <v>497</v>
      </c>
      <c r="B558" s="298">
        <v>20</v>
      </c>
      <c r="C558" s="299"/>
    </row>
    <row r="559" spans="1:3">
      <c r="A559" s="184" t="s">
        <v>498</v>
      </c>
      <c r="B559" s="298">
        <v>80</v>
      </c>
      <c r="C559" s="299"/>
    </row>
    <row r="560" spans="1:3">
      <c r="A560" s="184" t="s">
        <v>499</v>
      </c>
      <c r="B560" s="298">
        <v>0</v>
      </c>
      <c r="C560" s="300" t="s">
        <v>114</v>
      </c>
    </row>
    <row r="561" spans="1:3">
      <c r="A561" s="184" t="s">
        <v>500</v>
      </c>
      <c r="B561" s="298">
        <v>930</v>
      </c>
      <c r="C561" s="299">
        <v>1.247</v>
      </c>
    </row>
    <row r="562" spans="1:3">
      <c r="A562" s="297" t="s">
        <v>501</v>
      </c>
      <c r="B562" s="298">
        <v>804</v>
      </c>
      <c r="C562" s="299">
        <v>0.871</v>
      </c>
    </row>
    <row r="563" spans="1:3">
      <c r="A563" s="184" t="s">
        <v>111</v>
      </c>
      <c r="B563" s="298">
        <v>0</v>
      </c>
      <c r="C563" s="300" t="s">
        <v>114</v>
      </c>
    </row>
    <row r="564" spans="1:3">
      <c r="A564" s="184" t="s">
        <v>112</v>
      </c>
      <c r="B564" s="298">
        <v>0</v>
      </c>
      <c r="C564" s="300" t="s">
        <v>114</v>
      </c>
    </row>
    <row r="565" spans="1:3">
      <c r="A565" s="184" t="s">
        <v>113</v>
      </c>
      <c r="B565" s="298">
        <v>0</v>
      </c>
      <c r="C565" s="300" t="s">
        <v>114</v>
      </c>
    </row>
    <row r="566" spans="1:3">
      <c r="A566" s="184" t="s">
        <v>502</v>
      </c>
      <c r="B566" s="298">
        <v>388</v>
      </c>
      <c r="C566" s="299"/>
    </row>
    <row r="567" spans="1:3">
      <c r="A567" s="184" t="s">
        <v>503</v>
      </c>
      <c r="B567" s="298">
        <v>342</v>
      </c>
      <c r="C567" s="299">
        <v>0.394</v>
      </c>
    </row>
    <row r="568" spans="1:3">
      <c r="A568" s="184" t="s">
        <v>504</v>
      </c>
      <c r="B568" s="298">
        <v>0</v>
      </c>
      <c r="C568" s="300" t="s">
        <v>114</v>
      </c>
    </row>
    <row r="569" spans="1:3">
      <c r="A569" s="184" t="s">
        <v>505</v>
      </c>
      <c r="B569" s="298">
        <v>74</v>
      </c>
      <c r="C569" s="299">
        <v>1.345</v>
      </c>
    </row>
    <row r="570" spans="1:3">
      <c r="A570" s="297" t="s">
        <v>506</v>
      </c>
      <c r="B570" s="298">
        <v>139</v>
      </c>
      <c r="C570" s="299">
        <v>0.692</v>
      </c>
    </row>
    <row r="571" spans="1:3">
      <c r="A571" s="184" t="s">
        <v>111</v>
      </c>
      <c r="B571" s="298">
        <v>0</v>
      </c>
      <c r="C571" s="300" t="s">
        <v>114</v>
      </c>
    </row>
    <row r="572" spans="1:3">
      <c r="A572" s="184" t="s">
        <v>112</v>
      </c>
      <c r="B572" s="298">
        <v>0</v>
      </c>
      <c r="C572" s="300" t="s">
        <v>114</v>
      </c>
    </row>
    <row r="573" spans="1:3">
      <c r="A573" s="184" t="s">
        <v>113</v>
      </c>
      <c r="B573" s="298">
        <v>0</v>
      </c>
      <c r="C573" s="300" t="s">
        <v>114</v>
      </c>
    </row>
    <row r="574" spans="1:3">
      <c r="A574" s="184" t="s">
        <v>507</v>
      </c>
      <c r="B574" s="298">
        <v>0</v>
      </c>
      <c r="C574" s="300" t="s">
        <v>114</v>
      </c>
    </row>
    <row r="575" spans="1:3">
      <c r="A575" s="184" t="s">
        <v>508</v>
      </c>
      <c r="B575" s="298">
        <v>0</v>
      </c>
      <c r="C575" s="300" t="s">
        <v>114</v>
      </c>
    </row>
    <row r="576" spans="1:3">
      <c r="A576" s="184" t="s">
        <v>509</v>
      </c>
      <c r="B576" s="298">
        <v>0</v>
      </c>
      <c r="C576" s="300" t="s">
        <v>114</v>
      </c>
    </row>
    <row r="577" spans="1:3">
      <c r="A577" s="184" t="s">
        <v>510</v>
      </c>
      <c r="B577" s="298">
        <v>0</v>
      </c>
      <c r="C577" s="300" t="s">
        <v>114</v>
      </c>
    </row>
    <row r="578" spans="1:3">
      <c r="A578" s="184" t="s">
        <v>511</v>
      </c>
      <c r="B578" s="298">
        <v>112</v>
      </c>
      <c r="C578" s="299">
        <v>0.778</v>
      </c>
    </row>
    <row r="579" spans="1:3">
      <c r="A579" s="184" t="s">
        <v>512</v>
      </c>
      <c r="B579" s="298">
        <v>0</v>
      </c>
      <c r="C579" s="300" t="s">
        <v>114</v>
      </c>
    </row>
    <row r="580" spans="1:3">
      <c r="A580" s="184" t="s">
        <v>513</v>
      </c>
      <c r="B580" s="298">
        <v>27</v>
      </c>
      <c r="C580" s="299">
        <v>0.474</v>
      </c>
    </row>
    <row r="581" spans="1:3">
      <c r="A581" s="297" t="s">
        <v>514</v>
      </c>
      <c r="B581" s="298">
        <v>1182</v>
      </c>
      <c r="C581" s="299">
        <v>1.57</v>
      </c>
    </row>
    <row r="582" spans="1:3">
      <c r="A582" s="184" t="s">
        <v>111</v>
      </c>
      <c r="B582" s="298">
        <v>427</v>
      </c>
      <c r="C582" s="299">
        <v>0.816</v>
      </c>
    </row>
    <row r="583" spans="1:3">
      <c r="A583" s="184" t="s">
        <v>112</v>
      </c>
      <c r="B583" s="298">
        <v>0</v>
      </c>
      <c r="C583" s="300" t="s">
        <v>114</v>
      </c>
    </row>
    <row r="584" spans="1:3">
      <c r="A584" s="184" t="s">
        <v>113</v>
      </c>
      <c r="B584" s="298">
        <v>0</v>
      </c>
      <c r="C584" s="300" t="s">
        <v>114</v>
      </c>
    </row>
    <row r="585" spans="1:3">
      <c r="A585" s="184" t="s">
        <v>515</v>
      </c>
      <c r="B585" s="298">
        <v>0</v>
      </c>
      <c r="C585" s="300" t="s">
        <v>114</v>
      </c>
    </row>
    <row r="586" spans="1:3">
      <c r="A586" s="184" t="s">
        <v>516</v>
      </c>
      <c r="B586" s="298">
        <v>0</v>
      </c>
      <c r="C586" s="300" t="s">
        <v>114</v>
      </c>
    </row>
    <row r="587" spans="1:3">
      <c r="A587" s="184" t="s">
        <v>517</v>
      </c>
      <c r="B587" s="298">
        <v>0</v>
      </c>
      <c r="C587" s="300" t="s">
        <v>114</v>
      </c>
    </row>
    <row r="588" spans="1:3">
      <c r="A588" s="184" t="s">
        <v>518</v>
      </c>
      <c r="B588" s="298">
        <v>0</v>
      </c>
      <c r="C588" s="300" t="s">
        <v>114</v>
      </c>
    </row>
    <row r="589" spans="1:3">
      <c r="A589" s="184" t="s">
        <v>519</v>
      </c>
      <c r="B589" s="298">
        <v>0</v>
      </c>
      <c r="C589" s="300" t="s">
        <v>114</v>
      </c>
    </row>
    <row r="590" spans="1:3">
      <c r="A590" s="184" t="s">
        <v>520</v>
      </c>
      <c r="B590" s="298">
        <v>0</v>
      </c>
      <c r="C590" s="300" t="s">
        <v>114</v>
      </c>
    </row>
    <row r="591" spans="1:3">
      <c r="A591" s="184" t="s">
        <v>521</v>
      </c>
      <c r="B591" s="298">
        <v>755</v>
      </c>
      <c r="C591" s="299">
        <v>3.283</v>
      </c>
    </row>
    <row r="592" spans="1:3">
      <c r="A592" s="297" t="s">
        <v>522</v>
      </c>
      <c r="B592" s="298">
        <v>1476</v>
      </c>
      <c r="C592" s="299">
        <v>1.567</v>
      </c>
    </row>
    <row r="593" spans="1:3">
      <c r="A593" s="184" t="s">
        <v>523</v>
      </c>
      <c r="B593" s="298">
        <v>32</v>
      </c>
      <c r="C593" s="299">
        <v>1</v>
      </c>
    </row>
    <row r="594" spans="1:3">
      <c r="A594" s="184" t="s">
        <v>524</v>
      </c>
      <c r="B594" s="298">
        <v>348</v>
      </c>
      <c r="C594" s="299">
        <v>0.633</v>
      </c>
    </row>
    <row r="595" spans="1:3">
      <c r="A595" s="184" t="s">
        <v>525</v>
      </c>
      <c r="B595" s="298">
        <v>1096</v>
      </c>
      <c r="C595" s="299">
        <v>3.044</v>
      </c>
    </row>
    <row r="596" spans="1:3">
      <c r="A596" s="297" t="s">
        <v>526</v>
      </c>
      <c r="B596" s="298">
        <v>14901</v>
      </c>
      <c r="C596" s="299">
        <v>1.192</v>
      </c>
    </row>
    <row r="597" spans="1:3">
      <c r="A597" s="297" t="s">
        <v>527</v>
      </c>
      <c r="B597" s="298">
        <v>1258</v>
      </c>
      <c r="C597" s="299">
        <v>1.169</v>
      </c>
    </row>
    <row r="598" spans="1:3">
      <c r="A598" s="184" t="s">
        <v>111</v>
      </c>
      <c r="B598" s="298">
        <v>474</v>
      </c>
      <c r="C598" s="299">
        <v>0.96</v>
      </c>
    </row>
    <row r="599" spans="1:3">
      <c r="A599" s="184" t="s">
        <v>112</v>
      </c>
      <c r="B599" s="298">
        <v>0</v>
      </c>
      <c r="C599" s="300" t="s">
        <v>114</v>
      </c>
    </row>
    <row r="600" spans="1:3">
      <c r="A600" s="184" t="s">
        <v>113</v>
      </c>
      <c r="B600" s="298">
        <v>0</v>
      </c>
      <c r="C600" s="300" t="s">
        <v>114</v>
      </c>
    </row>
    <row r="601" spans="1:3">
      <c r="A601" s="184" t="s">
        <v>528</v>
      </c>
      <c r="B601" s="298">
        <v>0</v>
      </c>
      <c r="C601" s="300" t="s">
        <v>114</v>
      </c>
    </row>
    <row r="602" spans="1:3">
      <c r="A602" s="184" t="s">
        <v>529</v>
      </c>
      <c r="B602" s="298">
        <v>0</v>
      </c>
      <c r="C602" s="300" t="s">
        <v>114</v>
      </c>
    </row>
    <row r="603" spans="1:3">
      <c r="A603" s="184" t="s">
        <v>530</v>
      </c>
      <c r="B603" s="298">
        <v>0</v>
      </c>
      <c r="C603" s="300" t="s">
        <v>114</v>
      </c>
    </row>
    <row r="604" spans="1:3">
      <c r="A604" s="184" t="s">
        <v>531</v>
      </c>
      <c r="B604" s="298">
        <v>10</v>
      </c>
      <c r="C604" s="299">
        <v>0.909</v>
      </c>
    </row>
    <row r="605" spans="1:3">
      <c r="A605" s="184" t="s">
        <v>155</v>
      </c>
      <c r="B605" s="298">
        <v>0</v>
      </c>
      <c r="C605" s="300" t="s">
        <v>114</v>
      </c>
    </row>
    <row r="606" spans="1:3">
      <c r="A606" s="184" t="s">
        <v>532</v>
      </c>
      <c r="B606" s="298">
        <v>290</v>
      </c>
      <c r="C606" s="299">
        <v>1.155</v>
      </c>
    </row>
    <row r="607" spans="1:3">
      <c r="A607" s="184" t="s">
        <v>533</v>
      </c>
      <c r="B607" s="298">
        <v>0</v>
      </c>
      <c r="C607" s="300" t="s">
        <v>114</v>
      </c>
    </row>
    <row r="608" spans="1:3">
      <c r="A608" s="184" t="s">
        <v>534</v>
      </c>
      <c r="B608" s="298">
        <v>189</v>
      </c>
      <c r="C608" s="299">
        <v>2.172</v>
      </c>
    </row>
    <row r="609" spans="1:3">
      <c r="A609" s="184" t="s">
        <v>535</v>
      </c>
      <c r="B609" s="298">
        <v>21</v>
      </c>
      <c r="C609" s="299"/>
    </row>
    <row r="610" spans="1:3">
      <c r="A610" s="184" t="s">
        <v>536</v>
      </c>
      <c r="B610" s="298">
        <v>274</v>
      </c>
      <c r="C610" s="299">
        <v>1.176</v>
      </c>
    </row>
    <row r="611" spans="1:3">
      <c r="A611" s="297" t="s">
        <v>537</v>
      </c>
      <c r="B611" s="298">
        <v>1119</v>
      </c>
      <c r="C611" s="299">
        <v>1.095</v>
      </c>
    </row>
    <row r="612" spans="1:3">
      <c r="A612" s="184" t="s">
        <v>111</v>
      </c>
      <c r="B612" s="298">
        <v>397</v>
      </c>
      <c r="C612" s="299">
        <v>1.053</v>
      </c>
    </row>
    <row r="613" spans="1:3">
      <c r="A613" s="184" t="s">
        <v>112</v>
      </c>
      <c r="B613" s="298">
        <v>0</v>
      </c>
      <c r="C613" s="300" t="s">
        <v>114</v>
      </c>
    </row>
    <row r="614" spans="1:3">
      <c r="A614" s="184" t="s">
        <v>113</v>
      </c>
      <c r="B614" s="298">
        <v>0</v>
      </c>
      <c r="C614" s="300" t="s">
        <v>114</v>
      </c>
    </row>
    <row r="615" spans="1:3">
      <c r="A615" s="184" t="s">
        <v>538</v>
      </c>
      <c r="B615" s="298">
        <v>103</v>
      </c>
      <c r="C615" s="299">
        <v>1.451</v>
      </c>
    </row>
    <row r="616" spans="1:3">
      <c r="A616" s="184" t="s">
        <v>539</v>
      </c>
      <c r="B616" s="298">
        <v>156</v>
      </c>
      <c r="C616" s="299">
        <v>1.076</v>
      </c>
    </row>
    <row r="617" spans="1:3">
      <c r="A617" s="184" t="s">
        <v>540</v>
      </c>
      <c r="B617" s="298">
        <v>0</v>
      </c>
      <c r="C617" s="300" t="s">
        <v>114</v>
      </c>
    </row>
    <row r="618" spans="1:3">
      <c r="A618" s="184" t="s">
        <v>541</v>
      </c>
      <c r="B618" s="298">
        <v>15</v>
      </c>
      <c r="C618" s="299">
        <v>0.484</v>
      </c>
    </row>
    <row r="619" spans="1:3">
      <c r="A619" s="184" t="s">
        <v>542</v>
      </c>
      <c r="B619" s="298">
        <v>400</v>
      </c>
      <c r="C619" s="299">
        <v>1.22</v>
      </c>
    </row>
    <row r="620" spans="1:3">
      <c r="A620" s="184" t="s">
        <v>543</v>
      </c>
      <c r="B620" s="298">
        <v>0</v>
      </c>
      <c r="C620" s="300" t="s">
        <v>114</v>
      </c>
    </row>
    <row r="621" spans="1:3">
      <c r="A621" s="184" t="s">
        <v>544</v>
      </c>
      <c r="B621" s="298">
        <v>48</v>
      </c>
      <c r="C621" s="299">
        <v>0.686</v>
      </c>
    </row>
    <row r="622" spans="1:3">
      <c r="A622" s="297" t="s">
        <v>545</v>
      </c>
      <c r="B622" s="298">
        <v>0</v>
      </c>
      <c r="C622" s="300" t="s">
        <v>114</v>
      </c>
    </row>
    <row r="623" spans="1:3">
      <c r="A623" s="184" t="s">
        <v>546</v>
      </c>
      <c r="B623" s="298">
        <v>0</v>
      </c>
      <c r="C623" s="300" t="s">
        <v>114</v>
      </c>
    </row>
    <row r="624" spans="1:3">
      <c r="A624" s="297" t="s">
        <v>547</v>
      </c>
      <c r="B624" s="298">
        <v>25</v>
      </c>
      <c r="C624" s="299">
        <v>2.778</v>
      </c>
    </row>
    <row r="625" spans="1:3">
      <c r="A625" s="184" t="s">
        <v>548</v>
      </c>
      <c r="B625" s="298">
        <v>25</v>
      </c>
      <c r="C625" s="299">
        <v>2.778</v>
      </c>
    </row>
    <row r="626" spans="1:3">
      <c r="A626" s="184" t="s">
        <v>549</v>
      </c>
      <c r="B626" s="298">
        <v>0</v>
      </c>
      <c r="C626" s="300" t="s">
        <v>114</v>
      </c>
    </row>
    <row r="627" spans="1:3">
      <c r="A627" s="184" t="s">
        <v>550</v>
      </c>
      <c r="B627" s="298">
        <v>0</v>
      </c>
      <c r="C627" s="300" t="s">
        <v>114</v>
      </c>
    </row>
    <row r="628" spans="1:3">
      <c r="A628" s="184" t="s">
        <v>551</v>
      </c>
      <c r="B628" s="298">
        <v>0</v>
      </c>
      <c r="C628" s="300" t="s">
        <v>114</v>
      </c>
    </row>
    <row r="629" spans="1:3">
      <c r="A629" s="184" t="s">
        <v>552</v>
      </c>
      <c r="B629" s="298">
        <v>0</v>
      </c>
      <c r="C629" s="300" t="s">
        <v>114</v>
      </c>
    </row>
    <row r="630" spans="1:3">
      <c r="A630" s="184" t="s">
        <v>553</v>
      </c>
      <c r="B630" s="298">
        <v>0</v>
      </c>
      <c r="C630" s="300" t="s">
        <v>114</v>
      </c>
    </row>
    <row r="631" spans="1:3">
      <c r="A631" s="184" t="s">
        <v>554</v>
      </c>
      <c r="B631" s="298">
        <v>0</v>
      </c>
      <c r="C631" s="300" t="s">
        <v>114</v>
      </c>
    </row>
    <row r="632" spans="1:3">
      <c r="A632" s="184" t="s">
        <v>555</v>
      </c>
      <c r="B632" s="298">
        <v>0</v>
      </c>
      <c r="C632" s="300" t="s">
        <v>114</v>
      </c>
    </row>
    <row r="633" spans="1:3">
      <c r="A633" s="297" t="s">
        <v>556</v>
      </c>
      <c r="B633" s="298">
        <v>0</v>
      </c>
      <c r="C633" s="300" t="s">
        <v>114</v>
      </c>
    </row>
    <row r="634" spans="1:3">
      <c r="A634" s="184" t="s">
        <v>557</v>
      </c>
      <c r="B634" s="298">
        <v>0</v>
      </c>
      <c r="C634" s="300" t="s">
        <v>114</v>
      </c>
    </row>
    <row r="635" spans="1:3">
      <c r="A635" s="184" t="s">
        <v>558</v>
      </c>
      <c r="B635" s="298">
        <v>0</v>
      </c>
      <c r="C635" s="300" t="s">
        <v>114</v>
      </c>
    </row>
    <row r="636" spans="1:3">
      <c r="A636" s="184" t="s">
        <v>559</v>
      </c>
      <c r="B636" s="298">
        <v>0</v>
      </c>
      <c r="C636" s="300" t="s">
        <v>114</v>
      </c>
    </row>
    <row r="637" spans="1:3">
      <c r="A637" s="297" t="s">
        <v>560</v>
      </c>
      <c r="B637" s="298">
        <v>1512</v>
      </c>
      <c r="C637" s="299">
        <v>1.951</v>
      </c>
    </row>
    <row r="638" spans="1:3">
      <c r="A638" s="184" t="s">
        <v>561</v>
      </c>
      <c r="B638" s="298">
        <v>0</v>
      </c>
      <c r="C638" s="300" t="s">
        <v>114</v>
      </c>
    </row>
    <row r="639" spans="1:3">
      <c r="A639" s="184" t="s">
        <v>562</v>
      </c>
      <c r="B639" s="298">
        <v>0</v>
      </c>
      <c r="C639" s="300" t="s">
        <v>114</v>
      </c>
    </row>
    <row r="640" spans="1:3">
      <c r="A640" s="184" t="s">
        <v>563</v>
      </c>
      <c r="B640" s="298">
        <v>0</v>
      </c>
      <c r="C640" s="300" t="s">
        <v>114</v>
      </c>
    </row>
    <row r="641" spans="1:3">
      <c r="A641" s="184" t="s">
        <v>564</v>
      </c>
      <c r="B641" s="298">
        <v>0</v>
      </c>
      <c r="C641" s="300" t="s">
        <v>114</v>
      </c>
    </row>
    <row r="642" spans="1:3">
      <c r="A642" s="184" t="s">
        <v>565</v>
      </c>
      <c r="B642" s="298">
        <v>0</v>
      </c>
      <c r="C642" s="300" t="s">
        <v>114</v>
      </c>
    </row>
    <row r="643" spans="1:3">
      <c r="A643" s="184" t="s">
        <v>566</v>
      </c>
      <c r="B643" s="298">
        <v>0</v>
      </c>
      <c r="C643" s="300" t="s">
        <v>114</v>
      </c>
    </row>
    <row r="644" spans="1:3">
      <c r="A644" s="184" t="s">
        <v>567</v>
      </c>
      <c r="B644" s="298">
        <v>0</v>
      </c>
      <c r="C644" s="300" t="s">
        <v>114</v>
      </c>
    </row>
    <row r="645" spans="1:3">
      <c r="A645" s="184" t="s">
        <v>568</v>
      </c>
      <c r="B645" s="298">
        <v>0</v>
      </c>
      <c r="C645" s="300" t="s">
        <v>114</v>
      </c>
    </row>
    <row r="646" spans="1:3">
      <c r="A646" s="184" t="s">
        <v>569</v>
      </c>
      <c r="B646" s="298">
        <v>1512</v>
      </c>
      <c r="C646" s="299">
        <v>1.951</v>
      </c>
    </row>
    <row r="647" spans="1:3">
      <c r="A647" s="297" t="s">
        <v>570</v>
      </c>
      <c r="B647" s="298">
        <v>1204</v>
      </c>
      <c r="C647" s="299">
        <v>1.222</v>
      </c>
    </row>
    <row r="648" spans="1:3">
      <c r="A648" s="184" t="s">
        <v>571</v>
      </c>
      <c r="B648" s="298">
        <v>154</v>
      </c>
      <c r="C648" s="299">
        <v>1.674</v>
      </c>
    </row>
    <row r="649" spans="1:3">
      <c r="A649" s="184" t="s">
        <v>572</v>
      </c>
      <c r="B649" s="298">
        <v>100</v>
      </c>
      <c r="C649" s="299">
        <v>0.877</v>
      </c>
    </row>
    <row r="650" spans="1:3">
      <c r="A650" s="184" t="s">
        <v>573</v>
      </c>
      <c r="B650" s="298">
        <v>300</v>
      </c>
      <c r="C650" s="299">
        <v>1.807</v>
      </c>
    </row>
    <row r="651" spans="1:3">
      <c r="A651" s="184" t="s">
        <v>574</v>
      </c>
      <c r="B651" s="298">
        <v>0</v>
      </c>
      <c r="C651" s="300" t="s">
        <v>114</v>
      </c>
    </row>
    <row r="652" spans="1:3">
      <c r="A652" s="184" t="s">
        <v>575</v>
      </c>
      <c r="B652" s="298">
        <v>325</v>
      </c>
      <c r="C652" s="299">
        <v>0.991</v>
      </c>
    </row>
    <row r="653" spans="1:3">
      <c r="A653" s="184" t="s">
        <v>576</v>
      </c>
      <c r="B653" s="298">
        <v>105</v>
      </c>
      <c r="C653" s="299">
        <v>26.25</v>
      </c>
    </row>
    <row r="654" spans="1:3">
      <c r="A654" s="184" t="s">
        <v>577</v>
      </c>
      <c r="B654" s="298">
        <v>220</v>
      </c>
      <c r="C654" s="299">
        <v>0.783</v>
      </c>
    </row>
    <row r="655" spans="1:3">
      <c r="A655" s="297" t="s">
        <v>578</v>
      </c>
      <c r="B655" s="298">
        <v>321</v>
      </c>
      <c r="C655" s="299">
        <v>2.508</v>
      </c>
    </row>
    <row r="656" spans="1:3">
      <c r="A656" s="184" t="s">
        <v>579</v>
      </c>
      <c r="B656" s="298">
        <v>272</v>
      </c>
      <c r="C656" s="299">
        <v>3.091</v>
      </c>
    </row>
    <row r="657" spans="1:3">
      <c r="A657" s="184" t="s">
        <v>580</v>
      </c>
      <c r="B657" s="298">
        <v>37</v>
      </c>
      <c r="C657" s="299">
        <v>1.088</v>
      </c>
    </row>
    <row r="658" spans="1:3">
      <c r="A658" s="184" t="s">
        <v>581</v>
      </c>
      <c r="B658" s="298">
        <v>7</v>
      </c>
      <c r="C658" s="299">
        <v>2.333</v>
      </c>
    </row>
    <row r="659" spans="1:3">
      <c r="A659" s="184" t="s">
        <v>582</v>
      </c>
      <c r="B659" s="298">
        <v>0</v>
      </c>
      <c r="C659" s="300" t="s">
        <v>114</v>
      </c>
    </row>
    <row r="660" spans="1:3">
      <c r="A660" s="184" t="s">
        <v>583</v>
      </c>
      <c r="B660" s="298">
        <v>5</v>
      </c>
      <c r="C660" s="299">
        <v>1.667</v>
      </c>
    </row>
    <row r="661" spans="1:3">
      <c r="A661" s="297" t="s">
        <v>584</v>
      </c>
      <c r="B661" s="298">
        <v>539</v>
      </c>
      <c r="C661" s="299">
        <v>1.007</v>
      </c>
    </row>
    <row r="662" spans="1:3">
      <c r="A662" s="184" t="s">
        <v>585</v>
      </c>
      <c r="B662" s="298">
        <v>61</v>
      </c>
      <c r="C662" s="299">
        <v>0.803</v>
      </c>
    </row>
    <row r="663" spans="1:3">
      <c r="A663" s="184" t="s">
        <v>586</v>
      </c>
      <c r="B663" s="298">
        <v>140</v>
      </c>
      <c r="C663" s="299">
        <v>0.586</v>
      </c>
    </row>
    <row r="664" spans="1:3">
      <c r="A664" s="184" t="s">
        <v>587</v>
      </c>
      <c r="B664" s="298">
        <v>0</v>
      </c>
      <c r="C664" s="300" t="s">
        <v>114</v>
      </c>
    </row>
    <row r="665" spans="1:3">
      <c r="A665" s="184" t="s">
        <v>588</v>
      </c>
      <c r="B665" s="298">
        <v>0</v>
      </c>
      <c r="C665" s="300" t="s">
        <v>114</v>
      </c>
    </row>
    <row r="666" spans="1:3">
      <c r="A666" s="184" t="s">
        <v>589</v>
      </c>
      <c r="B666" s="298">
        <v>0</v>
      </c>
      <c r="C666" s="300" t="s">
        <v>114</v>
      </c>
    </row>
    <row r="667" spans="1:3">
      <c r="A667" s="184" t="s">
        <v>590</v>
      </c>
      <c r="B667" s="298">
        <v>338</v>
      </c>
      <c r="C667" s="299">
        <v>1.536</v>
      </c>
    </row>
    <row r="668" spans="1:3">
      <c r="A668" s="297" t="s">
        <v>591</v>
      </c>
      <c r="B668" s="298">
        <v>1030</v>
      </c>
      <c r="C668" s="299">
        <v>1.453</v>
      </c>
    </row>
    <row r="669" spans="1:3">
      <c r="A669" s="184" t="s">
        <v>111</v>
      </c>
      <c r="B669" s="298">
        <v>149</v>
      </c>
      <c r="C669" s="299">
        <v>1.164</v>
      </c>
    </row>
    <row r="670" spans="1:3">
      <c r="A670" s="184" t="s">
        <v>112</v>
      </c>
      <c r="B670" s="298">
        <v>0</v>
      </c>
      <c r="C670" s="300" t="s">
        <v>114</v>
      </c>
    </row>
    <row r="671" spans="1:3">
      <c r="A671" s="184" t="s">
        <v>113</v>
      </c>
      <c r="B671" s="298">
        <v>0</v>
      </c>
      <c r="C671" s="300" t="s">
        <v>114</v>
      </c>
    </row>
    <row r="672" spans="1:3">
      <c r="A672" s="184" t="s">
        <v>592</v>
      </c>
      <c r="B672" s="298">
        <v>32</v>
      </c>
      <c r="C672" s="299"/>
    </row>
    <row r="673" spans="1:3">
      <c r="A673" s="184" t="s">
        <v>593</v>
      </c>
      <c r="B673" s="298">
        <v>125</v>
      </c>
      <c r="C673" s="299"/>
    </row>
    <row r="674" spans="1:3">
      <c r="A674" s="184" t="s">
        <v>594</v>
      </c>
      <c r="B674" s="298">
        <v>0</v>
      </c>
      <c r="C674" s="300" t="s">
        <v>114</v>
      </c>
    </row>
    <row r="675" spans="1:3">
      <c r="A675" s="184" t="s">
        <v>595</v>
      </c>
      <c r="B675" s="298">
        <v>250</v>
      </c>
      <c r="C675" s="299"/>
    </row>
    <row r="676" spans="1:3">
      <c r="A676" s="184" t="s">
        <v>596</v>
      </c>
      <c r="B676" s="298">
        <v>474</v>
      </c>
      <c r="C676" s="299">
        <v>0.816</v>
      </c>
    </row>
    <row r="677" spans="1:3">
      <c r="A677" s="297" t="s">
        <v>597</v>
      </c>
      <c r="B677" s="298">
        <v>467</v>
      </c>
      <c r="C677" s="299">
        <v>0.283</v>
      </c>
    </row>
    <row r="678" spans="1:3">
      <c r="A678" s="184" t="s">
        <v>598</v>
      </c>
      <c r="B678" s="298">
        <v>90</v>
      </c>
      <c r="C678" s="299">
        <v>0.105</v>
      </c>
    </row>
    <row r="679" spans="1:3">
      <c r="A679" s="184" t="s">
        <v>599</v>
      </c>
      <c r="B679" s="298">
        <v>15</v>
      </c>
      <c r="C679" s="299">
        <v>0.122</v>
      </c>
    </row>
    <row r="680" spans="1:3">
      <c r="A680" s="184" t="s">
        <v>600</v>
      </c>
      <c r="B680" s="298">
        <v>362</v>
      </c>
      <c r="C680" s="299">
        <v>0.603</v>
      </c>
    </row>
    <row r="681" spans="1:3">
      <c r="A681" s="184" t="s">
        <v>601</v>
      </c>
      <c r="B681" s="298">
        <v>0</v>
      </c>
      <c r="C681" s="300">
        <v>0</v>
      </c>
    </row>
    <row r="682" spans="1:3">
      <c r="A682" s="297" t="s">
        <v>602</v>
      </c>
      <c r="B682" s="298">
        <v>0</v>
      </c>
      <c r="C682" s="300" t="s">
        <v>114</v>
      </c>
    </row>
    <row r="683" spans="1:3">
      <c r="A683" s="184" t="s">
        <v>111</v>
      </c>
      <c r="B683" s="298">
        <v>0</v>
      </c>
      <c r="C683" s="300" t="s">
        <v>114</v>
      </c>
    </row>
    <row r="684" spans="1:3">
      <c r="A684" s="184" t="s">
        <v>112</v>
      </c>
      <c r="B684" s="298">
        <v>0</v>
      </c>
      <c r="C684" s="300" t="s">
        <v>114</v>
      </c>
    </row>
    <row r="685" spans="1:3">
      <c r="A685" s="184" t="s">
        <v>113</v>
      </c>
      <c r="B685" s="298">
        <v>0</v>
      </c>
      <c r="C685" s="300" t="s">
        <v>114</v>
      </c>
    </row>
    <row r="686" spans="1:3">
      <c r="A686" s="184" t="s">
        <v>603</v>
      </c>
      <c r="B686" s="298">
        <v>0</v>
      </c>
      <c r="C686" s="300" t="s">
        <v>114</v>
      </c>
    </row>
    <row r="687" spans="1:3">
      <c r="A687" s="297" t="s">
        <v>604</v>
      </c>
      <c r="B687" s="298">
        <v>753</v>
      </c>
      <c r="C687" s="299">
        <v>0.877</v>
      </c>
    </row>
    <row r="688" spans="1:3">
      <c r="A688" s="184" t="s">
        <v>605</v>
      </c>
      <c r="B688" s="298">
        <v>41</v>
      </c>
      <c r="C688" s="299">
        <v>0.323</v>
      </c>
    </row>
    <row r="689" spans="1:3">
      <c r="A689" s="184" t="s">
        <v>606</v>
      </c>
      <c r="B689" s="298">
        <v>712</v>
      </c>
      <c r="C689" s="299">
        <v>0.973</v>
      </c>
    </row>
    <row r="690" spans="1:3">
      <c r="A690" s="297" t="s">
        <v>607</v>
      </c>
      <c r="B690" s="298">
        <v>414</v>
      </c>
      <c r="C690" s="299">
        <v>1.022</v>
      </c>
    </row>
    <row r="691" spans="1:3">
      <c r="A691" s="184" t="s">
        <v>608</v>
      </c>
      <c r="B691" s="298">
        <v>378</v>
      </c>
      <c r="C691" s="299">
        <v>1.013</v>
      </c>
    </row>
    <row r="692" spans="1:3">
      <c r="A692" s="184" t="s">
        <v>609</v>
      </c>
      <c r="B692" s="298">
        <v>36</v>
      </c>
      <c r="C692" s="299">
        <v>1.125</v>
      </c>
    </row>
    <row r="693" spans="1:3">
      <c r="A693" s="297" t="s">
        <v>610</v>
      </c>
      <c r="B693" s="298">
        <v>1230</v>
      </c>
      <c r="C693" s="299">
        <v>2.224</v>
      </c>
    </row>
    <row r="694" spans="1:3">
      <c r="A694" s="184" t="s">
        <v>611</v>
      </c>
      <c r="B694" s="298">
        <v>23</v>
      </c>
      <c r="C694" s="299">
        <v>2.3</v>
      </c>
    </row>
    <row r="695" spans="1:3">
      <c r="A695" s="184" t="s">
        <v>612</v>
      </c>
      <c r="B695" s="298">
        <v>1207</v>
      </c>
      <c r="C695" s="299">
        <v>2.223</v>
      </c>
    </row>
    <row r="696" spans="1:3">
      <c r="A696" s="297" t="s">
        <v>613</v>
      </c>
      <c r="B696" s="298">
        <v>0</v>
      </c>
      <c r="C696" s="300" t="s">
        <v>114</v>
      </c>
    </row>
    <row r="697" spans="1:3">
      <c r="A697" s="184" t="s">
        <v>614</v>
      </c>
      <c r="B697" s="298">
        <v>0</v>
      </c>
      <c r="C697" s="300" t="s">
        <v>114</v>
      </c>
    </row>
    <row r="698" spans="1:3">
      <c r="A698" s="184" t="s">
        <v>615</v>
      </c>
      <c r="B698" s="298">
        <v>0</v>
      </c>
      <c r="C698" s="300" t="s">
        <v>114</v>
      </c>
    </row>
    <row r="699" spans="1:3">
      <c r="A699" s="297" t="s">
        <v>616</v>
      </c>
      <c r="B699" s="298">
        <v>56</v>
      </c>
      <c r="C699" s="299">
        <v>0.966</v>
      </c>
    </row>
    <row r="700" spans="1:3">
      <c r="A700" s="184" t="s">
        <v>617</v>
      </c>
      <c r="B700" s="298">
        <v>18</v>
      </c>
      <c r="C700" s="299">
        <v>1.059</v>
      </c>
    </row>
    <row r="701" spans="1:3">
      <c r="A701" s="184" t="s">
        <v>618</v>
      </c>
      <c r="B701" s="298">
        <v>38</v>
      </c>
      <c r="C701" s="299">
        <v>0.927</v>
      </c>
    </row>
    <row r="702" spans="1:3">
      <c r="A702" s="297" t="s">
        <v>619</v>
      </c>
      <c r="B702" s="298">
        <v>4885</v>
      </c>
      <c r="C702" s="299">
        <v>1.352</v>
      </c>
    </row>
    <row r="703" spans="1:3">
      <c r="A703" s="184" t="s">
        <v>620</v>
      </c>
      <c r="B703" s="298">
        <v>0</v>
      </c>
      <c r="C703" s="300" t="s">
        <v>114</v>
      </c>
    </row>
    <row r="704" spans="1:3">
      <c r="A704" s="184" t="s">
        <v>621</v>
      </c>
      <c r="B704" s="298">
        <v>4885</v>
      </c>
      <c r="C704" s="299">
        <v>1.352</v>
      </c>
    </row>
    <row r="705" spans="1:3">
      <c r="A705" s="184" t="s">
        <v>622</v>
      </c>
      <c r="B705" s="298">
        <v>0</v>
      </c>
      <c r="C705" s="300" t="s">
        <v>114</v>
      </c>
    </row>
    <row r="706" spans="1:3">
      <c r="A706" s="297" t="s">
        <v>623</v>
      </c>
      <c r="B706" s="298">
        <v>0</v>
      </c>
      <c r="C706" s="300" t="s">
        <v>114</v>
      </c>
    </row>
    <row r="707" spans="1:3">
      <c r="A707" s="184" t="s">
        <v>624</v>
      </c>
      <c r="B707" s="298">
        <v>0</v>
      </c>
      <c r="C707" s="300" t="s">
        <v>114</v>
      </c>
    </row>
    <row r="708" spans="1:3">
      <c r="A708" s="184" t="s">
        <v>625</v>
      </c>
      <c r="B708" s="298">
        <v>0</v>
      </c>
      <c r="C708" s="300" t="s">
        <v>114</v>
      </c>
    </row>
    <row r="709" spans="1:3">
      <c r="A709" s="184" t="s">
        <v>626</v>
      </c>
      <c r="B709" s="298">
        <v>0</v>
      </c>
      <c r="C709" s="300" t="s">
        <v>114</v>
      </c>
    </row>
    <row r="710" spans="1:3">
      <c r="A710" s="184" t="s">
        <v>627</v>
      </c>
      <c r="B710" s="298">
        <v>0</v>
      </c>
      <c r="C710" s="300" t="s">
        <v>114</v>
      </c>
    </row>
    <row r="711" spans="1:3">
      <c r="A711" s="297" t="s">
        <v>628</v>
      </c>
      <c r="B711" s="298">
        <v>88</v>
      </c>
      <c r="C711" s="299">
        <v>0.693</v>
      </c>
    </row>
    <row r="712" spans="1:3">
      <c r="A712" s="184" t="s">
        <v>629</v>
      </c>
      <c r="B712" s="298">
        <v>88</v>
      </c>
      <c r="C712" s="299">
        <v>0.693</v>
      </c>
    </row>
    <row r="713" spans="1:3">
      <c r="A713" s="297" t="s">
        <v>630</v>
      </c>
      <c r="B713" s="298">
        <v>32358</v>
      </c>
      <c r="C713" s="299">
        <v>1.37</v>
      </c>
    </row>
    <row r="714" spans="1:3">
      <c r="A714" s="297" t="s">
        <v>631</v>
      </c>
      <c r="B714" s="298">
        <v>279</v>
      </c>
      <c r="C714" s="299">
        <v>1.098</v>
      </c>
    </row>
    <row r="715" spans="1:3">
      <c r="A715" s="184" t="s">
        <v>111</v>
      </c>
      <c r="B715" s="298">
        <v>279</v>
      </c>
      <c r="C715" s="299">
        <v>1.098</v>
      </c>
    </row>
    <row r="716" spans="1:3">
      <c r="A716" s="184" t="s">
        <v>112</v>
      </c>
      <c r="B716" s="298">
        <v>0</v>
      </c>
      <c r="C716" s="300" t="s">
        <v>114</v>
      </c>
    </row>
    <row r="717" spans="1:3">
      <c r="A717" s="184" t="s">
        <v>113</v>
      </c>
      <c r="B717" s="298">
        <v>0</v>
      </c>
      <c r="C717" s="300" t="s">
        <v>114</v>
      </c>
    </row>
    <row r="718" spans="1:3">
      <c r="A718" s="184" t="s">
        <v>632</v>
      </c>
      <c r="B718" s="298">
        <v>0</v>
      </c>
      <c r="C718" s="300" t="s">
        <v>114</v>
      </c>
    </row>
    <row r="719" spans="1:3">
      <c r="A719" s="297" t="s">
        <v>633</v>
      </c>
      <c r="B719" s="298">
        <v>3773</v>
      </c>
      <c r="C719" s="299">
        <v>1.491</v>
      </c>
    </row>
    <row r="720" spans="1:3">
      <c r="A720" s="184" t="s">
        <v>634</v>
      </c>
      <c r="B720" s="298">
        <v>29</v>
      </c>
      <c r="C720" s="299">
        <v>0.03</v>
      </c>
    </row>
    <row r="721" spans="1:3">
      <c r="A721" s="184" t="s">
        <v>635</v>
      </c>
      <c r="B721" s="298">
        <v>15</v>
      </c>
      <c r="C721" s="299">
        <v>0.014</v>
      </c>
    </row>
    <row r="722" spans="1:3">
      <c r="A722" s="184" t="s">
        <v>636</v>
      </c>
      <c r="B722" s="298">
        <v>0</v>
      </c>
      <c r="C722" s="300" t="s">
        <v>114</v>
      </c>
    </row>
    <row r="723" spans="1:3">
      <c r="A723" s="184" t="s">
        <v>637</v>
      </c>
      <c r="B723" s="298">
        <v>0</v>
      </c>
      <c r="C723" s="300" t="s">
        <v>114</v>
      </c>
    </row>
    <row r="724" spans="1:3">
      <c r="A724" s="184" t="s">
        <v>638</v>
      </c>
      <c r="B724" s="298">
        <v>871</v>
      </c>
      <c r="C724" s="299">
        <v>7.918</v>
      </c>
    </row>
    <row r="725" spans="1:3">
      <c r="A725" s="184" t="s">
        <v>639</v>
      </c>
      <c r="B725" s="298">
        <v>0</v>
      </c>
      <c r="C725" s="300" t="s">
        <v>114</v>
      </c>
    </row>
    <row r="726" spans="1:3">
      <c r="A726" s="184" t="s">
        <v>640</v>
      </c>
      <c r="B726" s="298">
        <v>0</v>
      </c>
      <c r="C726" s="300" t="s">
        <v>114</v>
      </c>
    </row>
    <row r="727" spans="1:3">
      <c r="A727" s="184" t="s">
        <v>641</v>
      </c>
      <c r="B727" s="298">
        <v>0</v>
      </c>
      <c r="C727" s="300" t="s">
        <v>114</v>
      </c>
    </row>
    <row r="728" spans="1:3">
      <c r="A728" s="184" t="s">
        <v>642</v>
      </c>
      <c r="B728" s="298">
        <v>0</v>
      </c>
      <c r="C728" s="300" t="s">
        <v>114</v>
      </c>
    </row>
    <row r="729" spans="1:3">
      <c r="A729" s="184" t="s">
        <v>643</v>
      </c>
      <c r="B729" s="298">
        <v>0</v>
      </c>
      <c r="C729" s="300" t="s">
        <v>114</v>
      </c>
    </row>
    <row r="730" spans="1:3">
      <c r="A730" s="184" t="s">
        <v>644</v>
      </c>
      <c r="B730" s="298">
        <v>0</v>
      </c>
      <c r="C730" s="300" t="s">
        <v>114</v>
      </c>
    </row>
    <row r="731" spans="1:3">
      <c r="A731" s="184" t="s">
        <v>645</v>
      </c>
      <c r="B731" s="298">
        <v>2858</v>
      </c>
      <c r="C731" s="299">
        <v>7.662</v>
      </c>
    </row>
    <row r="732" spans="1:3">
      <c r="A732" s="297" t="s">
        <v>646</v>
      </c>
      <c r="B732" s="298">
        <v>7262</v>
      </c>
      <c r="C732" s="299">
        <v>4.31</v>
      </c>
    </row>
    <row r="733" spans="1:3">
      <c r="A733" s="184" t="s">
        <v>647</v>
      </c>
      <c r="B733" s="298">
        <v>37</v>
      </c>
      <c r="C733" s="299">
        <v>1</v>
      </c>
    </row>
    <row r="734" spans="1:3">
      <c r="A734" s="184" t="s">
        <v>648</v>
      </c>
      <c r="B734" s="298">
        <v>1925</v>
      </c>
      <c r="C734" s="299">
        <v>1.254</v>
      </c>
    </row>
    <row r="735" spans="1:3">
      <c r="A735" s="184" t="s">
        <v>649</v>
      </c>
      <c r="B735" s="298">
        <v>5300</v>
      </c>
      <c r="C735" s="299">
        <v>46.903</v>
      </c>
    </row>
    <row r="736" spans="1:3">
      <c r="A736" s="297" t="s">
        <v>650</v>
      </c>
      <c r="B736" s="298">
        <v>2757</v>
      </c>
      <c r="C736" s="299">
        <v>1.108</v>
      </c>
    </row>
    <row r="737" spans="1:3">
      <c r="A737" s="184" t="s">
        <v>651</v>
      </c>
      <c r="B737" s="298">
        <v>350</v>
      </c>
      <c r="C737" s="299">
        <v>0.776</v>
      </c>
    </row>
    <row r="738" spans="1:3">
      <c r="A738" s="184" t="s">
        <v>652</v>
      </c>
      <c r="B738" s="298">
        <v>157</v>
      </c>
      <c r="C738" s="299">
        <v>0.822</v>
      </c>
    </row>
    <row r="739" spans="1:3">
      <c r="A739" s="184" t="s">
        <v>653</v>
      </c>
      <c r="B739" s="298">
        <v>227</v>
      </c>
      <c r="C739" s="299">
        <v>0.908</v>
      </c>
    </row>
    <row r="740" spans="1:3">
      <c r="A740" s="184" t="s">
        <v>654</v>
      </c>
      <c r="B740" s="298">
        <v>0</v>
      </c>
      <c r="C740" s="300" t="s">
        <v>114</v>
      </c>
    </row>
    <row r="741" spans="1:3">
      <c r="A741" s="184" t="s">
        <v>655</v>
      </c>
      <c r="B741" s="298">
        <v>0</v>
      </c>
      <c r="C741" s="300" t="s">
        <v>114</v>
      </c>
    </row>
    <row r="742" spans="1:3">
      <c r="A742" s="184" t="s">
        <v>656</v>
      </c>
      <c r="B742" s="298">
        <v>0</v>
      </c>
      <c r="C742" s="300" t="s">
        <v>114</v>
      </c>
    </row>
    <row r="743" spans="1:3">
      <c r="A743" s="184" t="s">
        <v>657</v>
      </c>
      <c r="B743" s="298">
        <v>0</v>
      </c>
      <c r="C743" s="300" t="s">
        <v>114</v>
      </c>
    </row>
    <row r="744" spans="1:3">
      <c r="A744" s="184" t="s">
        <v>658</v>
      </c>
      <c r="B744" s="298">
        <v>1424</v>
      </c>
      <c r="C744" s="299">
        <v>1.119</v>
      </c>
    </row>
    <row r="745" spans="1:3">
      <c r="A745" s="184" t="s">
        <v>659</v>
      </c>
      <c r="B745" s="298">
        <v>422</v>
      </c>
      <c r="C745" s="299">
        <v>1.981</v>
      </c>
    </row>
    <row r="746" spans="1:3">
      <c r="A746" s="184" t="s">
        <v>660</v>
      </c>
      <c r="B746" s="298">
        <v>0</v>
      </c>
      <c r="C746" s="300" t="s">
        <v>114</v>
      </c>
    </row>
    <row r="747" spans="1:3">
      <c r="A747" s="184" t="s">
        <v>661</v>
      </c>
      <c r="B747" s="298">
        <v>177</v>
      </c>
      <c r="C747" s="299">
        <v>1.595</v>
      </c>
    </row>
    <row r="748" spans="1:3">
      <c r="A748" s="297" t="s">
        <v>662</v>
      </c>
      <c r="B748" s="298">
        <v>196</v>
      </c>
      <c r="C748" s="299">
        <v>1.307</v>
      </c>
    </row>
    <row r="749" spans="1:3">
      <c r="A749" s="184" t="s">
        <v>663</v>
      </c>
      <c r="B749" s="298">
        <v>144</v>
      </c>
      <c r="C749" s="299">
        <v>1.2</v>
      </c>
    </row>
    <row r="750" spans="1:3">
      <c r="A750" s="184" t="s">
        <v>664</v>
      </c>
      <c r="B750" s="298">
        <v>52</v>
      </c>
      <c r="C750" s="299">
        <v>1.733</v>
      </c>
    </row>
    <row r="751" spans="1:3">
      <c r="A751" s="297" t="s">
        <v>665</v>
      </c>
      <c r="B751" s="298">
        <v>3573</v>
      </c>
      <c r="C751" s="299">
        <v>1.021</v>
      </c>
    </row>
    <row r="752" spans="1:3">
      <c r="A752" s="184" t="s">
        <v>666</v>
      </c>
      <c r="B752" s="298">
        <v>589</v>
      </c>
      <c r="C752" s="299">
        <v>2.158</v>
      </c>
    </row>
    <row r="753" spans="1:3">
      <c r="A753" s="184" t="s">
        <v>667</v>
      </c>
      <c r="B753" s="298">
        <v>1488</v>
      </c>
      <c r="C753" s="299">
        <v>3.926</v>
      </c>
    </row>
    <row r="754" spans="1:3">
      <c r="A754" s="184" t="s">
        <v>668</v>
      </c>
      <c r="B754" s="298">
        <v>1496</v>
      </c>
      <c r="C754" s="299">
        <v>0.525</v>
      </c>
    </row>
    <row r="755" spans="1:3">
      <c r="A755" s="297" t="s">
        <v>669</v>
      </c>
      <c r="B755" s="298">
        <v>200</v>
      </c>
      <c r="C755" s="299">
        <v>1.149</v>
      </c>
    </row>
    <row r="756" spans="1:3">
      <c r="A756" s="184" t="s">
        <v>111</v>
      </c>
      <c r="B756" s="298">
        <v>95</v>
      </c>
      <c r="C756" s="299">
        <v>0.646</v>
      </c>
    </row>
    <row r="757" spans="1:3">
      <c r="A757" s="184" t="s">
        <v>112</v>
      </c>
      <c r="B757" s="298">
        <v>0</v>
      </c>
      <c r="C757" s="300" t="s">
        <v>114</v>
      </c>
    </row>
    <row r="758" spans="1:3">
      <c r="A758" s="184" t="s">
        <v>113</v>
      </c>
      <c r="B758" s="298">
        <v>0</v>
      </c>
      <c r="C758" s="300" t="s">
        <v>114</v>
      </c>
    </row>
    <row r="759" spans="1:3">
      <c r="A759" s="184" t="s">
        <v>670</v>
      </c>
      <c r="B759" s="298">
        <v>0</v>
      </c>
      <c r="C759" s="300" t="s">
        <v>114</v>
      </c>
    </row>
    <row r="760" spans="1:3">
      <c r="A760" s="184" t="s">
        <v>671</v>
      </c>
      <c r="B760" s="298">
        <v>0</v>
      </c>
      <c r="C760" s="300" t="s">
        <v>114</v>
      </c>
    </row>
    <row r="761" spans="1:3">
      <c r="A761" s="184" t="s">
        <v>672</v>
      </c>
      <c r="B761" s="298">
        <v>0</v>
      </c>
      <c r="C761" s="300" t="s">
        <v>114</v>
      </c>
    </row>
    <row r="762" spans="1:3">
      <c r="A762" s="184" t="s">
        <v>673</v>
      </c>
      <c r="B762" s="298">
        <v>55</v>
      </c>
      <c r="C762" s="299">
        <v>4.231</v>
      </c>
    </row>
    <row r="763" spans="1:3">
      <c r="A763" s="184" t="s">
        <v>121</v>
      </c>
      <c r="B763" s="298">
        <v>0</v>
      </c>
      <c r="C763" s="300" t="s">
        <v>114</v>
      </c>
    </row>
    <row r="764" spans="1:3">
      <c r="A764" s="184" t="s">
        <v>674</v>
      </c>
      <c r="B764" s="298">
        <v>50</v>
      </c>
      <c r="C764" s="299">
        <v>3.571</v>
      </c>
    </row>
    <row r="765" spans="1:3">
      <c r="A765" s="297" t="s">
        <v>675</v>
      </c>
      <c r="B765" s="298">
        <v>220</v>
      </c>
      <c r="C765" s="299">
        <v>1.1</v>
      </c>
    </row>
    <row r="766" spans="1:3">
      <c r="A766" s="184" t="s">
        <v>676</v>
      </c>
      <c r="B766" s="298">
        <v>220</v>
      </c>
      <c r="C766" s="299">
        <v>1.1</v>
      </c>
    </row>
    <row r="767" spans="1:3">
      <c r="A767" s="184" t="s">
        <v>677</v>
      </c>
      <c r="B767" s="298">
        <v>0</v>
      </c>
      <c r="C767" s="300" t="s">
        <v>114</v>
      </c>
    </row>
    <row r="768" spans="1:3">
      <c r="A768" s="184" t="s">
        <v>678</v>
      </c>
      <c r="B768" s="298">
        <v>0</v>
      </c>
      <c r="C768" s="300" t="s">
        <v>114</v>
      </c>
    </row>
    <row r="769" spans="1:3">
      <c r="A769" s="184" t="s">
        <v>679</v>
      </c>
      <c r="B769" s="298">
        <v>0</v>
      </c>
      <c r="C769" s="300" t="s">
        <v>114</v>
      </c>
    </row>
    <row r="770" spans="1:3">
      <c r="A770" s="297" t="s">
        <v>680</v>
      </c>
      <c r="B770" s="298">
        <v>13186</v>
      </c>
      <c r="C770" s="299">
        <v>1.069</v>
      </c>
    </row>
    <row r="771" spans="1:3">
      <c r="A771" s="184" t="s">
        <v>681</v>
      </c>
      <c r="B771" s="298">
        <v>0</v>
      </c>
      <c r="C771" s="300" t="s">
        <v>114</v>
      </c>
    </row>
    <row r="772" spans="1:3">
      <c r="A772" s="184" t="s">
        <v>682</v>
      </c>
      <c r="B772" s="298">
        <v>0</v>
      </c>
      <c r="C772" s="300" t="s">
        <v>114</v>
      </c>
    </row>
    <row r="773" spans="1:3">
      <c r="A773" s="184" t="s">
        <v>683</v>
      </c>
      <c r="B773" s="298">
        <v>13186</v>
      </c>
      <c r="C773" s="299">
        <v>1.069</v>
      </c>
    </row>
    <row r="774" spans="1:3">
      <c r="A774" s="184" t="s">
        <v>684</v>
      </c>
      <c r="B774" s="298">
        <v>0</v>
      </c>
      <c r="C774" s="300" t="s">
        <v>114</v>
      </c>
    </row>
    <row r="775" spans="1:3">
      <c r="A775" s="184" t="s">
        <v>685</v>
      </c>
      <c r="B775" s="298">
        <v>0</v>
      </c>
      <c r="C775" s="300" t="s">
        <v>114</v>
      </c>
    </row>
    <row r="776" spans="1:3">
      <c r="A776" s="297" t="s">
        <v>686</v>
      </c>
      <c r="B776" s="298">
        <v>792</v>
      </c>
      <c r="C776" s="299">
        <v>1.7</v>
      </c>
    </row>
    <row r="777" spans="1:3">
      <c r="A777" s="184" t="s">
        <v>687</v>
      </c>
      <c r="B777" s="298">
        <v>748</v>
      </c>
      <c r="C777" s="299">
        <v>1.773</v>
      </c>
    </row>
    <row r="778" spans="1:3">
      <c r="A778" s="184" t="s">
        <v>688</v>
      </c>
      <c r="B778" s="298">
        <v>10</v>
      </c>
      <c r="C778" s="299"/>
    </row>
    <row r="779" spans="1:3">
      <c r="A779" s="184" t="s">
        <v>689</v>
      </c>
      <c r="B779" s="298">
        <v>34</v>
      </c>
      <c r="C779" s="299">
        <v>0.773</v>
      </c>
    </row>
    <row r="780" spans="1:3">
      <c r="A780" s="297" t="s">
        <v>690</v>
      </c>
      <c r="B780" s="298">
        <v>59</v>
      </c>
      <c r="C780" s="299">
        <v>0.983</v>
      </c>
    </row>
    <row r="781" spans="1:3">
      <c r="A781" s="184" t="s">
        <v>691</v>
      </c>
      <c r="B781" s="298">
        <v>59</v>
      </c>
      <c r="C781" s="299">
        <v>0.983</v>
      </c>
    </row>
    <row r="782" spans="1:3">
      <c r="A782" s="184" t="s">
        <v>692</v>
      </c>
      <c r="B782" s="298">
        <v>0</v>
      </c>
      <c r="C782" s="300" t="s">
        <v>114</v>
      </c>
    </row>
    <row r="783" spans="1:3">
      <c r="A783" s="297" t="s">
        <v>693</v>
      </c>
      <c r="B783" s="298">
        <v>61</v>
      </c>
      <c r="C783" s="299">
        <v>0.21</v>
      </c>
    </row>
    <row r="784" spans="1:3">
      <c r="A784" s="184" t="s">
        <v>694</v>
      </c>
      <c r="B784" s="298">
        <v>61</v>
      </c>
      <c r="C784" s="299">
        <v>0.21</v>
      </c>
    </row>
    <row r="785" spans="1:3">
      <c r="A785" s="297" t="s">
        <v>695</v>
      </c>
      <c r="B785" s="298">
        <v>8877</v>
      </c>
      <c r="C785" s="299">
        <v>1.425</v>
      </c>
    </row>
    <row r="786" spans="1:3">
      <c r="A786" s="297" t="s">
        <v>696</v>
      </c>
      <c r="B786" s="298">
        <v>367</v>
      </c>
      <c r="C786" s="299">
        <v>1.083</v>
      </c>
    </row>
    <row r="787" spans="1:3">
      <c r="A787" s="184" t="s">
        <v>111</v>
      </c>
      <c r="B787" s="298">
        <v>367</v>
      </c>
      <c r="C787" s="299">
        <v>1.083</v>
      </c>
    </row>
    <row r="788" spans="1:3">
      <c r="A788" s="184" t="s">
        <v>112</v>
      </c>
      <c r="B788" s="298">
        <v>0</v>
      </c>
      <c r="C788" s="300" t="s">
        <v>114</v>
      </c>
    </row>
    <row r="789" spans="1:3">
      <c r="A789" s="184" t="s">
        <v>113</v>
      </c>
      <c r="B789" s="298">
        <v>0</v>
      </c>
      <c r="C789" s="300" t="s">
        <v>114</v>
      </c>
    </row>
    <row r="790" spans="1:3">
      <c r="A790" s="184" t="s">
        <v>697</v>
      </c>
      <c r="B790" s="298">
        <v>0</v>
      </c>
      <c r="C790" s="300" t="s">
        <v>114</v>
      </c>
    </row>
    <row r="791" spans="1:3">
      <c r="A791" s="184" t="s">
        <v>698</v>
      </c>
      <c r="B791" s="298">
        <v>0</v>
      </c>
      <c r="C791" s="300" t="s">
        <v>114</v>
      </c>
    </row>
    <row r="792" spans="1:3">
      <c r="A792" s="184" t="s">
        <v>699</v>
      </c>
      <c r="B792" s="298">
        <v>0</v>
      </c>
      <c r="C792" s="300" t="s">
        <v>114</v>
      </c>
    </row>
    <row r="793" spans="1:3">
      <c r="A793" s="184" t="s">
        <v>700</v>
      </c>
      <c r="B793" s="298">
        <v>0</v>
      </c>
      <c r="C793" s="300" t="s">
        <v>114</v>
      </c>
    </row>
    <row r="794" spans="1:3">
      <c r="A794" s="184" t="s">
        <v>701</v>
      </c>
      <c r="B794" s="298">
        <v>0</v>
      </c>
      <c r="C794" s="300" t="s">
        <v>114</v>
      </c>
    </row>
    <row r="795" spans="1:3">
      <c r="A795" s="297" t="s">
        <v>702</v>
      </c>
      <c r="B795" s="298">
        <v>20</v>
      </c>
      <c r="C795" s="299">
        <v>1</v>
      </c>
    </row>
    <row r="796" spans="1:3">
      <c r="A796" s="184" t="s">
        <v>703</v>
      </c>
      <c r="B796" s="298">
        <v>0</v>
      </c>
      <c r="C796" s="300" t="s">
        <v>114</v>
      </c>
    </row>
    <row r="797" spans="1:3">
      <c r="A797" s="184" t="s">
        <v>704</v>
      </c>
      <c r="B797" s="298">
        <v>0</v>
      </c>
      <c r="C797" s="300" t="s">
        <v>114</v>
      </c>
    </row>
    <row r="798" spans="1:3">
      <c r="A798" s="184" t="s">
        <v>705</v>
      </c>
      <c r="B798" s="298">
        <v>20</v>
      </c>
      <c r="C798" s="299">
        <v>1</v>
      </c>
    </row>
    <row r="799" spans="1:3">
      <c r="A799" s="297" t="s">
        <v>706</v>
      </c>
      <c r="B799" s="298">
        <v>7413</v>
      </c>
      <c r="C799" s="299">
        <v>1.955</v>
      </c>
    </row>
    <row r="800" spans="1:3">
      <c r="A800" s="184" t="s">
        <v>707</v>
      </c>
      <c r="B800" s="298">
        <v>17</v>
      </c>
      <c r="C800" s="299"/>
    </row>
    <row r="801" spans="1:3">
      <c r="A801" s="184" t="s">
        <v>708</v>
      </c>
      <c r="B801" s="298">
        <v>6774</v>
      </c>
      <c r="C801" s="299">
        <v>2.668</v>
      </c>
    </row>
    <row r="802" spans="1:3">
      <c r="A802" s="184" t="s">
        <v>709</v>
      </c>
      <c r="B802" s="298">
        <v>0</v>
      </c>
      <c r="C802" s="300" t="s">
        <v>114</v>
      </c>
    </row>
    <row r="803" spans="1:3">
      <c r="A803" s="184" t="s">
        <v>710</v>
      </c>
      <c r="B803" s="298">
        <v>310</v>
      </c>
      <c r="C803" s="299"/>
    </row>
    <row r="804" spans="1:3">
      <c r="A804" s="184" t="s">
        <v>711</v>
      </c>
      <c r="B804" s="298">
        <v>0</v>
      </c>
      <c r="C804" s="300" t="s">
        <v>114</v>
      </c>
    </row>
    <row r="805" spans="1:3">
      <c r="A805" s="184" t="s">
        <v>712</v>
      </c>
      <c r="B805" s="298">
        <v>0</v>
      </c>
      <c r="C805" s="300" t="s">
        <v>114</v>
      </c>
    </row>
    <row r="806" spans="1:3">
      <c r="A806" s="184" t="s">
        <v>713</v>
      </c>
      <c r="B806" s="298">
        <v>312</v>
      </c>
      <c r="C806" s="299">
        <v>0.249</v>
      </c>
    </row>
    <row r="807" spans="1:3">
      <c r="A807" s="297" t="s">
        <v>714</v>
      </c>
      <c r="B807" s="298">
        <v>600</v>
      </c>
      <c r="C807" s="299">
        <v>13.953</v>
      </c>
    </row>
    <row r="808" spans="1:3">
      <c r="A808" s="184" t="s">
        <v>715</v>
      </c>
      <c r="B808" s="298">
        <v>0</v>
      </c>
      <c r="C808" s="300" t="s">
        <v>114</v>
      </c>
    </row>
    <row r="809" spans="1:3">
      <c r="A809" s="184" t="s">
        <v>716</v>
      </c>
      <c r="B809" s="298">
        <v>600</v>
      </c>
      <c r="C809" s="299"/>
    </row>
    <row r="810" spans="1:3">
      <c r="A810" s="184" t="s">
        <v>717</v>
      </c>
      <c r="B810" s="298">
        <v>0</v>
      </c>
      <c r="C810" s="300" t="s">
        <v>114</v>
      </c>
    </row>
    <row r="811" spans="1:3">
      <c r="A811" s="184" t="s">
        <v>718</v>
      </c>
      <c r="B811" s="298">
        <v>0</v>
      </c>
      <c r="C811" s="300" t="s">
        <v>114</v>
      </c>
    </row>
    <row r="812" spans="1:3">
      <c r="A812" s="184" t="s">
        <v>719</v>
      </c>
      <c r="B812" s="298">
        <v>0</v>
      </c>
      <c r="C812" s="300">
        <v>0</v>
      </c>
    </row>
    <row r="813" spans="1:3">
      <c r="A813" s="297" t="s">
        <v>720</v>
      </c>
      <c r="B813" s="298">
        <v>0</v>
      </c>
      <c r="C813" s="300" t="s">
        <v>114</v>
      </c>
    </row>
    <row r="814" spans="1:3">
      <c r="A814" s="184" t="s">
        <v>721</v>
      </c>
      <c r="B814" s="298">
        <v>0</v>
      </c>
      <c r="C814" s="300" t="s">
        <v>114</v>
      </c>
    </row>
    <row r="815" spans="1:3">
      <c r="A815" s="184" t="s">
        <v>722</v>
      </c>
      <c r="B815" s="298">
        <v>0</v>
      </c>
      <c r="C815" s="300" t="s">
        <v>114</v>
      </c>
    </row>
    <row r="816" spans="1:3">
      <c r="A816" s="184" t="s">
        <v>723</v>
      </c>
      <c r="B816" s="298">
        <v>0</v>
      </c>
      <c r="C816" s="300" t="s">
        <v>114</v>
      </c>
    </row>
    <row r="817" spans="1:3">
      <c r="A817" s="184" t="s">
        <v>724</v>
      </c>
      <c r="B817" s="298">
        <v>0</v>
      </c>
      <c r="C817" s="300" t="s">
        <v>114</v>
      </c>
    </row>
    <row r="818" spans="1:3">
      <c r="A818" s="184" t="s">
        <v>725</v>
      </c>
      <c r="B818" s="298">
        <v>0</v>
      </c>
      <c r="C818" s="300" t="s">
        <v>114</v>
      </c>
    </row>
    <row r="819" spans="1:3">
      <c r="A819" s="297" t="s">
        <v>726</v>
      </c>
      <c r="B819" s="298">
        <v>0</v>
      </c>
      <c r="C819" s="300" t="s">
        <v>114</v>
      </c>
    </row>
    <row r="820" spans="1:3">
      <c r="A820" s="184" t="s">
        <v>727</v>
      </c>
      <c r="B820" s="298">
        <v>0</v>
      </c>
      <c r="C820" s="300" t="s">
        <v>114</v>
      </c>
    </row>
    <row r="821" spans="1:3">
      <c r="A821" s="184" t="s">
        <v>728</v>
      </c>
      <c r="B821" s="298">
        <v>0</v>
      </c>
      <c r="C821" s="300" t="s">
        <v>114</v>
      </c>
    </row>
    <row r="822" spans="1:3">
      <c r="A822" s="184" t="s">
        <v>729</v>
      </c>
      <c r="B822" s="298">
        <v>0</v>
      </c>
      <c r="C822" s="300" t="s">
        <v>114</v>
      </c>
    </row>
    <row r="823" spans="1:3">
      <c r="A823" s="184" t="s">
        <v>730</v>
      </c>
      <c r="B823" s="298">
        <v>0</v>
      </c>
      <c r="C823" s="300" t="s">
        <v>114</v>
      </c>
    </row>
    <row r="824" spans="1:3">
      <c r="A824" s="184" t="s">
        <v>731</v>
      </c>
      <c r="B824" s="298">
        <v>0</v>
      </c>
      <c r="C824" s="300" t="s">
        <v>114</v>
      </c>
    </row>
    <row r="825" spans="1:3">
      <c r="A825" s="297" t="s">
        <v>732</v>
      </c>
      <c r="B825" s="298">
        <v>0</v>
      </c>
      <c r="C825" s="300" t="s">
        <v>114</v>
      </c>
    </row>
    <row r="826" spans="1:3">
      <c r="A826" s="184" t="s">
        <v>733</v>
      </c>
      <c r="B826" s="298">
        <v>0</v>
      </c>
      <c r="C826" s="300" t="s">
        <v>114</v>
      </c>
    </row>
    <row r="827" spans="1:3">
      <c r="A827" s="184" t="s">
        <v>734</v>
      </c>
      <c r="B827" s="298">
        <v>0</v>
      </c>
      <c r="C827" s="300" t="s">
        <v>114</v>
      </c>
    </row>
    <row r="828" spans="1:3">
      <c r="A828" s="297" t="s">
        <v>735</v>
      </c>
      <c r="B828" s="298">
        <v>0</v>
      </c>
      <c r="C828" s="300" t="s">
        <v>114</v>
      </c>
    </row>
    <row r="829" spans="1:3">
      <c r="A829" s="184" t="s">
        <v>736</v>
      </c>
      <c r="B829" s="298">
        <v>0</v>
      </c>
      <c r="C829" s="300" t="s">
        <v>114</v>
      </c>
    </row>
    <row r="830" spans="1:3">
      <c r="A830" s="184" t="s">
        <v>737</v>
      </c>
      <c r="B830" s="298">
        <v>0</v>
      </c>
      <c r="C830" s="300" t="s">
        <v>114</v>
      </c>
    </row>
    <row r="831" spans="1:3">
      <c r="A831" s="297" t="s">
        <v>738</v>
      </c>
      <c r="B831" s="298">
        <v>0</v>
      </c>
      <c r="C831" s="300" t="s">
        <v>114</v>
      </c>
    </row>
    <row r="832" spans="1:3">
      <c r="A832" s="184" t="s">
        <v>739</v>
      </c>
      <c r="B832" s="298">
        <v>0</v>
      </c>
      <c r="C832" s="300" t="s">
        <v>114</v>
      </c>
    </row>
    <row r="833" spans="1:3">
      <c r="A833" s="297" t="s">
        <v>740</v>
      </c>
      <c r="B833" s="298">
        <v>151</v>
      </c>
      <c r="C833" s="299">
        <v>1.013</v>
      </c>
    </row>
    <row r="834" spans="1:3">
      <c r="A834" s="184" t="s">
        <v>741</v>
      </c>
      <c r="B834" s="298">
        <v>151</v>
      </c>
      <c r="C834" s="299">
        <v>1.013</v>
      </c>
    </row>
    <row r="835" spans="1:3">
      <c r="A835" s="297" t="s">
        <v>742</v>
      </c>
      <c r="B835" s="298">
        <v>0</v>
      </c>
      <c r="C835" s="300" t="s">
        <v>114</v>
      </c>
    </row>
    <row r="836" spans="1:3">
      <c r="A836" s="184" t="s">
        <v>743</v>
      </c>
      <c r="B836" s="298">
        <v>0</v>
      </c>
      <c r="C836" s="300" t="s">
        <v>114</v>
      </c>
    </row>
    <row r="837" spans="1:3">
      <c r="A837" s="184" t="s">
        <v>744</v>
      </c>
      <c r="B837" s="298">
        <v>0</v>
      </c>
      <c r="C837" s="300" t="s">
        <v>114</v>
      </c>
    </row>
    <row r="838" spans="1:3">
      <c r="A838" s="184" t="s">
        <v>745</v>
      </c>
      <c r="B838" s="298">
        <v>0</v>
      </c>
      <c r="C838" s="300" t="s">
        <v>114</v>
      </c>
    </row>
    <row r="839" spans="1:3">
      <c r="A839" s="184" t="s">
        <v>746</v>
      </c>
      <c r="B839" s="298">
        <v>0</v>
      </c>
      <c r="C839" s="300" t="s">
        <v>114</v>
      </c>
    </row>
    <row r="840" spans="1:3">
      <c r="A840" s="184" t="s">
        <v>747</v>
      </c>
      <c r="B840" s="298">
        <v>0</v>
      </c>
      <c r="C840" s="300" t="s">
        <v>114</v>
      </c>
    </row>
    <row r="841" spans="1:3">
      <c r="A841" s="297" t="s">
        <v>748</v>
      </c>
      <c r="B841" s="298">
        <v>326</v>
      </c>
      <c r="C841" s="299">
        <v>0.502</v>
      </c>
    </row>
    <row r="842" spans="1:3">
      <c r="A842" s="184" t="s">
        <v>749</v>
      </c>
      <c r="B842" s="298">
        <v>326</v>
      </c>
      <c r="C842" s="299">
        <v>0.502</v>
      </c>
    </row>
    <row r="843" spans="1:3">
      <c r="A843" s="297" t="s">
        <v>750</v>
      </c>
      <c r="B843" s="298">
        <v>0</v>
      </c>
      <c r="C843" s="300">
        <v>0</v>
      </c>
    </row>
    <row r="844" spans="1:3">
      <c r="A844" s="184" t="s">
        <v>751</v>
      </c>
      <c r="B844" s="298">
        <v>0</v>
      </c>
      <c r="C844" s="300">
        <v>0</v>
      </c>
    </row>
    <row r="845" spans="1:3">
      <c r="A845" s="297" t="s">
        <v>752</v>
      </c>
      <c r="B845" s="298">
        <v>0</v>
      </c>
      <c r="C845" s="300" t="s">
        <v>114</v>
      </c>
    </row>
    <row r="846" spans="1:3">
      <c r="A846" s="184" t="s">
        <v>111</v>
      </c>
      <c r="B846" s="298">
        <v>0</v>
      </c>
      <c r="C846" s="300" t="s">
        <v>114</v>
      </c>
    </row>
    <row r="847" spans="1:3">
      <c r="A847" s="184" t="s">
        <v>112</v>
      </c>
      <c r="B847" s="298">
        <v>0</v>
      </c>
      <c r="C847" s="300" t="s">
        <v>114</v>
      </c>
    </row>
    <row r="848" spans="1:3">
      <c r="A848" s="184" t="s">
        <v>113</v>
      </c>
      <c r="B848" s="298">
        <v>0</v>
      </c>
      <c r="C848" s="300" t="s">
        <v>114</v>
      </c>
    </row>
    <row r="849" spans="1:3">
      <c r="A849" s="184" t="s">
        <v>753</v>
      </c>
      <c r="B849" s="298">
        <v>0</v>
      </c>
      <c r="C849" s="300" t="s">
        <v>114</v>
      </c>
    </row>
    <row r="850" spans="1:3">
      <c r="A850" s="184" t="s">
        <v>754</v>
      </c>
      <c r="B850" s="298">
        <v>0</v>
      </c>
      <c r="C850" s="300" t="s">
        <v>114</v>
      </c>
    </row>
    <row r="851" spans="1:3">
      <c r="A851" s="184" t="s">
        <v>755</v>
      </c>
      <c r="B851" s="298">
        <v>0</v>
      </c>
      <c r="C851" s="300" t="s">
        <v>114</v>
      </c>
    </row>
    <row r="852" spans="1:3">
      <c r="A852" s="184" t="s">
        <v>756</v>
      </c>
      <c r="B852" s="298">
        <v>0</v>
      </c>
      <c r="C852" s="300" t="s">
        <v>114</v>
      </c>
    </row>
    <row r="853" spans="1:3">
      <c r="A853" s="184" t="s">
        <v>757</v>
      </c>
      <c r="B853" s="298">
        <v>0</v>
      </c>
      <c r="C853" s="300" t="s">
        <v>114</v>
      </c>
    </row>
    <row r="854" spans="1:3">
      <c r="A854" s="184" t="s">
        <v>758</v>
      </c>
      <c r="B854" s="298">
        <v>0</v>
      </c>
      <c r="C854" s="300" t="s">
        <v>114</v>
      </c>
    </row>
    <row r="855" spans="1:3">
      <c r="A855" s="184" t="s">
        <v>759</v>
      </c>
      <c r="B855" s="298">
        <v>0</v>
      </c>
      <c r="C855" s="300" t="s">
        <v>114</v>
      </c>
    </row>
    <row r="856" spans="1:3">
      <c r="A856" s="184" t="s">
        <v>155</v>
      </c>
      <c r="B856" s="298">
        <v>0</v>
      </c>
      <c r="C856" s="300" t="s">
        <v>114</v>
      </c>
    </row>
    <row r="857" spans="1:3">
      <c r="A857" s="184" t="s">
        <v>760</v>
      </c>
      <c r="B857" s="298">
        <v>0</v>
      </c>
      <c r="C857" s="300" t="s">
        <v>114</v>
      </c>
    </row>
    <row r="858" spans="1:3">
      <c r="A858" s="184" t="s">
        <v>121</v>
      </c>
      <c r="B858" s="298">
        <v>0</v>
      </c>
      <c r="C858" s="300" t="s">
        <v>114</v>
      </c>
    </row>
    <row r="859" spans="1:3">
      <c r="A859" s="184" t="s">
        <v>761</v>
      </c>
      <c r="B859" s="298">
        <v>0</v>
      </c>
      <c r="C859" s="300" t="s">
        <v>114</v>
      </c>
    </row>
    <row r="860" spans="1:3">
      <c r="A860" s="297" t="s">
        <v>762</v>
      </c>
      <c r="B860" s="298">
        <v>0</v>
      </c>
      <c r="C860" s="300" t="s">
        <v>114</v>
      </c>
    </row>
    <row r="861" spans="1:3">
      <c r="A861" s="184" t="s">
        <v>763</v>
      </c>
      <c r="B861" s="298">
        <v>0</v>
      </c>
      <c r="C861" s="300" t="s">
        <v>114</v>
      </c>
    </row>
    <row r="862" spans="1:3">
      <c r="A862" s="297" t="s">
        <v>764</v>
      </c>
      <c r="B862" s="298">
        <v>20026</v>
      </c>
      <c r="C862" s="299">
        <v>1.408</v>
      </c>
    </row>
    <row r="863" spans="1:3">
      <c r="A863" s="297" t="s">
        <v>765</v>
      </c>
      <c r="B863" s="298">
        <v>2569</v>
      </c>
      <c r="C863" s="299">
        <v>0.846</v>
      </c>
    </row>
    <row r="864" spans="1:3">
      <c r="A864" s="184" t="s">
        <v>111</v>
      </c>
      <c r="B864" s="298">
        <v>1176</v>
      </c>
      <c r="C864" s="299">
        <v>0.821</v>
      </c>
    </row>
    <row r="865" spans="1:3">
      <c r="A865" s="184" t="s">
        <v>112</v>
      </c>
      <c r="B865" s="298">
        <v>3</v>
      </c>
      <c r="C865" s="299">
        <v>0.011</v>
      </c>
    </row>
    <row r="866" spans="1:3">
      <c r="A866" s="184" t="s">
        <v>113</v>
      </c>
      <c r="B866" s="298">
        <v>0</v>
      </c>
      <c r="C866" s="300" t="s">
        <v>114</v>
      </c>
    </row>
    <row r="867" spans="1:3">
      <c r="A867" s="184" t="s">
        <v>766</v>
      </c>
      <c r="B867" s="298">
        <v>657</v>
      </c>
      <c r="C867" s="299">
        <v>1.11</v>
      </c>
    </row>
    <row r="868" spans="1:3">
      <c r="A868" s="184" t="s">
        <v>767</v>
      </c>
      <c r="B868" s="298">
        <v>0</v>
      </c>
      <c r="C868" s="300" t="s">
        <v>114</v>
      </c>
    </row>
    <row r="869" spans="1:3">
      <c r="A869" s="184" t="s">
        <v>768</v>
      </c>
      <c r="B869" s="298">
        <v>0</v>
      </c>
      <c r="C869" s="300" t="s">
        <v>114</v>
      </c>
    </row>
    <row r="870" spans="1:3">
      <c r="A870" s="184" t="s">
        <v>769</v>
      </c>
      <c r="B870" s="298">
        <v>0</v>
      </c>
      <c r="C870" s="300">
        <v>0</v>
      </c>
    </row>
    <row r="871" spans="1:3">
      <c r="A871" s="184" t="s">
        <v>770</v>
      </c>
      <c r="B871" s="298">
        <v>0</v>
      </c>
      <c r="C871" s="300" t="s">
        <v>114</v>
      </c>
    </row>
    <row r="872" spans="1:3">
      <c r="A872" s="184" t="s">
        <v>771</v>
      </c>
      <c r="B872" s="298">
        <v>0</v>
      </c>
      <c r="C872" s="300" t="s">
        <v>114</v>
      </c>
    </row>
    <row r="873" spans="1:3">
      <c r="A873" s="184" t="s">
        <v>772</v>
      </c>
      <c r="B873" s="298">
        <v>0</v>
      </c>
      <c r="C873" s="300" t="s">
        <v>114</v>
      </c>
    </row>
    <row r="874" spans="1:3">
      <c r="A874" s="184" t="s">
        <v>773</v>
      </c>
      <c r="B874" s="298">
        <v>733</v>
      </c>
      <c r="C874" s="299">
        <v>1.004</v>
      </c>
    </row>
    <row r="875" spans="1:3">
      <c r="A875" s="297" t="s">
        <v>774</v>
      </c>
      <c r="B875" s="298">
        <v>1180</v>
      </c>
      <c r="C875" s="299">
        <v>0.451</v>
      </c>
    </row>
    <row r="876" spans="1:3">
      <c r="A876" s="184" t="s">
        <v>775</v>
      </c>
      <c r="B876" s="298">
        <v>1180</v>
      </c>
      <c r="C876" s="299">
        <v>0.451</v>
      </c>
    </row>
    <row r="877" spans="1:3">
      <c r="A877" s="297" t="s">
        <v>776</v>
      </c>
      <c r="B877" s="298">
        <v>14369</v>
      </c>
      <c r="C877" s="299">
        <v>2.017</v>
      </c>
    </row>
    <row r="878" spans="1:3">
      <c r="A878" s="184" t="s">
        <v>777</v>
      </c>
      <c r="B878" s="298">
        <v>0</v>
      </c>
      <c r="C878" s="300" t="s">
        <v>114</v>
      </c>
    </row>
    <row r="879" spans="1:3">
      <c r="A879" s="184" t="s">
        <v>778</v>
      </c>
      <c r="B879" s="298">
        <v>14369</v>
      </c>
      <c r="C879" s="299">
        <v>2.017</v>
      </c>
    </row>
    <row r="880" spans="1:3">
      <c r="A880" s="297" t="s">
        <v>779</v>
      </c>
      <c r="B880" s="298">
        <v>1885</v>
      </c>
      <c r="C880" s="299">
        <v>1.299</v>
      </c>
    </row>
    <row r="881" spans="1:3">
      <c r="A881" s="184" t="s">
        <v>780</v>
      </c>
      <c r="B881" s="298">
        <v>1885</v>
      </c>
      <c r="C881" s="299">
        <v>1.299</v>
      </c>
    </row>
    <row r="882" spans="1:3">
      <c r="A882" s="297" t="s">
        <v>781</v>
      </c>
      <c r="B882" s="298">
        <v>0</v>
      </c>
      <c r="C882" s="300" t="s">
        <v>114</v>
      </c>
    </row>
    <row r="883" spans="1:3">
      <c r="A883" s="184" t="s">
        <v>782</v>
      </c>
      <c r="B883" s="298">
        <v>0</v>
      </c>
      <c r="C883" s="300" t="s">
        <v>114</v>
      </c>
    </row>
    <row r="884" spans="1:3">
      <c r="A884" s="297" t="s">
        <v>783</v>
      </c>
      <c r="B884" s="298">
        <v>23</v>
      </c>
      <c r="C884" s="299" t="s">
        <v>114</v>
      </c>
    </row>
    <row r="885" spans="1:3">
      <c r="A885" s="184" t="s">
        <v>784</v>
      </c>
      <c r="B885" s="298">
        <v>23</v>
      </c>
      <c r="C885" s="299" t="s">
        <v>114</v>
      </c>
    </row>
    <row r="886" spans="1:3">
      <c r="A886" s="297" t="s">
        <v>785</v>
      </c>
      <c r="B886" s="298">
        <v>46050</v>
      </c>
      <c r="C886" s="299">
        <v>0.954</v>
      </c>
    </row>
    <row r="887" spans="1:3">
      <c r="A887" s="297" t="s">
        <v>786</v>
      </c>
      <c r="B887" s="298">
        <v>10604</v>
      </c>
      <c r="C887" s="299">
        <v>0.864</v>
      </c>
    </row>
    <row r="888" spans="1:3">
      <c r="A888" s="184" t="s">
        <v>111</v>
      </c>
      <c r="B888" s="298">
        <v>1480</v>
      </c>
      <c r="C888" s="299">
        <v>0.403</v>
      </c>
    </row>
    <row r="889" spans="1:3">
      <c r="A889" s="184" t="s">
        <v>112</v>
      </c>
      <c r="B889" s="298">
        <v>0</v>
      </c>
      <c r="C889" s="300" t="s">
        <v>114</v>
      </c>
    </row>
    <row r="890" spans="1:3">
      <c r="A890" s="184" t="s">
        <v>113</v>
      </c>
      <c r="B890" s="298">
        <v>0</v>
      </c>
      <c r="C890" s="300" t="s">
        <v>114</v>
      </c>
    </row>
    <row r="891" spans="1:3">
      <c r="A891" s="184" t="s">
        <v>121</v>
      </c>
      <c r="B891" s="298">
        <v>1588</v>
      </c>
      <c r="C891" s="299" t="s">
        <v>114</v>
      </c>
    </row>
    <row r="892" spans="1:3">
      <c r="A892" s="184" t="s">
        <v>787</v>
      </c>
      <c r="B892" s="298">
        <v>0</v>
      </c>
      <c r="C892" s="300" t="s">
        <v>114</v>
      </c>
    </row>
    <row r="893" spans="1:3">
      <c r="A893" s="184" t="s">
        <v>788</v>
      </c>
      <c r="B893" s="298">
        <v>186</v>
      </c>
      <c r="C893" s="299">
        <v>0.388</v>
      </c>
    </row>
    <row r="894" spans="1:3">
      <c r="A894" s="184" t="s">
        <v>789</v>
      </c>
      <c r="B894" s="298">
        <v>357</v>
      </c>
      <c r="C894" s="299">
        <v>2.125</v>
      </c>
    </row>
    <row r="895" spans="1:3">
      <c r="A895" s="184" t="s">
        <v>790</v>
      </c>
      <c r="B895" s="298">
        <v>168</v>
      </c>
      <c r="C895" s="299">
        <v>0.402</v>
      </c>
    </row>
    <row r="896" spans="1:3">
      <c r="A896" s="184" t="s">
        <v>791</v>
      </c>
      <c r="B896" s="298">
        <v>0</v>
      </c>
      <c r="C896" s="300">
        <v>0</v>
      </c>
    </row>
    <row r="897" spans="1:3">
      <c r="A897" s="184" t="s">
        <v>792</v>
      </c>
      <c r="B897" s="298">
        <v>105</v>
      </c>
      <c r="C897" s="299">
        <v>35</v>
      </c>
    </row>
    <row r="898" spans="1:3">
      <c r="A898" s="184" t="s">
        <v>793</v>
      </c>
      <c r="B898" s="298">
        <v>0</v>
      </c>
      <c r="C898" s="300" t="s">
        <v>114</v>
      </c>
    </row>
    <row r="899" spans="1:3">
      <c r="A899" s="184" t="s">
        <v>794</v>
      </c>
      <c r="B899" s="298">
        <v>0</v>
      </c>
      <c r="C899" s="300" t="s">
        <v>114</v>
      </c>
    </row>
    <row r="900" spans="1:3">
      <c r="A900" s="184" t="s">
        <v>795</v>
      </c>
      <c r="B900" s="298">
        <v>284</v>
      </c>
      <c r="C900" s="299">
        <v>1.535</v>
      </c>
    </row>
    <row r="901" spans="1:3">
      <c r="A901" s="184" t="s">
        <v>796</v>
      </c>
      <c r="B901" s="298">
        <v>0</v>
      </c>
      <c r="C901" s="300" t="s">
        <v>114</v>
      </c>
    </row>
    <row r="902" spans="1:3">
      <c r="A902" s="184" t="s">
        <v>797</v>
      </c>
      <c r="B902" s="298">
        <v>12</v>
      </c>
      <c r="C902" s="299" t="s">
        <v>114</v>
      </c>
    </row>
    <row r="903" spans="1:3">
      <c r="A903" s="184" t="s">
        <v>798</v>
      </c>
      <c r="B903" s="298">
        <v>1932</v>
      </c>
      <c r="C903" s="299">
        <v>0.74</v>
      </c>
    </row>
    <row r="904" spans="1:3">
      <c r="A904" s="184" t="s">
        <v>799</v>
      </c>
      <c r="B904" s="298">
        <v>788</v>
      </c>
      <c r="C904" s="299">
        <v>0.921</v>
      </c>
    </row>
    <row r="905" spans="1:3">
      <c r="A905" s="184" t="s">
        <v>800</v>
      </c>
      <c r="B905" s="298">
        <v>4</v>
      </c>
      <c r="C905" s="299" t="s">
        <v>114</v>
      </c>
    </row>
    <row r="906" spans="1:3">
      <c r="A906" s="184" t="s">
        <v>801</v>
      </c>
      <c r="B906" s="298">
        <v>0</v>
      </c>
      <c r="C906" s="300">
        <v>0</v>
      </c>
    </row>
    <row r="907" spans="1:3">
      <c r="A907" s="184" t="s">
        <v>802</v>
      </c>
      <c r="B907" s="298">
        <v>0</v>
      </c>
      <c r="C907" s="300" t="s">
        <v>114</v>
      </c>
    </row>
    <row r="908" spans="1:3">
      <c r="A908" s="184" t="s">
        <v>803</v>
      </c>
      <c r="B908" s="298">
        <v>40</v>
      </c>
      <c r="C908" s="299">
        <v>0.635</v>
      </c>
    </row>
    <row r="909" spans="1:3">
      <c r="A909" s="184" t="s">
        <v>804</v>
      </c>
      <c r="B909" s="298">
        <v>0</v>
      </c>
      <c r="C909" s="300" t="s">
        <v>114</v>
      </c>
    </row>
    <row r="910" spans="1:3">
      <c r="A910" s="184" t="s">
        <v>805</v>
      </c>
      <c r="B910" s="298">
        <v>0</v>
      </c>
      <c r="C910" s="300" t="s">
        <v>114</v>
      </c>
    </row>
    <row r="911" spans="1:3">
      <c r="A911" s="184" t="s">
        <v>806</v>
      </c>
      <c r="B911" s="298">
        <v>55</v>
      </c>
      <c r="C911" s="299">
        <v>1.31</v>
      </c>
    </row>
    <row r="912" spans="1:3">
      <c r="A912" s="184" t="s">
        <v>807</v>
      </c>
      <c r="B912" s="298">
        <v>3605</v>
      </c>
      <c r="C912" s="299">
        <v>1.069</v>
      </c>
    </row>
    <row r="913" spans="1:3">
      <c r="A913" s="297" t="s">
        <v>808</v>
      </c>
      <c r="B913" s="298">
        <v>10570</v>
      </c>
      <c r="C913" s="299">
        <v>1.047</v>
      </c>
    </row>
    <row r="914" spans="1:3">
      <c r="A914" s="184" t="s">
        <v>111</v>
      </c>
      <c r="B914" s="298">
        <v>2204</v>
      </c>
      <c r="C914" s="299">
        <v>1.149</v>
      </c>
    </row>
    <row r="915" spans="1:3">
      <c r="A915" s="184" t="s">
        <v>112</v>
      </c>
      <c r="B915" s="298">
        <v>0</v>
      </c>
      <c r="C915" s="300" t="s">
        <v>114</v>
      </c>
    </row>
    <row r="916" spans="1:3">
      <c r="A916" s="184" t="s">
        <v>113</v>
      </c>
      <c r="B916" s="298">
        <v>0</v>
      </c>
      <c r="C916" s="300" t="s">
        <v>114</v>
      </c>
    </row>
    <row r="917" spans="1:3">
      <c r="A917" s="184" t="s">
        <v>809</v>
      </c>
      <c r="B917" s="298">
        <v>314</v>
      </c>
      <c r="C917" s="299" t="s">
        <v>114</v>
      </c>
    </row>
    <row r="918" spans="1:3">
      <c r="A918" s="184" t="s">
        <v>810</v>
      </c>
      <c r="B918" s="298">
        <v>2050</v>
      </c>
      <c r="C918" s="299">
        <v>1.133</v>
      </c>
    </row>
    <row r="919" spans="1:3">
      <c r="A919" s="184" t="s">
        <v>811</v>
      </c>
      <c r="B919" s="298">
        <v>12</v>
      </c>
      <c r="C919" s="299">
        <v>1.5</v>
      </c>
    </row>
    <row r="920" spans="1:3">
      <c r="A920" s="184" t="s">
        <v>812</v>
      </c>
      <c r="B920" s="298">
        <v>3</v>
      </c>
      <c r="C920" s="299">
        <v>0.143</v>
      </c>
    </row>
    <row r="921" spans="1:3">
      <c r="A921" s="184" t="s">
        <v>813</v>
      </c>
      <c r="B921" s="298">
        <v>10</v>
      </c>
      <c r="C921" s="299" t="s">
        <v>114</v>
      </c>
    </row>
    <row r="922" spans="1:3">
      <c r="A922" s="184" t="s">
        <v>814</v>
      </c>
      <c r="B922" s="298">
        <v>2579</v>
      </c>
      <c r="C922" s="299">
        <v>1.027</v>
      </c>
    </row>
    <row r="923" spans="1:3">
      <c r="A923" s="184" t="s">
        <v>815</v>
      </c>
      <c r="B923" s="298">
        <v>810</v>
      </c>
      <c r="C923" s="299">
        <v>0.603</v>
      </c>
    </row>
    <row r="924" spans="1:3">
      <c r="A924" s="184" t="s">
        <v>816</v>
      </c>
      <c r="B924" s="298">
        <v>3</v>
      </c>
      <c r="C924" s="299">
        <v>0.75</v>
      </c>
    </row>
    <row r="925" spans="1:3">
      <c r="A925" s="184" t="s">
        <v>817</v>
      </c>
      <c r="B925" s="298">
        <v>0</v>
      </c>
      <c r="C925" s="300" t="s">
        <v>114</v>
      </c>
    </row>
    <row r="926" spans="1:3">
      <c r="A926" s="184" t="s">
        <v>818</v>
      </c>
      <c r="B926" s="298">
        <v>2</v>
      </c>
      <c r="C926" s="299">
        <v>0.024</v>
      </c>
    </row>
    <row r="927" spans="1:3">
      <c r="A927" s="184" t="s">
        <v>819</v>
      </c>
      <c r="B927" s="298">
        <v>0</v>
      </c>
      <c r="C927" s="300" t="s">
        <v>114</v>
      </c>
    </row>
    <row r="928" spans="1:3">
      <c r="A928" s="184" t="s">
        <v>820</v>
      </c>
      <c r="B928" s="298">
        <v>0</v>
      </c>
      <c r="C928" s="300" t="s">
        <v>114</v>
      </c>
    </row>
    <row r="929" spans="1:3">
      <c r="A929" s="184" t="s">
        <v>821</v>
      </c>
      <c r="B929" s="298">
        <v>0</v>
      </c>
      <c r="C929" s="300" t="s">
        <v>114</v>
      </c>
    </row>
    <row r="930" spans="1:3">
      <c r="A930" s="184" t="s">
        <v>822</v>
      </c>
      <c r="B930" s="298">
        <v>0</v>
      </c>
      <c r="C930" s="300" t="s">
        <v>114</v>
      </c>
    </row>
    <row r="931" spans="1:3">
      <c r="A931" s="184" t="s">
        <v>823</v>
      </c>
      <c r="B931" s="298">
        <v>0</v>
      </c>
      <c r="C931" s="300" t="s">
        <v>114</v>
      </c>
    </row>
    <row r="932" spans="1:3">
      <c r="A932" s="184" t="s">
        <v>824</v>
      </c>
      <c r="B932" s="298">
        <v>14</v>
      </c>
      <c r="C932" s="299">
        <v>0.875</v>
      </c>
    </row>
    <row r="933" spans="1:3">
      <c r="A933" s="184" t="s">
        <v>825</v>
      </c>
      <c r="B933" s="298">
        <v>0</v>
      </c>
      <c r="C933" s="300" t="s">
        <v>114</v>
      </c>
    </row>
    <row r="934" spans="1:3">
      <c r="A934" s="184" t="s">
        <v>826</v>
      </c>
      <c r="B934" s="298">
        <v>0</v>
      </c>
      <c r="C934" s="300" t="s">
        <v>114</v>
      </c>
    </row>
    <row r="935" spans="1:3">
      <c r="A935" s="184" t="s">
        <v>827</v>
      </c>
      <c r="B935" s="298">
        <v>0</v>
      </c>
      <c r="C935" s="300" t="s">
        <v>114</v>
      </c>
    </row>
    <row r="936" spans="1:3">
      <c r="A936" s="184" t="s">
        <v>828</v>
      </c>
      <c r="B936" s="298">
        <v>0</v>
      </c>
      <c r="C936" s="300" t="s">
        <v>114</v>
      </c>
    </row>
    <row r="937" spans="1:3">
      <c r="A937" s="184" t="s">
        <v>829</v>
      </c>
      <c r="B937" s="298">
        <v>0</v>
      </c>
      <c r="C937" s="300" t="s">
        <v>114</v>
      </c>
    </row>
    <row r="938" spans="1:3">
      <c r="A938" s="184" t="s">
        <v>830</v>
      </c>
      <c r="B938" s="298">
        <v>0</v>
      </c>
      <c r="C938" s="300" t="s">
        <v>114</v>
      </c>
    </row>
    <row r="939" spans="1:3">
      <c r="A939" s="184" t="s">
        <v>831</v>
      </c>
      <c r="B939" s="298">
        <v>73</v>
      </c>
      <c r="C939" s="299">
        <v>0.723</v>
      </c>
    </row>
    <row r="940" spans="1:3">
      <c r="A940" s="184" t="s">
        <v>832</v>
      </c>
      <c r="B940" s="298">
        <v>2496</v>
      </c>
      <c r="C940" s="299">
        <v>1.096</v>
      </c>
    </row>
    <row r="941" spans="1:3">
      <c r="A941" s="297" t="s">
        <v>833</v>
      </c>
      <c r="B941" s="298">
        <v>14539</v>
      </c>
      <c r="C941" s="299">
        <v>0.794</v>
      </c>
    </row>
    <row r="942" spans="1:3">
      <c r="A942" s="184" t="s">
        <v>111</v>
      </c>
      <c r="B942" s="298">
        <v>449</v>
      </c>
      <c r="C942" s="299">
        <v>1.079</v>
      </c>
    </row>
    <row r="943" spans="1:3">
      <c r="A943" s="184" t="s">
        <v>112</v>
      </c>
      <c r="B943" s="298">
        <v>0</v>
      </c>
      <c r="C943" s="300" t="s">
        <v>114</v>
      </c>
    </row>
    <row r="944" spans="1:3">
      <c r="A944" s="184" t="s">
        <v>113</v>
      </c>
      <c r="B944" s="298">
        <v>0</v>
      </c>
      <c r="C944" s="300" t="s">
        <v>114</v>
      </c>
    </row>
    <row r="945" spans="1:3">
      <c r="A945" s="184" t="s">
        <v>834</v>
      </c>
      <c r="B945" s="298">
        <v>0</v>
      </c>
      <c r="C945" s="300" t="s">
        <v>114</v>
      </c>
    </row>
    <row r="946" spans="1:3">
      <c r="A946" s="184" t="s">
        <v>835</v>
      </c>
      <c r="B946" s="298">
        <v>10616</v>
      </c>
      <c r="C946" s="299">
        <v>1.018</v>
      </c>
    </row>
    <row r="947" spans="1:3">
      <c r="A947" s="184" t="s">
        <v>836</v>
      </c>
      <c r="B947" s="298">
        <v>0</v>
      </c>
      <c r="C947" s="300">
        <v>0</v>
      </c>
    </row>
    <row r="948" spans="1:3">
      <c r="A948" s="184" t="s">
        <v>837</v>
      </c>
      <c r="B948" s="298">
        <v>0</v>
      </c>
      <c r="C948" s="300" t="s">
        <v>114</v>
      </c>
    </row>
    <row r="949" spans="1:3">
      <c r="A949" s="184" t="s">
        <v>838</v>
      </c>
      <c r="B949" s="298">
        <v>200</v>
      </c>
      <c r="C949" s="299" t="s">
        <v>114</v>
      </c>
    </row>
    <row r="950" spans="1:3">
      <c r="A950" s="184" t="s">
        <v>839</v>
      </c>
      <c r="B950" s="298">
        <v>0</v>
      </c>
      <c r="C950" s="300" t="s">
        <v>114</v>
      </c>
    </row>
    <row r="951" spans="1:3">
      <c r="A951" s="184" t="s">
        <v>840</v>
      </c>
      <c r="B951" s="298">
        <v>839</v>
      </c>
      <c r="C951" s="299">
        <v>0.431</v>
      </c>
    </row>
    <row r="952" spans="1:3">
      <c r="A952" s="184" t="s">
        <v>841</v>
      </c>
      <c r="B952" s="298">
        <v>44</v>
      </c>
      <c r="C952" s="299" t="s">
        <v>114</v>
      </c>
    </row>
    <row r="953" spans="1:3">
      <c r="A953" s="184" t="s">
        <v>842</v>
      </c>
      <c r="B953" s="298">
        <v>0</v>
      </c>
      <c r="C953" s="300" t="s">
        <v>114</v>
      </c>
    </row>
    <row r="954" spans="1:3">
      <c r="A954" s="184" t="s">
        <v>843</v>
      </c>
      <c r="B954" s="298">
        <v>12</v>
      </c>
      <c r="C954" s="299">
        <v>1</v>
      </c>
    </row>
    <row r="955" spans="1:3">
      <c r="A955" s="184" t="s">
        <v>844</v>
      </c>
      <c r="B955" s="298">
        <v>300</v>
      </c>
      <c r="C955" s="299">
        <v>0.61</v>
      </c>
    </row>
    <row r="956" spans="1:3">
      <c r="A956" s="184" t="s">
        <v>845</v>
      </c>
      <c r="B956" s="298">
        <v>0</v>
      </c>
      <c r="C956" s="300" t="s">
        <v>114</v>
      </c>
    </row>
    <row r="957" spans="1:3">
      <c r="A957" s="184" t="s">
        <v>846</v>
      </c>
      <c r="B957" s="298">
        <v>1402</v>
      </c>
      <c r="C957" s="299">
        <v>0.365</v>
      </c>
    </row>
    <row r="958" spans="1:3">
      <c r="A958" s="184" t="s">
        <v>847</v>
      </c>
      <c r="B958" s="298">
        <v>0</v>
      </c>
      <c r="C958" s="300" t="s">
        <v>114</v>
      </c>
    </row>
    <row r="959" spans="1:3">
      <c r="A959" s="184" t="s">
        <v>848</v>
      </c>
      <c r="B959" s="298">
        <v>0</v>
      </c>
      <c r="C959" s="300" t="s">
        <v>114</v>
      </c>
    </row>
    <row r="960" spans="1:3">
      <c r="A960" s="184" t="s">
        <v>849</v>
      </c>
      <c r="B960" s="298">
        <v>0</v>
      </c>
      <c r="C960" s="300" t="s">
        <v>114</v>
      </c>
    </row>
    <row r="961" spans="1:3">
      <c r="A961" s="184" t="s">
        <v>850</v>
      </c>
      <c r="B961" s="298">
        <v>0</v>
      </c>
      <c r="C961" s="300" t="s">
        <v>114</v>
      </c>
    </row>
    <row r="962" spans="1:3">
      <c r="A962" s="184" t="s">
        <v>851</v>
      </c>
      <c r="B962" s="298">
        <v>0</v>
      </c>
      <c r="C962" s="300" t="s">
        <v>114</v>
      </c>
    </row>
    <row r="963" spans="1:3">
      <c r="A963" s="184" t="s">
        <v>852</v>
      </c>
      <c r="B963" s="298">
        <v>0</v>
      </c>
      <c r="C963" s="300" t="s">
        <v>114</v>
      </c>
    </row>
    <row r="964" spans="1:3">
      <c r="A964" s="184" t="s">
        <v>825</v>
      </c>
      <c r="B964" s="298">
        <v>0</v>
      </c>
      <c r="C964" s="300" t="s">
        <v>114</v>
      </c>
    </row>
    <row r="965" spans="1:3">
      <c r="A965" s="184" t="s">
        <v>853</v>
      </c>
      <c r="B965" s="298">
        <v>0</v>
      </c>
      <c r="C965" s="300" t="s">
        <v>114</v>
      </c>
    </row>
    <row r="966" spans="1:3">
      <c r="A966" s="184" t="s">
        <v>854</v>
      </c>
      <c r="B966" s="298">
        <v>223</v>
      </c>
      <c r="C966" s="299" t="s">
        <v>114</v>
      </c>
    </row>
    <row r="967" spans="1:3">
      <c r="A967" s="184" t="s">
        <v>855</v>
      </c>
      <c r="B967" s="298">
        <v>454</v>
      </c>
      <c r="C967" s="299">
        <v>0.579</v>
      </c>
    </row>
    <row r="968" spans="1:3">
      <c r="A968" s="297" t="s">
        <v>856</v>
      </c>
      <c r="B968" s="298">
        <v>0</v>
      </c>
      <c r="C968" s="300" t="s">
        <v>114</v>
      </c>
    </row>
    <row r="969" spans="1:3">
      <c r="A969" s="184" t="s">
        <v>111</v>
      </c>
      <c r="B969" s="298">
        <v>0</v>
      </c>
      <c r="C969" s="300" t="s">
        <v>114</v>
      </c>
    </row>
    <row r="970" spans="1:3">
      <c r="A970" s="184" t="s">
        <v>112</v>
      </c>
      <c r="B970" s="298">
        <v>0</v>
      </c>
      <c r="C970" s="300" t="s">
        <v>114</v>
      </c>
    </row>
    <row r="971" spans="1:3">
      <c r="A971" s="184" t="s">
        <v>113</v>
      </c>
      <c r="B971" s="298">
        <v>0</v>
      </c>
      <c r="C971" s="300" t="s">
        <v>114</v>
      </c>
    </row>
    <row r="972" spans="1:3">
      <c r="A972" s="184" t="s">
        <v>857</v>
      </c>
      <c r="B972" s="298">
        <v>0</v>
      </c>
      <c r="C972" s="300" t="s">
        <v>114</v>
      </c>
    </row>
    <row r="973" spans="1:3">
      <c r="A973" s="184" t="s">
        <v>858</v>
      </c>
      <c r="B973" s="298">
        <v>0</v>
      </c>
      <c r="C973" s="300" t="s">
        <v>114</v>
      </c>
    </row>
    <row r="974" spans="1:3">
      <c r="A974" s="184" t="s">
        <v>859</v>
      </c>
      <c r="B974" s="298">
        <v>0</v>
      </c>
      <c r="C974" s="300" t="s">
        <v>114</v>
      </c>
    </row>
    <row r="975" spans="1:3">
      <c r="A975" s="184" t="s">
        <v>860</v>
      </c>
      <c r="B975" s="298">
        <v>0</v>
      </c>
      <c r="C975" s="300" t="s">
        <v>114</v>
      </c>
    </row>
    <row r="976" spans="1:3">
      <c r="A976" s="184" t="s">
        <v>861</v>
      </c>
      <c r="B976" s="298">
        <v>0</v>
      </c>
      <c r="C976" s="300" t="s">
        <v>114</v>
      </c>
    </row>
    <row r="977" spans="1:3">
      <c r="A977" s="184" t="s">
        <v>862</v>
      </c>
      <c r="B977" s="298">
        <v>0</v>
      </c>
      <c r="C977" s="300" t="s">
        <v>114</v>
      </c>
    </row>
    <row r="978" spans="1:3">
      <c r="A978" s="184" t="s">
        <v>863</v>
      </c>
      <c r="B978" s="298">
        <v>0</v>
      </c>
      <c r="C978" s="300" t="s">
        <v>114</v>
      </c>
    </row>
    <row r="979" spans="1:3">
      <c r="A979" s="297" t="s">
        <v>864</v>
      </c>
      <c r="B979" s="298">
        <v>3779</v>
      </c>
      <c r="C979" s="299">
        <v>1.081</v>
      </c>
    </row>
    <row r="980" spans="1:3">
      <c r="A980" s="184" t="s">
        <v>111</v>
      </c>
      <c r="B980" s="298">
        <v>0</v>
      </c>
      <c r="C980" s="300" t="s">
        <v>114</v>
      </c>
    </row>
    <row r="981" spans="1:3">
      <c r="A981" s="184" t="s">
        <v>112</v>
      </c>
      <c r="B981" s="298">
        <v>0</v>
      </c>
      <c r="C981" s="300" t="s">
        <v>114</v>
      </c>
    </row>
    <row r="982" spans="1:3">
      <c r="A982" s="184" t="s">
        <v>113</v>
      </c>
      <c r="B982" s="298">
        <v>0</v>
      </c>
      <c r="C982" s="300" t="s">
        <v>114</v>
      </c>
    </row>
    <row r="983" spans="1:3">
      <c r="A983" s="184" t="s">
        <v>865</v>
      </c>
      <c r="B983" s="298">
        <v>438</v>
      </c>
      <c r="C983" s="299">
        <v>0.525</v>
      </c>
    </row>
    <row r="984" spans="1:3">
      <c r="A984" s="184" t="s">
        <v>866</v>
      </c>
      <c r="B984" s="298">
        <v>348</v>
      </c>
      <c r="C984" s="299">
        <v>1.785</v>
      </c>
    </row>
    <row r="985" spans="1:3">
      <c r="A985" s="184" t="s">
        <v>867</v>
      </c>
      <c r="B985" s="298">
        <v>0</v>
      </c>
      <c r="C985" s="300" t="s">
        <v>114</v>
      </c>
    </row>
    <row r="986" spans="1:3">
      <c r="A986" s="184" t="s">
        <v>868</v>
      </c>
      <c r="B986" s="298">
        <v>0</v>
      </c>
      <c r="C986" s="300">
        <v>0</v>
      </c>
    </row>
    <row r="987" spans="1:3">
      <c r="A987" s="184" t="s">
        <v>869</v>
      </c>
      <c r="B987" s="298">
        <v>0</v>
      </c>
      <c r="C987" s="300" t="s">
        <v>114</v>
      </c>
    </row>
    <row r="988" spans="1:3">
      <c r="A988" s="184" t="s">
        <v>870</v>
      </c>
      <c r="B988" s="298">
        <v>0</v>
      </c>
      <c r="C988" s="300" t="s">
        <v>114</v>
      </c>
    </row>
    <row r="989" spans="1:3">
      <c r="A989" s="184" t="s">
        <v>871</v>
      </c>
      <c r="B989" s="298">
        <v>2993</v>
      </c>
      <c r="C989" s="299">
        <v>2.097</v>
      </c>
    </row>
    <row r="990" spans="1:3">
      <c r="A990" s="297" t="s">
        <v>872</v>
      </c>
      <c r="B990" s="298">
        <v>1440</v>
      </c>
      <c r="C990" s="299">
        <v>20.571</v>
      </c>
    </row>
    <row r="991" spans="1:3">
      <c r="A991" s="184" t="s">
        <v>444</v>
      </c>
      <c r="B991" s="298">
        <v>0</v>
      </c>
      <c r="C991" s="300" t="s">
        <v>114</v>
      </c>
    </row>
    <row r="992" spans="1:3">
      <c r="A992" s="184" t="s">
        <v>873</v>
      </c>
      <c r="B992" s="298">
        <v>742</v>
      </c>
      <c r="C992" s="299" t="s">
        <v>114</v>
      </c>
    </row>
    <row r="993" spans="1:3">
      <c r="A993" s="184" t="s">
        <v>874</v>
      </c>
      <c r="B993" s="298">
        <v>604</v>
      </c>
      <c r="C993" s="299">
        <v>60.4</v>
      </c>
    </row>
    <row r="994" spans="1:3">
      <c r="A994" s="184" t="s">
        <v>875</v>
      </c>
      <c r="B994" s="298">
        <v>0</v>
      </c>
      <c r="C994" s="300" t="s">
        <v>114</v>
      </c>
    </row>
    <row r="995" spans="1:3">
      <c r="A995" s="184" t="s">
        <v>876</v>
      </c>
      <c r="B995" s="298">
        <v>94</v>
      </c>
      <c r="C995" s="299">
        <v>1.567</v>
      </c>
    </row>
    <row r="996" spans="1:3">
      <c r="A996" s="297" t="s">
        <v>877</v>
      </c>
      <c r="B996" s="298">
        <v>4680</v>
      </c>
      <c r="C996" s="299">
        <v>1.19</v>
      </c>
    </row>
    <row r="997" spans="1:3">
      <c r="A997" s="184" t="s">
        <v>878</v>
      </c>
      <c r="B997" s="298">
        <v>3423</v>
      </c>
      <c r="C997" s="299">
        <v>1.229</v>
      </c>
    </row>
    <row r="998" spans="1:3">
      <c r="A998" s="184" t="s">
        <v>879</v>
      </c>
      <c r="B998" s="298">
        <v>0</v>
      </c>
      <c r="C998" s="300" t="s">
        <v>114</v>
      </c>
    </row>
    <row r="999" spans="1:3">
      <c r="A999" s="184" t="s">
        <v>880</v>
      </c>
      <c r="B999" s="298">
        <v>1257</v>
      </c>
      <c r="C999" s="299">
        <v>1.349</v>
      </c>
    </row>
    <row r="1000" spans="1:3">
      <c r="A1000" s="184" t="s">
        <v>881</v>
      </c>
      <c r="B1000" s="298">
        <v>0</v>
      </c>
      <c r="C1000" s="300" t="s">
        <v>114</v>
      </c>
    </row>
    <row r="1001" spans="1:3">
      <c r="A1001" s="184" t="s">
        <v>882</v>
      </c>
      <c r="B1001" s="298">
        <v>0</v>
      </c>
      <c r="C1001" s="300" t="s">
        <v>114</v>
      </c>
    </row>
    <row r="1002" spans="1:3">
      <c r="A1002" s="184" t="s">
        <v>883</v>
      </c>
      <c r="B1002" s="298">
        <v>0</v>
      </c>
      <c r="C1002" s="300">
        <v>0</v>
      </c>
    </row>
    <row r="1003" spans="1:3">
      <c r="A1003" s="297" t="s">
        <v>884</v>
      </c>
      <c r="B1003" s="298">
        <v>413</v>
      </c>
      <c r="C1003" s="299">
        <v>9.605</v>
      </c>
    </row>
    <row r="1004" spans="1:3">
      <c r="A1004" s="184" t="s">
        <v>885</v>
      </c>
      <c r="B1004" s="298">
        <v>0</v>
      </c>
      <c r="C1004" s="300" t="s">
        <v>114</v>
      </c>
    </row>
    <row r="1005" spans="1:3">
      <c r="A1005" s="184" t="s">
        <v>886</v>
      </c>
      <c r="B1005" s="298">
        <v>351</v>
      </c>
      <c r="C1005" s="299" t="s">
        <v>114</v>
      </c>
    </row>
    <row r="1006" spans="1:3">
      <c r="A1006" s="184" t="s">
        <v>887</v>
      </c>
      <c r="B1006" s="298">
        <v>0</v>
      </c>
      <c r="C1006" s="300" t="s">
        <v>114</v>
      </c>
    </row>
    <row r="1007" spans="1:3">
      <c r="A1007" s="184" t="s">
        <v>888</v>
      </c>
      <c r="B1007" s="298">
        <v>62</v>
      </c>
      <c r="C1007" s="299">
        <v>1.442</v>
      </c>
    </row>
    <row r="1008" spans="1:3">
      <c r="A1008" s="184" t="s">
        <v>889</v>
      </c>
      <c r="B1008" s="298">
        <v>0</v>
      </c>
      <c r="C1008" s="300" t="s">
        <v>114</v>
      </c>
    </row>
    <row r="1009" spans="1:3">
      <c r="A1009" s="184" t="s">
        <v>890</v>
      </c>
      <c r="B1009" s="298">
        <v>0</v>
      </c>
      <c r="C1009" s="300" t="s">
        <v>114</v>
      </c>
    </row>
    <row r="1010" spans="1:3">
      <c r="A1010" s="297" t="s">
        <v>891</v>
      </c>
      <c r="B1010" s="298">
        <v>0</v>
      </c>
      <c r="C1010" s="300" t="s">
        <v>114</v>
      </c>
    </row>
    <row r="1011" spans="1:3">
      <c r="A1011" s="184" t="s">
        <v>892</v>
      </c>
      <c r="B1011" s="298">
        <v>0</v>
      </c>
      <c r="C1011" s="300" t="s">
        <v>114</v>
      </c>
    </row>
    <row r="1012" spans="1:3">
      <c r="A1012" s="184" t="s">
        <v>893</v>
      </c>
      <c r="B1012" s="298">
        <v>0</v>
      </c>
      <c r="C1012" s="300" t="s">
        <v>114</v>
      </c>
    </row>
    <row r="1013" spans="1:3">
      <c r="A1013" s="184" t="s">
        <v>894</v>
      </c>
      <c r="B1013" s="298">
        <v>0</v>
      </c>
      <c r="C1013" s="300" t="s">
        <v>114</v>
      </c>
    </row>
    <row r="1014" spans="1:3">
      <c r="A1014" s="297" t="s">
        <v>895</v>
      </c>
      <c r="B1014" s="298">
        <v>25</v>
      </c>
      <c r="C1014" s="299">
        <v>0.424</v>
      </c>
    </row>
    <row r="1015" spans="1:3">
      <c r="A1015" s="184" t="s">
        <v>896</v>
      </c>
      <c r="B1015" s="298">
        <v>0</v>
      </c>
      <c r="C1015" s="300" t="s">
        <v>114</v>
      </c>
    </row>
    <row r="1016" spans="1:3">
      <c r="A1016" s="184" t="s">
        <v>897</v>
      </c>
      <c r="B1016" s="298">
        <v>25</v>
      </c>
      <c r="C1016" s="299">
        <v>0.424</v>
      </c>
    </row>
    <row r="1017" spans="1:3">
      <c r="A1017" s="297" t="s">
        <v>898</v>
      </c>
      <c r="B1017" s="298">
        <v>20674</v>
      </c>
      <c r="C1017" s="299">
        <v>2.224</v>
      </c>
    </row>
    <row r="1018" spans="1:3">
      <c r="A1018" s="297" t="s">
        <v>899</v>
      </c>
      <c r="B1018" s="298">
        <v>5430</v>
      </c>
      <c r="C1018" s="299">
        <v>0.607</v>
      </c>
    </row>
    <row r="1019" spans="1:3">
      <c r="A1019" s="184" t="s">
        <v>111</v>
      </c>
      <c r="B1019" s="298">
        <v>584</v>
      </c>
      <c r="C1019" s="299" t="s">
        <v>114</v>
      </c>
    </row>
    <row r="1020" spans="1:3">
      <c r="A1020" s="184" t="s">
        <v>112</v>
      </c>
      <c r="B1020" s="298">
        <v>0</v>
      </c>
      <c r="C1020" s="300" t="s">
        <v>114</v>
      </c>
    </row>
    <row r="1021" spans="1:3">
      <c r="A1021" s="184" t="s">
        <v>113</v>
      </c>
      <c r="B1021" s="298">
        <v>0</v>
      </c>
      <c r="C1021" s="300" t="s">
        <v>114</v>
      </c>
    </row>
    <row r="1022" spans="1:3">
      <c r="A1022" s="184" t="s">
        <v>900</v>
      </c>
      <c r="B1022" s="298">
        <v>55</v>
      </c>
      <c r="C1022" s="299">
        <v>1.375</v>
      </c>
    </row>
    <row r="1023" spans="1:3">
      <c r="A1023" s="184" t="s">
        <v>901</v>
      </c>
      <c r="B1023" s="298">
        <v>355</v>
      </c>
      <c r="C1023" s="299" t="s">
        <v>114</v>
      </c>
    </row>
    <row r="1024" spans="1:3">
      <c r="A1024" s="184" t="s">
        <v>902</v>
      </c>
      <c r="B1024" s="298">
        <v>0</v>
      </c>
      <c r="C1024" s="300" t="s">
        <v>114</v>
      </c>
    </row>
    <row r="1025" spans="1:3">
      <c r="A1025" s="184" t="s">
        <v>903</v>
      </c>
      <c r="B1025" s="298">
        <v>0</v>
      </c>
      <c r="C1025" s="300" t="s">
        <v>114</v>
      </c>
    </row>
    <row r="1026" spans="1:3">
      <c r="A1026" s="184" t="s">
        <v>904</v>
      </c>
      <c r="B1026" s="298">
        <v>0</v>
      </c>
      <c r="C1026" s="300" t="s">
        <v>114</v>
      </c>
    </row>
    <row r="1027" spans="1:3">
      <c r="A1027" s="184" t="s">
        <v>905</v>
      </c>
      <c r="B1027" s="298">
        <v>39</v>
      </c>
      <c r="C1027" s="299" t="s">
        <v>114</v>
      </c>
    </row>
    <row r="1028" spans="1:3">
      <c r="A1028" s="184" t="s">
        <v>906</v>
      </c>
      <c r="B1028" s="298">
        <v>0</v>
      </c>
      <c r="C1028" s="300" t="s">
        <v>114</v>
      </c>
    </row>
    <row r="1029" spans="1:3">
      <c r="A1029" s="184" t="s">
        <v>907</v>
      </c>
      <c r="B1029" s="298">
        <v>0</v>
      </c>
      <c r="C1029" s="300" t="s">
        <v>114</v>
      </c>
    </row>
    <row r="1030" spans="1:3">
      <c r="A1030" s="184" t="s">
        <v>908</v>
      </c>
      <c r="B1030" s="298">
        <v>0</v>
      </c>
      <c r="C1030" s="300" t="s">
        <v>114</v>
      </c>
    </row>
    <row r="1031" spans="1:3">
      <c r="A1031" s="184" t="s">
        <v>909</v>
      </c>
      <c r="B1031" s="298">
        <v>0</v>
      </c>
      <c r="C1031" s="300" t="s">
        <v>114</v>
      </c>
    </row>
    <row r="1032" spans="1:3">
      <c r="A1032" s="184" t="s">
        <v>910</v>
      </c>
      <c r="B1032" s="298">
        <v>0</v>
      </c>
      <c r="C1032" s="300" t="s">
        <v>114</v>
      </c>
    </row>
    <row r="1033" spans="1:3">
      <c r="A1033" s="184" t="s">
        <v>911</v>
      </c>
      <c r="B1033" s="298">
        <v>0</v>
      </c>
      <c r="C1033" s="300" t="s">
        <v>114</v>
      </c>
    </row>
    <row r="1034" spans="1:3">
      <c r="A1034" s="184" t="s">
        <v>912</v>
      </c>
      <c r="B1034" s="298">
        <v>0</v>
      </c>
      <c r="C1034" s="300" t="s">
        <v>114</v>
      </c>
    </row>
    <row r="1035" spans="1:3">
      <c r="A1035" s="184" t="s">
        <v>913</v>
      </c>
      <c r="B1035" s="298">
        <v>0</v>
      </c>
      <c r="C1035" s="300" t="s">
        <v>114</v>
      </c>
    </row>
    <row r="1036" spans="1:3">
      <c r="A1036" s="184" t="s">
        <v>914</v>
      </c>
      <c r="B1036" s="298">
        <v>0</v>
      </c>
      <c r="C1036" s="300" t="s">
        <v>114</v>
      </c>
    </row>
    <row r="1037" spans="1:3">
      <c r="A1037" s="184" t="s">
        <v>915</v>
      </c>
      <c r="B1037" s="298">
        <v>0</v>
      </c>
      <c r="C1037" s="300" t="s">
        <v>114</v>
      </c>
    </row>
    <row r="1038" spans="1:3">
      <c r="A1038" s="184" t="s">
        <v>916</v>
      </c>
      <c r="B1038" s="298">
        <v>0</v>
      </c>
      <c r="C1038" s="300" t="s">
        <v>114</v>
      </c>
    </row>
    <row r="1039" spans="1:3">
      <c r="A1039" s="184" t="s">
        <v>917</v>
      </c>
      <c r="B1039" s="298">
        <v>0</v>
      </c>
      <c r="C1039" s="300" t="s">
        <v>114</v>
      </c>
    </row>
    <row r="1040" spans="1:3">
      <c r="A1040" s="184" t="s">
        <v>918</v>
      </c>
      <c r="B1040" s="298">
        <v>4397</v>
      </c>
      <c r="C1040" s="299">
        <v>0.493</v>
      </c>
    </row>
    <row r="1041" spans="1:3">
      <c r="A1041" s="297" t="s">
        <v>919</v>
      </c>
      <c r="B1041" s="298">
        <v>12900</v>
      </c>
      <c r="C1041" s="299" t="s">
        <v>114</v>
      </c>
    </row>
    <row r="1042" spans="1:3">
      <c r="A1042" s="184" t="s">
        <v>111</v>
      </c>
      <c r="B1042" s="298">
        <v>0</v>
      </c>
      <c r="C1042" s="300" t="s">
        <v>114</v>
      </c>
    </row>
    <row r="1043" spans="1:3">
      <c r="A1043" s="184" t="s">
        <v>112</v>
      </c>
      <c r="B1043" s="298">
        <v>0</v>
      </c>
      <c r="C1043" s="300" t="s">
        <v>114</v>
      </c>
    </row>
    <row r="1044" spans="1:3">
      <c r="A1044" s="184" t="s">
        <v>113</v>
      </c>
      <c r="B1044" s="298">
        <v>0</v>
      </c>
      <c r="C1044" s="300" t="s">
        <v>114</v>
      </c>
    </row>
    <row r="1045" spans="1:3">
      <c r="A1045" s="184" t="s">
        <v>920</v>
      </c>
      <c r="B1045" s="298">
        <v>0</v>
      </c>
      <c r="C1045" s="300" t="s">
        <v>114</v>
      </c>
    </row>
    <row r="1046" spans="1:3">
      <c r="A1046" s="184" t="s">
        <v>921</v>
      </c>
      <c r="B1046" s="298">
        <v>0</v>
      </c>
      <c r="C1046" s="300" t="s">
        <v>114</v>
      </c>
    </row>
    <row r="1047" spans="1:3">
      <c r="A1047" s="184" t="s">
        <v>922</v>
      </c>
      <c r="B1047" s="298">
        <v>0</v>
      </c>
      <c r="C1047" s="300" t="s">
        <v>114</v>
      </c>
    </row>
    <row r="1048" spans="1:3">
      <c r="A1048" s="184" t="s">
        <v>923</v>
      </c>
      <c r="B1048" s="298">
        <v>0</v>
      </c>
      <c r="C1048" s="300" t="s">
        <v>114</v>
      </c>
    </row>
    <row r="1049" spans="1:3">
      <c r="A1049" s="184" t="s">
        <v>924</v>
      </c>
      <c r="B1049" s="298">
        <v>0</v>
      </c>
      <c r="C1049" s="300" t="s">
        <v>114</v>
      </c>
    </row>
    <row r="1050" spans="1:3">
      <c r="A1050" s="184" t="s">
        <v>925</v>
      </c>
      <c r="B1050" s="298">
        <v>12900</v>
      </c>
      <c r="C1050" s="299" t="s">
        <v>114</v>
      </c>
    </row>
    <row r="1051" spans="1:3">
      <c r="A1051" s="297" t="s">
        <v>926</v>
      </c>
      <c r="B1051" s="298">
        <v>0</v>
      </c>
      <c r="C1051" s="300" t="s">
        <v>114</v>
      </c>
    </row>
    <row r="1052" spans="1:3">
      <c r="A1052" s="184" t="s">
        <v>111</v>
      </c>
      <c r="B1052" s="298">
        <v>0</v>
      </c>
      <c r="C1052" s="300" t="s">
        <v>114</v>
      </c>
    </row>
    <row r="1053" spans="1:3">
      <c r="A1053" s="184" t="s">
        <v>112</v>
      </c>
      <c r="B1053" s="298">
        <v>0</v>
      </c>
      <c r="C1053" s="300" t="s">
        <v>114</v>
      </c>
    </row>
    <row r="1054" spans="1:3">
      <c r="A1054" s="184" t="s">
        <v>113</v>
      </c>
      <c r="B1054" s="298">
        <v>0</v>
      </c>
      <c r="C1054" s="300" t="s">
        <v>114</v>
      </c>
    </row>
    <row r="1055" spans="1:3">
      <c r="A1055" s="184" t="s">
        <v>927</v>
      </c>
      <c r="B1055" s="298">
        <v>0</v>
      </c>
      <c r="C1055" s="300" t="s">
        <v>114</v>
      </c>
    </row>
    <row r="1056" spans="1:3">
      <c r="A1056" s="184" t="s">
        <v>928</v>
      </c>
      <c r="B1056" s="298">
        <v>0</v>
      </c>
      <c r="C1056" s="300" t="s">
        <v>114</v>
      </c>
    </row>
    <row r="1057" spans="1:3">
      <c r="A1057" s="184" t="s">
        <v>929</v>
      </c>
      <c r="B1057" s="298">
        <v>0</v>
      </c>
      <c r="C1057" s="300" t="s">
        <v>114</v>
      </c>
    </row>
    <row r="1058" spans="1:3">
      <c r="A1058" s="184" t="s">
        <v>930</v>
      </c>
      <c r="B1058" s="298">
        <v>0</v>
      </c>
      <c r="C1058" s="300" t="s">
        <v>114</v>
      </c>
    </row>
    <row r="1059" spans="1:3">
      <c r="A1059" s="184" t="s">
        <v>931</v>
      </c>
      <c r="B1059" s="298">
        <v>0</v>
      </c>
      <c r="C1059" s="300" t="s">
        <v>114</v>
      </c>
    </row>
    <row r="1060" spans="1:3">
      <c r="A1060" s="184" t="s">
        <v>932</v>
      </c>
      <c r="B1060" s="298">
        <v>0</v>
      </c>
      <c r="C1060" s="300" t="s">
        <v>114</v>
      </c>
    </row>
    <row r="1061" spans="1:3">
      <c r="A1061" s="297" t="s">
        <v>933</v>
      </c>
      <c r="B1061" s="298">
        <v>378</v>
      </c>
      <c r="C1061" s="299">
        <v>1.115</v>
      </c>
    </row>
    <row r="1062" spans="1:3">
      <c r="A1062" s="184" t="s">
        <v>934</v>
      </c>
      <c r="B1062" s="298">
        <v>211</v>
      </c>
      <c r="C1062" s="299" t="s">
        <v>114</v>
      </c>
    </row>
    <row r="1063" spans="1:3">
      <c r="A1063" s="184" t="s">
        <v>935</v>
      </c>
      <c r="B1063" s="298">
        <v>0</v>
      </c>
      <c r="C1063" s="300" t="s">
        <v>114</v>
      </c>
    </row>
    <row r="1064" spans="1:3">
      <c r="A1064" s="184" t="s">
        <v>936</v>
      </c>
      <c r="B1064" s="298">
        <v>167</v>
      </c>
      <c r="C1064" s="299" t="s">
        <v>114</v>
      </c>
    </row>
    <row r="1065" spans="1:3">
      <c r="A1065" s="184" t="s">
        <v>937</v>
      </c>
      <c r="B1065" s="298">
        <v>0</v>
      </c>
      <c r="C1065" s="300">
        <v>0</v>
      </c>
    </row>
    <row r="1066" spans="1:3">
      <c r="A1066" s="297" t="s">
        <v>938</v>
      </c>
      <c r="B1066" s="298">
        <v>0</v>
      </c>
      <c r="C1066" s="300" t="s">
        <v>114</v>
      </c>
    </row>
    <row r="1067" spans="1:3">
      <c r="A1067" s="184" t="s">
        <v>111</v>
      </c>
      <c r="B1067" s="298">
        <v>0</v>
      </c>
      <c r="C1067" s="300" t="s">
        <v>114</v>
      </c>
    </row>
    <row r="1068" spans="1:3">
      <c r="A1068" s="184" t="s">
        <v>112</v>
      </c>
      <c r="B1068" s="298">
        <v>0</v>
      </c>
      <c r="C1068" s="300" t="s">
        <v>114</v>
      </c>
    </row>
    <row r="1069" spans="1:3">
      <c r="A1069" s="184" t="s">
        <v>113</v>
      </c>
      <c r="B1069" s="298">
        <v>0</v>
      </c>
      <c r="C1069" s="300" t="s">
        <v>114</v>
      </c>
    </row>
    <row r="1070" spans="1:3">
      <c r="A1070" s="184" t="s">
        <v>924</v>
      </c>
      <c r="B1070" s="298">
        <v>0</v>
      </c>
      <c r="C1070" s="300" t="s">
        <v>114</v>
      </c>
    </row>
    <row r="1071" spans="1:3">
      <c r="A1071" s="184" t="s">
        <v>939</v>
      </c>
      <c r="B1071" s="298">
        <v>0</v>
      </c>
      <c r="C1071" s="300" t="s">
        <v>114</v>
      </c>
    </row>
    <row r="1072" spans="1:3">
      <c r="A1072" s="184" t="s">
        <v>940</v>
      </c>
      <c r="B1072" s="298">
        <v>0</v>
      </c>
      <c r="C1072" s="300" t="s">
        <v>114</v>
      </c>
    </row>
    <row r="1073" spans="1:3">
      <c r="A1073" s="297" t="s">
        <v>941</v>
      </c>
      <c r="B1073" s="298">
        <v>1966</v>
      </c>
      <c r="C1073" s="299">
        <v>491.5</v>
      </c>
    </row>
    <row r="1074" spans="1:3">
      <c r="A1074" s="184" t="s">
        <v>942</v>
      </c>
      <c r="B1074" s="298">
        <v>1966</v>
      </c>
      <c r="C1074" s="299" t="s">
        <v>114</v>
      </c>
    </row>
    <row r="1075" spans="1:3">
      <c r="A1075" s="184" t="s">
        <v>943</v>
      </c>
      <c r="B1075" s="298">
        <v>0</v>
      </c>
      <c r="C1075" s="300" t="s">
        <v>114</v>
      </c>
    </row>
    <row r="1076" spans="1:3">
      <c r="A1076" s="184" t="s">
        <v>944</v>
      </c>
      <c r="B1076" s="298">
        <v>0</v>
      </c>
      <c r="C1076" s="300">
        <v>0</v>
      </c>
    </row>
    <row r="1077" spans="1:3">
      <c r="A1077" s="184" t="s">
        <v>945</v>
      </c>
      <c r="B1077" s="298">
        <v>0</v>
      </c>
      <c r="C1077" s="300" t="s">
        <v>114</v>
      </c>
    </row>
    <row r="1078" spans="1:3">
      <c r="A1078" s="297" t="s">
        <v>946</v>
      </c>
      <c r="B1078" s="298">
        <v>0</v>
      </c>
      <c r="C1078" s="300" t="s">
        <v>114</v>
      </c>
    </row>
    <row r="1079" spans="1:3">
      <c r="A1079" s="184" t="s">
        <v>947</v>
      </c>
      <c r="B1079" s="298">
        <v>0</v>
      </c>
      <c r="C1079" s="300" t="s">
        <v>114</v>
      </c>
    </row>
    <row r="1080" spans="1:3">
      <c r="A1080" s="184" t="s">
        <v>948</v>
      </c>
      <c r="B1080" s="298">
        <v>0</v>
      </c>
      <c r="C1080" s="300" t="s">
        <v>114</v>
      </c>
    </row>
    <row r="1081" spans="1:3">
      <c r="A1081" s="297" t="s">
        <v>949</v>
      </c>
      <c r="B1081" s="298">
        <v>6679</v>
      </c>
      <c r="C1081" s="299">
        <v>1.464</v>
      </c>
    </row>
    <row r="1082" spans="1:3">
      <c r="A1082" s="297" t="s">
        <v>950</v>
      </c>
      <c r="B1082" s="298">
        <v>0</v>
      </c>
      <c r="C1082" s="300">
        <v>0</v>
      </c>
    </row>
    <row r="1083" spans="1:3">
      <c r="A1083" s="184" t="s">
        <v>111</v>
      </c>
      <c r="B1083" s="298">
        <v>0</v>
      </c>
      <c r="C1083" s="300" t="s">
        <v>114</v>
      </c>
    </row>
    <row r="1084" spans="1:3">
      <c r="A1084" s="184" t="s">
        <v>112</v>
      </c>
      <c r="B1084" s="298">
        <v>0</v>
      </c>
      <c r="C1084" s="300" t="s">
        <v>114</v>
      </c>
    </row>
    <row r="1085" spans="1:3">
      <c r="A1085" s="184" t="s">
        <v>113</v>
      </c>
      <c r="B1085" s="298">
        <v>0</v>
      </c>
      <c r="C1085" s="300" t="s">
        <v>114</v>
      </c>
    </row>
    <row r="1086" spans="1:3">
      <c r="A1086" s="184" t="s">
        <v>951</v>
      </c>
      <c r="B1086" s="298">
        <v>0</v>
      </c>
      <c r="C1086" s="300" t="s">
        <v>114</v>
      </c>
    </row>
    <row r="1087" spans="1:3">
      <c r="A1087" s="184" t="s">
        <v>952</v>
      </c>
      <c r="B1087" s="298">
        <v>0</v>
      </c>
      <c r="C1087" s="300" t="s">
        <v>114</v>
      </c>
    </row>
    <row r="1088" spans="1:3">
      <c r="A1088" s="184" t="s">
        <v>953</v>
      </c>
      <c r="B1088" s="298">
        <v>0</v>
      </c>
      <c r="C1088" s="300" t="s">
        <v>114</v>
      </c>
    </row>
    <row r="1089" spans="1:3">
      <c r="A1089" s="184" t="s">
        <v>954</v>
      </c>
      <c r="B1089" s="298">
        <v>0</v>
      </c>
      <c r="C1089" s="300" t="s">
        <v>114</v>
      </c>
    </row>
    <row r="1090" spans="1:3">
      <c r="A1090" s="184" t="s">
        <v>955</v>
      </c>
      <c r="B1090" s="298">
        <v>0</v>
      </c>
      <c r="C1090" s="300" t="s">
        <v>114</v>
      </c>
    </row>
    <row r="1091" spans="1:3">
      <c r="A1091" s="184" t="s">
        <v>956</v>
      </c>
      <c r="B1091" s="298">
        <v>0</v>
      </c>
      <c r="C1091" s="300">
        <v>0</v>
      </c>
    </row>
    <row r="1092" spans="1:3">
      <c r="A1092" s="297" t="s">
        <v>957</v>
      </c>
      <c r="B1092" s="298">
        <v>1000</v>
      </c>
      <c r="C1092" s="299">
        <v>25</v>
      </c>
    </row>
    <row r="1093" spans="1:3">
      <c r="A1093" s="184" t="s">
        <v>111</v>
      </c>
      <c r="B1093" s="298">
        <v>0</v>
      </c>
      <c r="C1093" s="300" t="s">
        <v>114</v>
      </c>
    </row>
    <row r="1094" spans="1:3">
      <c r="A1094" s="184" t="s">
        <v>112</v>
      </c>
      <c r="B1094" s="298">
        <v>0</v>
      </c>
      <c r="C1094" s="300" t="s">
        <v>114</v>
      </c>
    </row>
    <row r="1095" spans="1:3">
      <c r="A1095" s="184" t="s">
        <v>113</v>
      </c>
      <c r="B1095" s="298">
        <v>0</v>
      </c>
      <c r="C1095" s="300" t="s">
        <v>114</v>
      </c>
    </row>
    <row r="1096" spans="1:3">
      <c r="A1096" s="184" t="s">
        <v>958</v>
      </c>
      <c r="B1096" s="298">
        <v>0</v>
      </c>
      <c r="C1096" s="300" t="s">
        <v>114</v>
      </c>
    </row>
    <row r="1097" spans="1:3">
      <c r="A1097" s="184" t="s">
        <v>959</v>
      </c>
      <c r="B1097" s="298">
        <v>0</v>
      </c>
      <c r="C1097" s="300" t="s">
        <v>114</v>
      </c>
    </row>
    <row r="1098" spans="1:3">
      <c r="A1098" s="184" t="s">
        <v>960</v>
      </c>
      <c r="B1098" s="298">
        <v>1000</v>
      </c>
      <c r="C1098" s="299" t="s">
        <v>114</v>
      </c>
    </row>
    <row r="1099" spans="1:3">
      <c r="A1099" s="184" t="s">
        <v>961</v>
      </c>
      <c r="B1099" s="298">
        <v>0</v>
      </c>
      <c r="C1099" s="300" t="s">
        <v>114</v>
      </c>
    </row>
    <row r="1100" spans="1:3">
      <c r="A1100" s="184" t="s">
        <v>962</v>
      </c>
      <c r="B1100" s="298">
        <v>0</v>
      </c>
      <c r="C1100" s="300" t="s">
        <v>114</v>
      </c>
    </row>
    <row r="1101" spans="1:3">
      <c r="A1101" s="184" t="s">
        <v>963</v>
      </c>
      <c r="B1101" s="298">
        <v>0</v>
      </c>
      <c r="C1101" s="300" t="s">
        <v>114</v>
      </c>
    </row>
    <row r="1102" spans="1:3">
      <c r="A1102" s="184" t="s">
        <v>964</v>
      </c>
      <c r="B1102" s="298">
        <v>0</v>
      </c>
      <c r="C1102" s="300">
        <v>0</v>
      </c>
    </row>
    <row r="1103" spans="1:3">
      <c r="A1103" s="184" t="s">
        <v>965</v>
      </c>
      <c r="B1103" s="298">
        <v>0</v>
      </c>
      <c r="C1103" s="300" t="s">
        <v>114</v>
      </c>
    </row>
    <row r="1104" spans="1:3">
      <c r="A1104" s="184" t="s">
        <v>966</v>
      </c>
      <c r="B1104" s="298">
        <v>0</v>
      </c>
      <c r="C1104" s="300" t="s">
        <v>114</v>
      </c>
    </row>
    <row r="1105" spans="1:3">
      <c r="A1105" s="184" t="s">
        <v>967</v>
      </c>
      <c r="B1105" s="298">
        <v>0</v>
      </c>
      <c r="C1105" s="300" t="s">
        <v>114</v>
      </c>
    </row>
    <row r="1106" spans="1:3">
      <c r="A1106" s="184" t="s">
        <v>968</v>
      </c>
      <c r="B1106" s="298">
        <v>0</v>
      </c>
      <c r="C1106" s="300" t="s">
        <v>114</v>
      </c>
    </row>
    <row r="1107" spans="1:3">
      <c r="A1107" s="184" t="s">
        <v>969</v>
      </c>
      <c r="B1107" s="298">
        <v>0</v>
      </c>
      <c r="C1107" s="300" t="s">
        <v>114</v>
      </c>
    </row>
    <row r="1108" spans="1:3">
      <c r="A1108" s="297" t="s">
        <v>970</v>
      </c>
      <c r="B1108" s="298">
        <v>0</v>
      </c>
      <c r="C1108" s="300" t="s">
        <v>114</v>
      </c>
    </row>
    <row r="1109" spans="1:3">
      <c r="A1109" s="184" t="s">
        <v>111</v>
      </c>
      <c r="B1109" s="298">
        <v>0</v>
      </c>
      <c r="C1109" s="300" t="s">
        <v>114</v>
      </c>
    </row>
    <row r="1110" spans="1:3">
      <c r="A1110" s="184" t="s">
        <v>112</v>
      </c>
      <c r="B1110" s="298">
        <v>0</v>
      </c>
      <c r="C1110" s="300" t="s">
        <v>114</v>
      </c>
    </row>
    <row r="1111" spans="1:3">
      <c r="A1111" s="184" t="s">
        <v>113</v>
      </c>
      <c r="B1111" s="298">
        <v>0</v>
      </c>
      <c r="C1111" s="300" t="s">
        <v>114</v>
      </c>
    </row>
    <row r="1112" spans="1:3">
      <c r="A1112" s="184" t="s">
        <v>971</v>
      </c>
      <c r="B1112" s="298">
        <v>0</v>
      </c>
      <c r="C1112" s="300" t="s">
        <v>114</v>
      </c>
    </row>
    <row r="1113" spans="1:3">
      <c r="A1113" s="297" t="s">
        <v>972</v>
      </c>
      <c r="B1113" s="298">
        <v>0</v>
      </c>
      <c r="C1113" s="300">
        <v>0</v>
      </c>
    </row>
    <row r="1114" spans="1:3">
      <c r="A1114" s="184" t="s">
        <v>111</v>
      </c>
      <c r="B1114" s="298">
        <v>0</v>
      </c>
      <c r="C1114" s="300" t="s">
        <v>114</v>
      </c>
    </row>
    <row r="1115" spans="1:3">
      <c r="A1115" s="184" t="s">
        <v>112</v>
      </c>
      <c r="B1115" s="298">
        <v>0</v>
      </c>
      <c r="C1115" s="300" t="s">
        <v>114</v>
      </c>
    </row>
    <row r="1116" spans="1:3">
      <c r="A1116" s="184" t="s">
        <v>113</v>
      </c>
      <c r="B1116" s="298">
        <v>0</v>
      </c>
      <c r="C1116" s="300" t="s">
        <v>114</v>
      </c>
    </row>
    <row r="1117" spans="1:3">
      <c r="A1117" s="184" t="s">
        <v>973</v>
      </c>
      <c r="B1117" s="298">
        <v>0</v>
      </c>
      <c r="C1117" s="300" t="s">
        <v>114</v>
      </c>
    </row>
    <row r="1118" spans="1:3">
      <c r="A1118" s="184" t="s">
        <v>974</v>
      </c>
      <c r="B1118" s="298">
        <v>0</v>
      </c>
      <c r="C1118" s="300" t="s">
        <v>114</v>
      </c>
    </row>
    <row r="1119" spans="1:3">
      <c r="A1119" s="184" t="s">
        <v>975</v>
      </c>
      <c r="B1119" s="298">
        <v>0</v>
      </c>
      <c r="C1119" s="300" t="s">
        <v>114</v>
      </c>
    </row>
    <row r="1120" spans="1:3">
      <c r="A1120" s="184" t="s">
        <v>976</v>
      </c>
      <c r="B1120" s="298">
        <v>0</v>
      </c>
      <c r="C1120" s="300" t="s">
        <v>114</v>
      </c>
    </row>
    <row r="1121" spans="1:3">
      <c r="A1121" s="184" t="s">
        <v>977</v>
      </c>
      <c r="B1121" s="298">
        <v>0</v>
      </c>
      <c r="C1121" s="300" t="s">
        <v>114</v>
      </c>
    </row>
    <row r="1122" spans="1:3">
      <c r="A1122" s="184" t="s">
        <v>978</v>
      </c>
      <c r="B1122" s="298">
        <v>0</v>
      </c>
      <c r="C1122" s="300" t="s">
        <v>114</v>
      </c>
    </row>
    <row r="1123" spans="1:3">
      <c r="A1123" s="184" t="s">
        <v>979</v>
      </c>
      <c r="B1123" s="298">
        <v>0</v>
      </c>
      <c r="C1123" s="300" t="s">
        <v>114</v>
      </c>
    </row>
    <row r="1124" spans="1:3">
      <c r="A1124" s="184" t="s">
        <v>924</v>
      </c>
      <c r="B1124" s="298">
        <v>0</v>
      </c>
      <c r="C1124" s="300" t="s">
        <v>114</v>
      </c>
    </row>
    <row r="1125" spans="1:3">
      <c r="A1125" s="184" t="s">
        <v>980</v>
      </c>
      <c r="B1125" s="298">
        <v>0</v>
      </c>
      <c r="C1125" s="300" t="s">
        <v>114</v>
      </c>
    </row>
    <row r="1126" spans="1:3">
      <c r="A1126" s="184" t="s">
        <v>981</v>
      </c>
      <c r="B1126" s="298">
        <v>0</v>
      </c>
      <c r="C1126" s="300">
        <v>0</v>
      </c>
    </row>
    <row r="1127" spans="1:3">
      <c r="A1127" s="297" t="s">
        <v>982</v>
      </c>
      <c r="B1127" s="298">
        <v>0</v>
      </c>
      <c r="C1127" s="300" t="s">
        <v>114</v>
      </c>
    </row>
    <row r="1128" spans="1:3">
      <c r="A1128" s="184" t="s">
        <v>111</v>
      </c>
      <c r="B1128" s="298">
        <v>0</v>
      </c>
      <c r="C1128" s="300" t="s">
        <v>114</v>
      </c>
    </row>
    <row r="1129" spans="1:3">
      <c r="A1129" s="184" t="s">
        <v>112</v>
      </c>
      <c r="B1129" s="298">
        <v>0</v>
      </c>
      <c r="C1129" s="300" t="s">
        <v>114</v>
      </c>
    </row>
    <row r="1130" spans="1:3">
      <c r="A1130" s="184" t="s">
        <v>113</v>
      </c>
      <c r="B1130" s="298">
        <v>0</v>
      </c>
      <c r="C1130" s="300" t="s">
        <v>114</v>
      </c>
    </row>
    <row r="1131" spans="1:3">
      <c r="A1131" s="184" t="s">
        <v>983</v>
      </c>
      <c r="B1131" s="298">
        <v>0</v>
      </c>
      <c r="C1131" s="300" t="s">
        <v>114</v>
      </c>
    </row>
    <row r="1132" spans="1:3">
      <c r="A1132" s="184" t="s">
        <v>984</v>
      </c>
      <c r="B1132" s="298">
        <v>0</v>
      </c>
      <c r="C1132" s="300" t="s">
        <v>114</v>
      </c>
    </row>
    <row r="1133" spans="1:3">
      <c r="A1133" s="184" t="s">
        <v>985</v>
      </c>
      <c r="B1133" s="298">
        <v>0</v>
      </c>
      <c r="C1133" s="300" t="s">
        <v>114</v>
      </c>
    </row>
    <row r="1134" spans="1:3">
      <c r="A1134" s="184" t="s">
        <v>986</v>
      </c>
      <c r="B1134" s="298">
        <v>0</v>
      </c>
      <c r="C1134" s="300" t="s">
        <v>114</v>
      </c>
    </row>
    <row r="1135" spans="1:3">
      <c r="A1135" s="184" t="s">
        <v>987</v>
      </c>
      <c r="B1135" s="298">
        <v>0</v>
      </c>
      <c r="C1135" s="300" t="s">
        <v>114</v>
      </c>
    </row>
    <row r="1136" spans="1:3">
      <c r="A1136" s="297" t="s">
        <v>988</v>
      </c>
      <c r="B1136" s="298">
        <v>0</v>
      </c>
      <c r="C1136" s="300" t="s">
        <v>114</v>
      </c>
    </row>
    <row r="1137" spans="1:3">
      <c r="A1137" s="184" t="s">
        <v>111</v>
      </c>
      <c r="B1137" s="298">
        <v>0</v>
      </c>
      <c r="C1137" s="300" t="s">
        <v>114</v>
      </c>
    </row>
    <row r="1138" spans="1:3">
      <c r="A1138" s="184" t="s">
        <v>112</v>
      </c>
      <c r="B1138" s="298">
        <v>0</v>
      </c>
      <c r="C1138" s="300" t="s">
        <v>114</v>
      </c>
    </row>
    <row r="1139" spans="1:3">
      <c r="A1139" s="184" t="s">
        <v>113</v>
      </c>
      <c r="B1139" s="298">
        <v>0</v>
      </c>
      <c r="C1139" s="300" t="s">
        <v>114</v>
      </c>
    </row>
    <row r="1140" spans="1:3">
      <c r="A1140" s="184" t="s">
        <v>989</v>
      </c>
      <c r="B1140" s="298">
        <v>0</v>
      </c>
      <c r="C1140" s="300" t="s">
        <v>114</v>
      </c>
    </row>
    <row r="1141" spans="1:3">
      <c r="A1141" s="184" t="s">
        <v>990</v>
      </c>
      <c r="B1141" s="298">
        <v>0</v>
      </c>
      <c r="C1141" s="300" t="s">
        <v>114</v>
      </c>
    </row>
    <row r="1142" spans="1:3">
      <c r="A1142" s="184" t="s">
        <v>991</v>
      </c>
      <c r="B1142" s="298">
        <v>0</v>
      </c>
      <c r="C1142" s="300" t="s">
        <v>114</v>
      </c>
    </row>
    <row r="1143" spans="1:3">
      <c r="A1143" s="297" t="s">
        <v>992</v>
      </c>
      <c r="B1143" s="298">
        <v>5264</v>
      </c>
      <c r="C1143" s="299">
        <v>1.82</v>
      </c>
    </row>
    <row r="1144" spans="1:3">
      <c r="A1144" s="184" t="s">
        <v>111</v>
      </c>
      <c r="B1144" s="298">
        <v>106</v>
      </c>
      <c r="C1144" s="299">
        <v>1</v>
      </c>
    </row>
    <row r="1145" spans="1:3">
      <c r="A1145" s="184" t="s">
        <v>112</v>
      </c>
      <c r="B1145" s="298">
        <v>0</v>
      </c>
      <c r="C1145" s="300" t="s">
        <v>114</v>
      </c>
    </row>
    <row r="1146" spans="1:3">
      <c r="A1146" s="184" t="s">
        <v>113</v>
      </c>
      <c r="B1146" s="298">
        <v>0</v>
      </c>
      <c r="C1146" s="300" t="s">
        <v>114</v>
      </c>
    </row>
    <row r="1147" spans="1:3">
      <c r="A1147" s="184" t="s">
        <v>993</v>
      </c>
      <c r="B1147" s="298">
        <v>0</v>
      </c>
      <c r="C1147" s="300" t="s">
        <v>114</v>
      </c>
    </row>
    <row r="1148" spans="1:3">
      <c r="A1148" s="184" t="s">
        <v>994</v>
      </c>
      <c r="B1148" s="298">
        <v>122</v>
      </c>
      <c r="C1148" s="299">
        <v>4.067</v>
      </c>
    </row>
    <row r="1149" spans="1:3">
      <c r="A1149" s="184" t="s">
        <v>995</v>
      </c>
      <c r="B1149" s="298">
        <v>5036</v>
      </c>
      <c r="C1149" s="299">
        <v>1.827</v>
      </c>
    </row>
    <row r="1150" spans="1:3">
      <c r="A1150" s="297" t="s">
        <v>996</v>
      </c>
      <c r="B1150" s="298">
        <v>415</v>
      </c>
      <c r="C1150" s="299">
        <v>0.282</v>
      </c>
    </row>
    <row r="1151" spans="1:3">
      <c r="A1151" s="184" t="s">
        <v>997</v>
      </c>
      <c r="B1151" s="298">
        <v>0</v>
      </c>
      <c r="C1151" s="300" t="s">
        <v>114</v>
      </c>
    </row>
    <row r="1152" spans="1:3">
      <c r="A1152" s="184" t="s">
        <v>998</v>
      </c>
      <c r="B1152" s="298">
        <v>0</v>
      </c>
      <c r="C1152" s="300" t="s">
        <v>114</v>
      </c>
    </row>
    <row r="1153" spans="1:3">
      <c r="A1153" s="184" t="s">
        <v>999</v>
      </c>
      <c r="B1153" s="298">
        <v>0</v>
      </c>
      <c r="C1153" s="300" t="s">
        <v>114</v>
      </c>
    </row>
    <row r="1154" spans="1:3">
      <c r="A1154" s="184" t="s">
        <v>1000</v>
      </c>
      <c r="B1154" s="298">
        <v>0</v>
      </c>
      <c r="C1154" s="300" t="s">
        <v>114</v>
      </c>
    </row>
    <row r="1155" spans="1:3">
      <c r="A1155" s="184" t="s">
        <v>1001</v>
      </c>
      <c r="B1155" s="298">
        <v>0</v>
      </c>
      <c r="C1155" s="300" t="s">
        <v>114</v>
      </c>
    </row>
    <row r="1156" spans="1:3">
      <c r="A1156" s="184" t="s">
        <v>1002</v>
      </c>
      <c r="B1156" s="298">
        <v>415</v>
      </c>
      <c r="C1156" s="299">
        <v>0.282</v>
      </c>
    </row>
    <row r="1157" spans="1:3">
      <c r="A1157" s="297" t="s">
        <v>1003</v>
      </c>
      <c r="B1157" s="298">
        <v>3476</v>
      </c>
      <c r="C1157" s="299">
        <v>0.347</v>
      </c>
    </row>
    <row r="1158" spans="1:3">
      <c r="A1158" s="297" t="s">
        <v>1004</v>
      </c>
      <c r="B1158" s="298">
        <v>193</v>
      </c>
      <c r="C1158" s="299">
        <v>0.621</v>
      </c>
    </row>
    <row r="1159" spans="1:3">
      <c r="A1159" s="184" t="s">
        <v>111</v>
      </c>
      <c r="B1159" s="298">
        <v>166</v>
      </c>
      <c r="C1159" s="299">
        <v>1.031</v>
      </c>
    </row>
    <row r="1160" spans="1:3">
      <c r="A1160" s="184" t="s">
        <v>112</v>
      </c>
      <c r="B1160" s="298">
        <v>0</v>
      </c>
      <c r="C1160" s="300" t="s">
        <v>114</v>
      </c>
    </row>
    <row r="1161" spans="1:3">
      <c r="A1161" s="184" t="s">
        <v>113</v>
      </c>
      <c r="B1161" s="298">
        <v>0</v>
      </c>
      <c r="C1161" s="300" t="s">
        <v>114</v>
      </c>
    </row>
    <row r="1162" spans="1:3">
      <c r="A1162" s="184" t="s">
        <v>1005</v>
      </c>
      <c r="B1162" s="298">
        <v>0</v>
      </c>
      <c r="C1162" s="300" t="s">
        <v>114</v>
      </c>
    </row>
    <row r="1163" spans="1:3">
      <c r="A1163" s="184" t="s">
        <v>1006</v>
      </c>
      <c r="B1163" s="298">
        <v>0</v>
      </c>
      <c r="C1163" s="300" t="s">
        <v>114</v>
      </c>
    </row>
    <row r="1164" spans="1:3">
      <c r="A1164" s="184" t="s">
        <v>1007</v>
      </c>
      <c r="B1164" s="298">
        <v>0</v>
      </c>
      <c r="C1164" s="300" t="s">
        <v>114</v>
      </c>
    </row>
    <row r="1165" spans="1:3">
      <c r="A1165" s="184" t="s">
        <v>1008</v>
      </c>
      <c r="B1165" s="298">
        <v>0</v>
      </c>
      <c r="C1165" s="300" t="s">
        <v>114</v>
      </c>
    </row>
    <row r="1166" spans="1:3">
      <c r="A1166" s="184" t="s">
        <v>121</v>
      </c>
      <c r="B1166" s="298">
        <v>7</v>
      </c>
      <c r="C1166" s="299" t="s">
        <v>114</v>
      </c>
    </row>
    <row r="1167" spans="1:3">
      <c r="A1167" s="184" t="s">
        <v>1009</v>
      </c>
      <c r="B1167" s="298">
        <v>20</v>
      </c>
      <c r="C1167" s="299">
        <v>0.133</v>
      </c>
    </row>
    <row r="1168" spans="1:3">
      <c r="A1168" s="297" t="s">
        <v>1010</v>
      </c>
      <c r="B1168" s="298">
        <v>755</v>
      </c>
      <c r="C1168" s="299">
        <v>0.085</v>
      </c>
    </row>
    <row r="1169" spans="1:3">
      <c r="A1169" s="184" t="s">
        <v>111</v>
      </c>
      <c r="B1169" s="298">
        <v>198</v>
      </c>
      <c r="C1169" s="299">
        <v>1.179</v>
      </c>
    </row>
    <row r="1170" spans="1:3">
      <c r="A1170" s="184" t="s">
        <v>112</v>
      </c>
      <c r="B1170" s="298">
        <v>0</v>
      </c>
      <c r="C1170" s="300" t="s">
        <v>114</v>
      </c>
    </row>
    <row r="1171" spans="1:3">
      <c r="A1171" s="184" t="s">
        <v>113</v>
      </c>
      <c r="B1171" s="298">
        <v>0</v>
      </c>
      <c r="C1171" s="300" t="s">
        <v>114</v>
      </c>
    </row>
    <row r="1172" spans="1:3">
      <c r="A1172" s="184" t="s">
        <v>1011</v>
      </c>
      <c r="B1172" s="298">
        <v>38</v>
      </c>
      <c r="C1172" s="299">
        <v>6.333</v>
      </c>
    </row>
    <row r="1173" spans="1:3">
      <c r="A1173" s="184" t="s">
        <v>1012</v>
      </c>
      <c r="B1173" s="298">
        <v>0</v>
      </c>
      <c r="C1173" s="300" t="s">
        <v>114</v>
      </c>
    </row>
    <row r="1174" spans="1:3">
      <c r="A1174" s="184" t="s">
        <v>1013</v>
      </c>
      <c r="B1174" s="298">
        <v>519</v>
      </c>
      <c r="C1174" s="299">
        <v>0.06</v>
      </c>
    </row>
    <row r="1175" spans="1:3">
      <c r="A1175" s="297" t="s">
        <v>1014</v>
      </c>
      <c r="B1175" s="298">
        <v>1828</v>
      </c>
      <c r="C1175" s="299">
        <v>2.148</v>
      </c>
    </row>
    <row r="1176" spans="1:3">
      <c r="A1176" s="184" t="s">
        <v>111</v>
      </c>
      <c r="B1176" s="298">
        <v>0</v>
      </c>
      <c r="C1176" s="300" t="s">
        <v>114</v>
      </c>
    </row>
    <row r="1177" spans="1:3">
      <c r="A1177" s="184" t="s">
        <v>112</v>
      </c>
      <c r="B1177" s="298">
        <v>0</v>
      </c>
      <c r="C1177" s="300" t="s">
        <v>114</v>
      </c>
    </row>
    <row r="1178" spans="1:3">
      <c r="A1178" s="184" t="s">
        <v>113</v>
      </c>
      <c r="B1178" s="298">
        <v>0</v>
      </c>
      <c r="C1178" s="300" t="s">
        <v>114</v>
      </c>
    </row>
    <row r="1179" spans="1:3">
      <c r="A1179" s="184" t="s">
        <v>1015</v>
      </c>
      <c r="B1179" s="298">
        <v>0</v>
      </c>
      <c r="C1179" s="300" t="s">
        <v>114</v>
      </c>
    </row>
    <row r="1180" spans="1:3">
      <c r="A1180" s="184" t="s">
        <v>1016</v>
      </c>
      <c r="B1180" s="298">
        <v>1828</v>
      </c>
      <c r="C1180" s="299">
        <v>2.148</v>
      </c>
    </row>
    <row r="1181" spans="1:3">
      <c r="A1181" s="297" t="s">
        <v>1017</v>
      </c>
      <c r="B1181" s="298">
        <v>700</v>
      </c>
      <c r="C1181" s="299" t="s">
        <v>114</v>
      </c>
    </row>
    <row r="1182" spans="1:3">
      <c r="A1182" s="184" t="s">
        <v>1018</v>
      </c>
      <c r="B1182" s="298">
        <v>700</v>
      </c>
      <c r="C1182" s="299" t="s">
        <v>114</v>
      </c>
    </row>
    <row r="1183" spans="1:3">
      <c r="A1183" s="184" t="s">
        <v>1019</v>
      </c>
      <c r="B1183" s="298">
        <v>0</v>
      </c>
      <c r="C1183" s="300" t="s">
        <v>114</v>
      </c>
    </row>
    <row r="1184" spans="1:3">
      <c r="A1184" s="297" t="s">
        <v>1020</v>
      </c>
      <c r="B1184" s="298">
        <v>53</v>
      </c>
      <c r="C1184" s="299">
        <v>0.331</v>
      </c>
    </row>
    <row r="1185" spans="1:3">
      <c r="A1185" s="297" t="s">
        <v>1021</v>
      </c>
      <c r="B1185" s="298">
        <v>0</v>
      </c>
      <c r="C1185" s="300" t="s">
        <v>114</v>
      </c>
    </row>
    <row r="1186" spans="1:3">
      <c r="A1186" s="184" t="s">
        <v>111</v>
      </c>
      <c r="B1186" s="298">
        <v>0</v>
      </c>
      <c r="C1186" s="300" t="s">
        <v>114</v>
      </c>
    </row>
    <row r="1187" spans="1:3">
      <c r="A1187" s="184" t="s">
        <v>112</v>
      </c>
      <c r="B1187" s="298">
        <v>0</v>
      </c>
      <c r="C1187" s="300" t="s">
        <v>114</v>
      </c>
    </row>
    <row r="1188" spans="1:3">
      <c r="A1188" s="184" t="s">
        <v>113</v>
      </c>
      <c r="B1188" s="298">
        <v>0</v>
      </c>
      <c r="C1188" s="300" t="s">
        <v>114</v>
      </c>
    </row>
    <row r="1189" spans="1:3">
      <c r="A1189" s="184" t="s">
        <v>1022</v>
      </c>
      <c r="B1189" s="298">
        <v>0</v>
      </c>
      <c r="C1189" s="300" t="s">
        <v>114</v>
      </c>
    </row>
    <row r="1190" spans="1:3">
      <c r="A1190" s="184" t="s">
        <v>121</v>
      </c>
      <c r="B1190" s="298">
        <v>0</v>
      </c>
      <c r="C1190" s="300" t="s">
        <v>114</v>
      </c>
    </row>
    <row r="1191" spans="1:3">
      <c r="A1191" s="184" t="s">
        <v>1023</v>
      </c>
      <c r="B1191" s="298">
        <v>0</v>
      </c>
      <c r="C1191" s="300" t="s">
        <v>114</v>
      </c>
    </row>
    <row r="1192" spans="1:3">
      <c r="A1192" s="297" t="s">
        <v>1024</v>
      </c>
      <c r="B1192" s="298">
        <v>0</v>
      </c>
      <c r="C1192" s="300" t="s">
        <v>114</v>
      </c>
    </row>
    <row r="1193" spans="1:3">
      <c r="A1193" s="184" t="s">
        <v>1025</v>
      </c>
      <c r="B1193" s="298">
        <v>0</v>
      </c>
      <c r="C1193" s="300" t="s">
        <v>114</v>
      </c>
    </row>
    <row r="1194" spans="1:3">
      <c r="A1194" s="184" t="s">
        <v>1026</v>
      </c>
      <c r="B1194" s="298">
        <v>0</v>
      </c>
      <c r="C1194" s="300" t="s">
        <v>114</v>
      </c>
    </row>
    <row r="1195" spans="1:3">
      <c r="A1195" s="184" t="s">
        <v>1027</v>
      </c>
      <c r="B1195" s="298">
        <v>0</v>
      </c>
      <c r="C1195" s="300" t="s">
        <v>114</v>
      </c>
    </row>
    <row r="1196" spans="1:3">
      <c r="A1196" s="184" t="s">
        <v>1028</v>
      </c>
      <c r="B1196" s="298">
        <v>0</v>
      </c>
      <c r="C1196" s="300" t="s">
        <v>114</v>
      </c>
    </row>
    <row r="1197" spans="1:3">
      <c r="A1197" s="184" t="s">
        <v>1029</v>
      </c>
      <c r="B1197" s="298">
        <v>0</v>
      </c>
      <c r="C1197" s="300" t="s">
        <v>114</v>
      </c>
    </row>
    <row r="1198" spans="1:3">
      <c r="A1198" s="184" t="s">
        <v>1030</v>
      </c>
      <c r="B1198" s="298">
        <v>0</v>
      </c>
      <c r="C1198" s="300" t="s">
        <v>114</v>
      </c>
    </row>
    <row r="1199" spans="1:3">
      <c r="A1199" s="184" t="s">
        <v>1031</v>
      </c>
      <c r="B1199" s="298">
        <v>0</v>
      </c>
      <c r="C1199" s="300" t="s">
        <v>114</v>
      </c>
    </row>
    <row r="1200" spans="1:3">
      <c r="A1200" s="184" t="s">
        <v>1032</v>
      </c>
      <c r="B1200" s="298">
        <v>0</v>
      </c>
      <c r="C1200" s="300" t="s">
        <v>114</v>
      </c>
    </row>
    <row r="1201" spans="1:3">
      <c r="A1201" s="184" t="s">
        <v>1033</v>
      </c>
      <c r="B1201" s="298">
        <v>0</v>
      </c>
      <c r="C1201" s="300" t="s">
        <v>114</v>
      </c>
    </row>
    <row r="1202" spans="1:3">
      <c r="A1202" s="297" t="s">
        <v>1034</v>
      </c>
      <c r="B1202" s="298">
        <v>0</v>
      </c>
      <c r="C1202" s="300" t="s">
        <v>114</v>
      </c>
    </row>
    <row r="1203" spans="1:3">
      <c r="A1203" s="184" t="s">
        <v>1035</v>
      </c>
      <c r="B1203" s="298">
        <v>0</v>
      </c>
      <c r="C1203" s="300" t="s">
        <v>114</v>
      </c>
    </row>
    <row r="1204" spans="1:3">
      <c r="A1204" s="184" t="s">
        <v>1036</v>
      </c>
      <c r="B1204" s="298">
        <v>0</v>
      </c>
      <c r="C1204" s="300" t="s">
        <v>114</v>
      </c>
    </row>
    <row r="1205" spans="1:3">
      <c r="A1205" s="184" t="s">
        <v>1037</v>
      </c>
      <c r="B1205" s="298">
        <v>0</v>
      </c>
      <c r="C1205" s="300" t="s">
        <v>114</v>
      </c>
    </row>
    <row r="1206" spans="1:3">
      <c r="A1206" s="184" t="s">
        <v>1038</v>
      </c>
      <c r="B1206" s="298">
        <v>0</v>
      </c>
      <c r="C1206" s="300" t="s">
        <v>114</v>
      </c>
    </row>
    <row r="1207" spans="1:3">
      <c r="A1207" s="184" t="s">
        <v>1039</v>
      </c>
      <c r="B1207" s="298">
        <v>0</v>
      </c>
      <c r="C1207" s="300" t="s">
        <v>114</v>
      </c>
    </row>
    <row r="1208" spans="1:3">
      <c r="A1208" s="297" t="s">
        <v>1040</v>
      </c>
      <c r="B1208" s="298">
        <v>0</v>
      </c>
      <c r="C1208" s="300" t="s">
        <v>114</v>
      </c>
    </row>
    <row r="1209" spans="1:3">
      <c r="A1209" s="184" t="s">
        <v>1041</v>
      </c>
      <c r="B1209" s="298">
        <v>0</v>
      </c>
      <c r="C1209" s="300" t="s">
        <v>114</v>
      </c>
    </row>
    <row r="1210" spans="1:3">
      <c r="A1210" s="184" t="s">
        <v>1042</v>
      </c>
      <c r="B1210" s="298">
        <v>0</v>
      </c>
      <c r="C1210" s="300" t="s">
        <v>114</v>
      </c>
    </row>
    <row r="1211" spans="1:3">
      <c r="A1211" s="297" t="s">
        <v>1043</v>
      </c>
      <c r="B1211" s="298">
        <v>53</v>
      </c>
      <c r="C1211" s="299">
        <v>0.331</v>
      </c>
    </row>
    <row r="1212" spans="1:3">
      <c r="A1212" s="184" t="s">
        <v>1044</v>
      </c>
      <c r="B1212" s="298">
        <v>53</v>
      </c>
      <c r="C1212" s="299">
        <v>0.331</v>
      </c>
    </row>
    <row r="1213" spans="1:3">
      <c r="A1213" s="297" t="s">
        <v>1045</v>
      </c>
      <c r="B1213" s="298">
        <v>0</v>
      </c>
      <c r="C1213" s="300" t="s">
        <v>114</v>
      </c>
    </row>
    <row r="1214" spans="1:3">
      <c r="A1214" s="297" t="s">
        <v>1046</v>
      </c>
      <c r="B1214" s="298">
        <v>0</v>
      </c>
      <c r="C1214" s="300" t="s">
        <v>114</v>
      </c>
    </row>
    <row r="1215" spans="1:3">
      <c r="A1215" s="297" t="s">
        <v>1047</v>
      </c>
      <c r="B1215" s="298">
        <v>0</v>
      </c>
      <c r="C1215" s="300" t="s">
        <v>114</v>
      </c>
    </row>
    <row r="1216" spans="1:3">
      <c r="A1216" s="297" t="s">
        <v>1048</v>
      </c>
      <c r="B1216" s="298">
        <v>0</v>
      </c>
      <c r="C1216" s="300" t="s">
        <v>114</v>
      </c>
    </row>
    <row r="1217" spans="1:3">
      <c r="A1217" s="297" t="s">
        <v>1049</v>
      </c>
      <c r="B1217" s="298">
        <v>0</v>
      </c>
      <c r="C1217" s="300" t="s">
        <v>114</v>
      </c>
    </row>
    <row r="1218" spans="1:3">
      <c r="A1218" s="297" t="s">
        <v>1050</v>
      </c>
      <c r="B1218" s="298">
        <v>0</v>
      </c>
      <c r="C1218" s="300" t="s">
        <v>114</v>
      </c>
    </row>
    <row r="1219" spans="1:3">
      <c r="A1219" s="297" t="s">
        <v>786</v>
      </c>
      <c r="B1219" s="298">
        <v>0</v>
      </c>
      <c r="C1219" s="300" t="s">
        <v>114</v>
      </c>
    </row>
    <row r="1220" spans="1:3">
      <c r="A1220" s="297" t="s">
        <v>1051</v>
      </c>
      <c r="B1220" s="298">
        <v>0</v>
      </c>
      <c r="C1220" s="300" t="s">
        <v>114</v>
      </c>
    </row>
    <row r="1221" spans="1:3">
      <c r="A1221" s="297" t="s">
        <v>1052</v>
      </c>
      <c r="B1221" s="298">
        <v>0</v>
      </c>
      <c r="C1221" s="300" t="s">
        <v>114</v>
      </c>
    </row>
    <row r="1222" spans="1:3">
      <c r="A1222" s="297" t="s">
        <v>1053</v>
      </c>
      <c r="B1222" s="298">
        <v>0</v>
      </c>
      <c r="C1222" s="300" t="s">
        <v>114</v>
      </c>
    </row>
    <row r="1223" spans="1:3">
      <c r="A1223" s="297" t="s">
        <v>1054</v>
      </c>
      <c r="B1223" s="298">
        <v>4067</v>
      </c>
      <c r="C1223" s="299">
        <v>1.711</v>
      </c>
    </row>
    <row r="1224" spans="1:3">
      <c r="A1224" s="297" t="s">
        <v>1055</v>
      </c>
      <c r="B1224" s="298">
        <v>3759</v>
      </c>
      <c r="C1224" s="299">
        <v>1.647</v>
      </c>
    </row>
    <row r="1225" spans="1:3">
      <c r="A1225" s="184" t="s">
        <v>111</v>
      </c>
      <c r="B1225" s="298">
        <v>1482</v>
      </c>
      <c r="C1225" s="299">
        <v>1.285</v>
      </c>
    </row>
    <row r="1226" spans="1:3">
      <c r="A1226" s="184" t="s">
        <v>112</v>
      </c>
      <c r="B1226" s="298">
        <v>0</v>
      </c>
      <c r="C1226" s="300" t="s">
        <v>114</v>
      </c>
    </row>
    <row r="1227" spans="1:3">
      <c r="A1227" s="184" t="s">
        <v>113</v>
      </c>
      <c r="B1227" s="298">
        <v>0</v>
      </c>
      <c r="C1227" s="300" t="s">
        <v>114</v>
      </c>
    </row>
    <row r="1228" spans="1:3">
      <c r="A1228" s="184" t="s">
        <v>1056</v>
      </c>
      <c r="B1228" s="298">
        <v>0</v>
      </c>
      <c r="C1228" s="300" t="s">
        <v>114</v>
      </c>
    </row>
    <row r="1229" spans="1:3">
      <c r="A1229" s="184" t="s">
        <v>1057</v>
      </c>
      <c r="B1229" s="298">
        <v>0</v>
      </c>
      <c r="C1229" s="300" t="s">
        <v>114</v>
      </c>
    </row>
    <row r="1230" spans="1:3">
      <c r="A1230" s="184" t="s">
        <v>1058</v>
      </c>
      <c r="B1230" s="298">
        <v>45</v>
      </c>
      <c r="C1230" s="299" t="s">
        <v>114</v>
      </c>
    </row>
    <row r="1231" spans="1:3">
      <c r="A1231" s="184" t="s">
        <v>1059</v>
      </c>
      <c r="B1231" s="298">
        <v>0</v>
      </c>
      <c r="C1231" s="300" t="s">
        <v>114</v>
      </c>
    </row>
    <row r="1232" spans="1:3">
      <c r="A1232" s="184" t="s">
        <v>1060</v>
      </c>
      <c r="B1232" s="298">
        <v>0</v>
      </c>
      <c r="C1232" s="300" t="s">
        <v>114</v>
      </c>
    </row>
    <row r="1233" spans="1:3">
      <c r="A1233" s="184" t="s">
        <v>1061</v>
      </c>
      <c r="B1233" s="298">
        <v>0</v>
      </c>
      <c r="C1233" s="300" t="s">
        <v>114</v>
      </c>
    </row>
    <row r="1234" spans="1:3">
      <c r="A1234" s="184" t="s">
        <v>1062</v>
      </c>
      <c r="B1234" s="298">
        <v>1641</v>
      </c>
      <c r="C1234" s="299">
        <v>1.676</v>
      </c>
    </row>
    <row r="1235" spans="1:3">
      <c r="A1235" s="184" t="s">
        <v>1063</v>
      </c>
      <c r="B1235" s="298">
        <v>466</v>
      </c>
      <c r="C1235" s="299">
        <v>6.657</v>
      </c>
    </row>
    <row r="1236" spans="1:3">
      <c r="A1236" s="184" t="s">
        <v>1064</v>
      </c>
      <c r="B1236" s="298">
        <v>0</v>
      </c>
      <c r="C1236" s="300" t="s">
        <v>114</v>
      </c>
    </row>
    <row r="1237" spans="1:3">
      <c r="A1237" s="184" t="s">
        <v>1065</v>
      </c>
      <c r="B1237" s="298">
        <v>0</v>
      </c>
      <c r="C1237" s="300" t="s">
        <v>114</v>
      </c>
    </row>
    <row r="1238" spans="1:3">
      <c r="A1238" s="184" t="s">
        <v>1066</v>
      </c>
      <c r="B1238" s="298">
        <v>45</v>
      </c>
      <c r="C1238" s="299" t="s">
        <v>114</v>
      </c>
    </row>
    <row r="1239" spans="1:3">
      <c r="A1239" s="184" t="s">
        <v>1067</v>
      </c>
      <c r="B1239" s="298">
        <v>0</v>
      </c>
      <c r="C1239" s="300" t="s">
        <v>114</v>
      </c>
    </row>
    <row r="1240" spans="1:3">
      <c r="A1240" s="184" t="s">
        <v>1068</v>
      </c>
      <c r="B1240" s="298">
        <v>0</v>
      </c>
      <c r="C1240" s="300" t="s">
        <v>114</v>
      </c>
    </row>
    <row r="1241" spans="1:3">
      <c r="A1241" s="184" t="s">
        <v>1069</v>
      </c>
      <c r="B1241" s="298">
        <v>0</v>
      </c>
      <c r="C1241" s="300" t="s">
        <v>114</v>
      </c>
    </row>
    <row r="1242" spans="1:3">
      <c r="A1242" s="184" t="s">
        <v>121</v>
      </c>
      <c r="B1242" s="298">
        <v>0</v>
      </c>
      <c r="C1242" s="300" t="s">
        <v>114</v>
      </c>
    </row>
    <row r="1243" spans="1:3">
      <c r="A1243" s="184" t="s">
        <v>1070</v>
      </c>
      <c r="B1243" s="298">
        <v>80</v>
      </c>
      <c r="C1243" s="299">
        <v>1</v>
      </c>
    </row>
    <row r="1244" spans="1:3">
      <c r="A1244" s="297" t="s">
        <v>1071</v>
      </c>
      <c r="B1244" s="298">
        <v>0</v>
      </c>
      <c r="C1244" s="300" t="s">
        <v>114</v>
      </c>
    </row>
    <row r="1245" spans="1:3">
      <c r="A1245" s="184" t="s">
        <v>111</v>
      </c>
      <c r="B1245" s="298">
        <v>0</v>
      </c>
      <c r="C1245" s="300" t="s">
        <v>114</v>
      </c>
    </row>
    <row r="1246" spans="1:3">
      <c r="A1246" s="184" t="s">
        <v>112</v>
      </c>
      <c r="B1246" s="298">
        <v>0</v>
      </c>
      <c r="C1246" s="300" t="s">
        <v>114</v>
      </c>
    </row>
    <row r="1247" spans="1:3">
      <c r="A1247" s="184" t="s">
        <v>113</v>
      </c>
      <c r="B1247" s="298">
        <v>0</v>
      </c>
      <c r="C1247" s="300" t="s">
        <v>114</v>
      </c>
    </row>
    <row r="1248" spans="1:3">
      <c r="A1248" s="184" t="s">
        <v>1072</v>
      </c>
      <c r="B1248" s="298">
        <v>0</v>
      </c>
      <c r="C1248" s="300" t="s">
        <v>114</v>
      </c>
    </row>
    <row r="1249" spans="1:3">
      <c r="A1249" s="184" t="s">
        <v>1073</v>
      </c>
      <c r="B1249" s="298">
        <v>0</v>
      </c>
      <c r="C1249" s="300" t="s">
        <v>114</v>
      </c>
    </row>
    <row r="1250" spans="1:3">
      <c r="A1250" s="184" t="s">
        <v>1074</v>
      </c>
      <c r="B1250" s="298">
        <v>0</v>
      </c>
      <c r="C1250" s="300" t="s">
        <v>114</v>
      </c>
    </row>
    <row r="1251" spans="1:3">
      <c r="A1251" s="184" t="s">
        <v>1075</v>
      </c>
      <c r="B1251" s="298">
        <v>0</v>
      </c>
      <c r="C1251" s="300" t="s">
        <v>114</v>
      </c>
    </row>
    <row r="1252" spans="1:3">
      <c r="A1252" s="184" t="s">
        <v>1076</v>
      </c>
      <c r="B1252" s="298">
        <v>0</v>
      </c>
      <c r="C1252" s="300" t="s">
        <v>114</v>
      </c>
    </row>
    <row r="1253" spans="1:3">
      <c r="A1253" s="184" t="s">
        <v>1077</v>
      </c>
      <c r="B1253" s="298">
        <v>0</v>
      </c>
      <c r="C1253" s="300" t="s">
        <v>114</v>
      </c>
    </row>
    <row r="1254" spans="1:3">
      <c r="A1254" s="184" t="s">
        <v>1078</v>
      </c>
      <c r="B1254" s="298">
        <v>0</v>
      </c>
      <c r="C1254" s="300" t="s">
        <v>114</v>
      </c>
    </row>
    <row r="1255" spans="1:3">
      <c r="A1255" s="184" t="s">
        <v>1079</v>
      </c>
      <c r="B1255" s="298">
        <v>0</v>
      </c>
      <c r="C1255" s="300" t="s">
        <v>114</v>
      </c>
    </row>
    <row r="1256" spans="1:3">
      <c r="A1256" s="184" t="s">
        <v>1080</v>
      </c>
      <c r="B1256" s="298">
        <v>0</v>
      </c>
      <c r="C1256" s="300" t="s">
        <v>114</v>
      </c>
    </row>
    <row r="1257" spans="1:3">
      <c r="A1257" s="184" t="s">
        <v>1081</v>
      </c>
      <c r="B1257" s="298">
        <v>0</v>
      </c>
      <c r="C1257" s="300" t="s">
        <v>114</v>
      </c>
    </row>
    <row r="1258" spans="1:3">
      <c r="A1258" s="184" t="s">
        <v>1082</v>
      </c>
      <c r="B1258" s="298">
        <v>0</v>
      </c>
      <c r="C1258" s="300" t="s">
        <v>114</v>
      </c>
    </row>
    <row r="1259" spans="1:3">
      <c r="A1259" s="184" t="s">
        <v>1083</v>
      </c>
      <c r="B1259" s="298">
        <v>0</v>
      </c>
      <c r="C1259" s="300" t="s">
        <v>114</v>
      </c>
    </row>
    <row r="1260" spans="1:3">
      <c r="A1260" s="184" t="s">
        <v>1084</v>
      </c>
      <c r="B1260" s="298">
        <v>0</v>
      </c>
      <c r="C1260" s="300" t="s">
        <v>114</v>
      </c>
    </row>
    <row r="1261" spans="1:3">
      <c r="A1261" s="184" t="s">
        <v>121</v>
      </c>
      <c r="B1261" s="298">
        <v>0</v>
      </c>
      <c r="C1261" s="300" t="s">
        <v>114</v>
      </c>
    </row>
    <row r="1262" spans="1:3">
      <c r="A1262" s="184" t="s">
        <v>1085</v>
      </c>
      <c r="B1262" s="298">
        <v>0</v>
      </c>
      <c r="C1262" s="300" t="s">
        <v>114</v>
      </c>
    </row>
    <row r="1263" spans="1:3">
      <c r="A1263" s="297" t="s">
        <v>1086</v>
      </c>
      <c r="B1263" s="298">
        <v>0</v>
      </c>
      <c r="C1263" s="300" t="s">
        <v>114</v>
      </c>
    </row>
    <row r="1264" spans="1:3">
      <c r="A1264" s="184" t="s">
        <v>111</v>
      </c>
      <c r="B1264" s="298">
        <v>0</v>
      </c>
      <c r="C1264" s="300" t="s">
        <v>114</v>
      </c>
    </row>
    <row r="1265" spans="1:3">
      <c r="A1265" s="184" t="s">
        <v>112</v>
      </c>
      <c r="B1265" s="298">
        <v>0</v>
      </c>
      <c r="C1265" s="300" t="s">
        <v>114</v>
      </c>
    </row>
    <row r="1266" spans="1:3">
      <c r="A1266" s="184" t="s">
        <v>113</v>
      </c>
      <c r="B1266" s="298">
        <v>0</v>
      </c>
      <c r="C1266" s="300" t="s">
        <v>114</v>
      </c>
    </row>
    <row r="1267" spans="1:3">
      <c r="A1267" s="184" t="s">
        <v>1087</v>
      </c>
      <c r="B1267" s="298">
        <v>0</v>
      </c>
      <c r="C1267" s="300" t="s">
        <v>114</v>
      </c>
    </row>
    <row r="1268" spans="1:3">
      <c r="A1268" s="184" t="s">
        <v>1088</v>
      </c>
      <c r="B1268" s="298">
        <v>0</v>
      </c>
      <c r="C1268" s="300" t="s">
        <v>114</v>
      </c>
    </row>
    <row r="1269" spans="1:3">
      <c r="A1269" s="184" t="s">
        <v>1089</v>
      </c>
      <c r="B1269" s="298">
        <v>0</v>
      </c>
      <c r="C1269" s="300" t="s">
        <v>114</v>
      </c>
    </row>
    <row r="1270" spans="1:3">
      <c r="A1270" s="184" t="s">
        <v>121</v>
      </c>
      <c r="B1270" s="298">
        <v>0</v>
      </c>
      <c r="C1270" s="300" t="s">
        <v>114</v>
      </c>
    </row>
    <row r="1271" spans="1:3">
      <c r="A1271" s="184" t="s">
        <v>1090</v>
      </c>
      <c r="B1271" s="298">
        <v>0</v>
      </c>
      <c r="C1271" s="300" t="s">
        <v>114</v>
      </c>
    </row>
    <row r="1272" spans="1:3">
      <c r="A1272" s="297" t="s">
        <v>1091</v>
      </c>
      <c r="B1272" s="298">
        <v>0</v>
      </c>
      <c r="C1272" s="300">
        <v>0</v>
      </c>
    </row>
    <row r="1273" spans="1:3">
      <c r="A1273" s="184" t="s">
        <v>111</v>
      </c>
      <c r="B1273" s="298">
        <v>0</v>
      </c>
      <c r="C1273" s="300" t="s">
        <v>114</v>
      </c>
    </row>
    <row r="1274" spans="1:3">
      <c r="A1274" s="184" t="s">
        <v>112</v>
      </c>
      <c r="B1274" s="298">
        <v>0</v>
      </c>
      <c r="C1274" s="300">
        <v>0</v>
      </c>
    </row>
    <row r="1275" spans="1:3">
      <c r="A1275" s="184" t="s">
        <v>113</v>
      </c>
      <c r="B1275" s="298">
        <v>0</v>
      </c>
      <c r="C1275" s="300" t="s">
        <v>114</v>
      </c>
    </row>
    <row r="1276" spans="1:3">
      <c r="A1276" s="184" t="s">
        <v>1092</v>
      </c>
      <c r="B1276" s="298">
        <v>0</v>
      </c>
      <c r="C1276" s="300" t="s">
        <v>114</v>
      </c>
    </row>
    <row r="1277" spans="1:3">
      <c r="A1277" s="184" t="s">
        <v>1093</v>
      </c>
      <c r="B1277" s="298">
        <v>0</v>
      </c>
      <c r="C1277" s="300" t="s">
        <v>114</v>
      </c>
    </row>
    <row r="1278" spans="1:3">
      <c r="A1278" s="184" t="s">
        <v>1094</v>
      </c>
      <c r="B1278" s="298">
        <v>0</v>
      </c>
      <c r="C1278" s="300" t="s">
        <v>114</v>
      </c>
    </row>
    <row r="1279" spans="1:3">
      <c r="A1279" s="184" t="s">
        <v>1095</v>
      </c>
      <c r="B1279" s="298">
        <v>0</v>
      </c>
      <c r="C1279" s="300" t="s">
        <v>114</v>
      </c>
    </row>
    <row r="1280" spans="1:3">
      <c r="A1280" s="184" t="s">
        <v>1096</v>
      </c>
      <c r="B1280" s="298">
        <v>0</v>
      </c>
      <c r="C1280" s="300" t="s">
        <v>114</v>
      </c>
    </row>
    <row r="1281" spans="1:3">
      <c r="A1281" s="184" t="s">
        <v>1097</v>
      </c>
      <c r="B1281" s="298">
        <v>0</v>
      </c>
      <c r="C1281" s="300" t="s">
        <v>114</v>
      </c>
    </row>
    <row r="1282" spans="1:3">
      <c r="A1282" s="184" t="s">
        <v>1098</v>
      </c>
      <c r="B1282" s="298">
        <v>0</v>
      </c>
      <c r="C1282" s="300" t="s">
        <v>114</v>
      </c>
    </row>
    <row r="1283" spans="1:3">
      <c r="A1283" s="184" t="s">
        <v>1099</v>
      </c>
      <c r="B1283" s="298">
        <v>0</v>
      </c>
      <c r="C1283" s="300" t="s">
        <v>114</v>
      </c>
    </row>
    <row r="1284" spans="1:3">
      <c r="A1284" s="184" t="s">
        <v>1100</v>
      </c>
      <c r="B1284" s="298">
        <v>0</v>
      </c>
      <c r="C1284" s="300" t="s">
        <v>114</v>
      </c>
    </row>
    <row r="1285" spans="1:3">
      <c r="A1285" s="297" t="s">
        <v>1101</v>
      </c>
      <c r="B1285" s="298">
        <v>308</v>
      </c>
      <c r="C1285" s="299">
        <v>3.667</v>
      </c>
    </row>
    <row r="1286" spans="1:3">
      <c r="A1286" s="184" t="s">
        <v>111</v>
      </c>
      <c r="B1286" s="298">
        <v>0</v>
      </c>
      <c r="C1286" s="300" t="s">
        <v>114</v>
      </c>
    </row>
    <row r="1287" spans="1:3">
      <c r="A1287" s="184" t="s">
        <v>112</v>
      </c>
      <c r="B1287" s="298">
        <v>0</v>
      </c>
      <c r="C1287" s="300" t="s">
        <v>114</v>
      </c>
    </row>
    <row r="1288" spans="1:3">
      <c r="A1288" s="184" t="s">
        <v>113</v>
      </c>
      <c r="B1288" s="298">
        <v>0</v>
      </c>
      <c r="C1288" s="300" t="s">
        <v>114</v>
      </c>
    </row>
    <row r="1289" spans="1:3">
      <c r="A1289" s="184" t="s">
        <v>1102</v>
      </c>
      <c r="B1289" s="298">
        <v>0</v>
      </c>
      <c r="C1289" s="300" t="s">
        <v>114</v>
      </c>
    </row>
    <row r="1290" spans="1:3">
      <c r="A1290" s="184" t="s">
        <v>1103</v>
      </c>
      <c r="B1290" s="298">
        <v>0</v>
      </c>
      <c r="C1290" s="300" t="s">
        <v>114</v>
      </c>
    </row>
    <row r="1291" spans="1:3">
      <c r="A1291" s="184" t="s">
        <v>1104</v>
      </c>
      <c r="B1291" s="298">
        <v>0</v>
      </c>
      <c r="C1291" s="300" t="s">
        <v>114</v>
      </c>
    </row>
    <row r="1292" spans="1:3">
      <c r="A1292" s="184" t="s">
        <v>1105</v>
      </c>
      <c r="B1292" s="298">
        <v>0</v>
      </c>
      <c r="C1292" s="300" t="s">
        <v>114</v>
      </c>
    </row>
    <row r="1293" spans="1:3">
      <c r="A1293" s="184" t="s">
        <v>1106</v>
      </c>
      <c r="B1293" s="298">
        <v>0</v>
      </c>
      <c r="C1293" s="300" t="s">
        <v>114</v>
      </c>
    </row>
    <row r="1294" spans="1:3">
      <c r="A1294" s="184" t="s">
        <v>1107</v>
      </c>
      <c r="B1294" s="298">
        <v>0</v>
      </c>
      <c r="C1294" s="300" t="s">
        <v>114</v>
      </c>
    </row>
    <row r="1295" spans="1:3">
      <c r="A1295" s="184" t="s">
        <v>1108</v>
      </c>
      <c r="B1295" s="298">
        <v>0</v>
      </c>
      <c r="C1295" s="300" t="s">
        <v>114</v>
      </c>
    </row>
    <row r="1296" spans="1:3">
      <c r="A1296" s="184" t="s">
        <v>1109</v>
      </c>
      <c r="B1296" s="298">
        <v>0</v>
      </c>
      <c r="C1296" s="300" t="s">
        <v>114</v>
      </c>
    </row>
    <row r="1297" spans="1:3">
      <c r="A1297" s="184" t="s">
        <v>1110</v>
      </c>
      <c r="B1297" s="298">
        <v>0</v>
      </c>
      <c r="C1297" s="300" t="s">
        <v>114</v>
      </c>
    </row>
    <row r="1298" spans="1:3">
      <c r="A1298" s="184" t="s">
        <v>1111</v>
      </c>
      <c r="B1298" s="298">
        <v>0</v>
      </c>
      <c r="C1298" s="300" t="s">
        <v>114</v>
      </c>
    </row>
    <row r="1299" spans="1:3">
      <c r="A1299" s="184" t="s">
        <v>1112</v>
      </c>
      <c r="B1299" s="298">
        <v>308</v>
      </c>
      <c r="C1299" s="299">
        <v>3.667</v>
      </c>
    </row>
    <row r="1300" spans="1:3">
      <c r="A1300" s="297" t="s">
        <v>1113</v>
      </c>
      <c r="B1300" s="298">
        <v>0</v>
      </c>
      <c r="C1300" s="300" t="s">
        <v>114</v>
      </c>
    </row>
    <row r="1301" spans="1:3">
      <c r="A1301" s="184" t="s">
        <v>1114</v>
      </c>
      <c r="B1301" s="298">
        <v>0</v>
      </c>
      <c r="C1301" s="300" t="s">
        <v>114</v>
      </c>
    </row>
    <row r="1302" spans="1:3">
      <c r="A1302" s="297" t="s">
        <v>1115</v>
      </c>
      <c r="B1302" s="298">
        <v>5703</v>
      </c>
      <c r="C1302" s="299">
        <v>0.371</v>
      </c>
    </row>
    <row r="1303" spans="1:3">
      <c r="A1303" s="297" t="s">
        <v>1116</v>
      </c>
      <c r="B1303" s="298">
        <v>5703</v>
      </c>
      <c r="C1303" s="299">
        <v>0.371</v>
      </c>
    </row>
    <row r="1304" spans="1:3">
      <c r="A1304" s="184" t="s">
        <v>1117</v>
      </c>
      <c r="B1304" s="298">
        <v>0</v>
      </c>
      <c r="C1304" s="300" t="s">
        <v>114</v>
      </c>
    </row>
    <row r="1305" spans="1:3">
      <c r="A1305" s="184" t="s">
        <v>1118</v>
      </c>
      <c r="B1305" s="298">
        <v>0</v>
      </c>
      <c r="C1305" s="300" t="s">
        <v>114</v>
      </c>
    </row>
    <row r="1306" spans="1:3">
      <c r="A1306" s="184" t="s">
        <v>1119</v>
      </c>
      <c r="B1306" s="298">
        <v>450</v>
      </c>
      <c r="C1306" s="299">
        <v>0.323</v>
      </c>
    </row>
    <row r="1307" spans="1:3">
      <c r="A1307" s="184" t="s">
        <v>1120</v>
      </c>
      <c r="B1307" s="298">
        <v>0</v>
      </c>
      <c r="C1307" s="300" t="s">
        <v>114</v>
      </c>
    </row>
    <row r="1308" spans="1:3">
      <c r="A1308" s="184" t="s">
        <v>1121</v>
      </c>
      <c r="B1308" s="298">
        <v>9</v>
      </c>
      <c r="C1308" s="299">
        <v>0.017</v>
      </c>
    </row>
    <row r="1309" spans="1:3">
      <c r="A1309" s="184" t="s">
        <v>1122</v>
      </c>
      <c r="B1309" s="298">
        <v>863</v>
      </c>
      <c r="C1309" s="299">
        <v>0.89</v>
      </c>
    </row>
    <row r="1310" spans="1:3">
      <c r="A1310" s="184" t="s">
        <v>1123</v>
      </c>
      <c r="B1310" s="298">
        <v>0</v>
      </c>
      <c r="C1310" s="300" t="s">
        <v>114</v>
      </c>
    </row>
    <row r="1311" spans="1:3">
      <c r="A1311" s="184" t="s">
        <v>1124</v>
      </c>
      <c r="B1311" s="298">
        <v>4381</v>
      </c>
      <c r="C1311" s="299">
        <v>0.351</v>
      </c>
    </row>
    <row r="1312" spans="1:3">
      <c r="A1312" s="297" t="s">
        <v>1125</v>
      </c>
      <c r="B1312" s="298">
        <v>0</v>
      </c>
      <c r="C1312" s="300" t="s">
        <v>114</v>
      </c>
    </row>
    <row r="1313" spans="1:3">
      <c r="A1313" s="184" t="s">
        <v>1126</v>
      </c>
      <c r="B1313" s="298">
        <v>0</v>
      </c>
      <c r="C1313" s="300" t="s">
        <v>114</v>
      </c>
    </row>
    <row r="1314" spans="1:3">
      <c r="A1314" s="184" t="s">
        <v>1127</v>
      </c>
      <c r="B1314" s="298">
        <v>0</v>
      </c>
      <c r="C1314" s="300" t="s">
        <v>114</v>
      </c>
    </row>
    <row r="1315" spans="1:3">
      <c r="A1315" s="184" t="s">
        <v>1128</v>
      </c>
      <c r="B1315" s="298">
        <v>0</v>
      </c>
      <c r="C1315" s="300" t="s">
        <v>114</v>
      </c>
    </row>
    <row r="1316" spans="1:3">
      <c r="A1316" s="297" t="s">
        <v>1129</v>
      </c>
      <c r="B1316" s="298">
        <v>0</v>
      </c>
      <c r="C1316" s="300" t="s">
        <v>114</v>
      </c>
    </row>
    <row r="1317" spans="1:3">
      <c r="A1317" s="184" t="s">
        <v>1130</v>
      </c>
      <c r="B1317" s="298">
        <v>0</v>
      </c>
      <c r="C1317" s="300" t="s">
        <v>114</v>
      </c>
    </row>
    <row r="1318" spans="1:3">
      <c r="A1318" s="184" t="s">
        <v>1131</v>
      </c>
      <c r="B1318" s="298">
        <v>0</v>
      </c>
      <c r="C1318" s="300" t="s">
        <v>114</v>
      </c>
    </row>
    <row r="1319" spans="1:3">
      <c r="A1319" s="184" t="s">
        <v>1132</v>
      </c>
      <c r="B1319" s="298">
        <v>0</v>
      </c>
      <c r="C1319" s="300" t="s">
        <v>114</v>
      </c>
    </row>
    <row r="1320" spans="1:3">
      <c r="A1320" s="297" t="s">
        <v>1133</v>
      </c>
      <c r="B1320" s="298">
        <v>465</v>
      </c>
      <c r="C1320" s="299">
        <v>1.033</v>
      </c>
    </row>
    <row r="1321" spans="1:3">
      <c r="A1321" s="297" t="s">
        <v>1134</v>
      </c>
      <c r="B1321" s="298">
        <v>375</v>
      </c>
      <c r="C1321" s="299">
        <v>0.924</v>
      </c>
    </row>
    <row r="1322" spans="1:3">
      <c r="A1322" s="184" t="s">
        <v>111</v>
      </c>
      <c r="B1322" s="298">
        <v>0</v>
      </c>
      <c r="C1322" s="300" t="s">
        <v>114</v>
      </c>
    </row>
    <row r="1323" spans="1:3">
      <c r="A1323" s="184" t="s">
        <v>112</v>
      </c>
      <c r="B1323" s="298">
        <v>0</v>
      </c>
      <c r="C1323" s="300" t="s">
        <v>114</v>
      </c>
    </row>
    <row r="1324" spans="1:3">
      <c r="A1324" s="184" t="s">
        <v>113</v>
      </c>
      <c r="B1324" s="298">
        <v>0</v>
      </c>
      <c r="C1324" s="300" t="s">
        <v>114</v>
      </c>
    </row>
    <row r="1325" spans="1:3">
      <c r="A1325" s="184" t="s">
        <v>1135</v>
      </c>
      <c r="B1325" s="298">
        <v>0</v>
      </c>
      <c r="C1325" s="300" t="s">
        <v>114</v>
      </c>
    </row>
    <row r="1326" spans="1:3">
      <c r="A1326" s="184" t="s">
        <v>1136</v>
      </c>
      <c r="B1326" s="298">
        <v>0</v>
      </c>
      <c r="C1326" s="300" t="s">
        <v>114</v>
      </c>
    </row>
    <row r="1327" spans="1:3">
      <c r="A1327" s="184" t="s">
        <v>1137</v>
      </c>
      <c r="B1327" s="298">
        <v>0</v>
      </c>
      <c r="C1327" s="300" t="s">
        <v>114</v>
      </c>
    </row>
    <row r="1328" spans="1:3">
      <c r="A1328" s="184" t="s">
        <v>1138</v>
      </c>
      <c r="B1328" s="298">
        <v>0</v>
      </c>
      <c r="C1328" s="300" t="s">
        <v>114</v>
      </c>
    </row>
    <row r="1329" spans="1:3">
      <c r="A1329" s="184" t="s">
        <v>1139</v>
      </c>
      <c r="B1329" s="298">
        <v>0</v>
      </c>
      <c r="C1329" s="300" t="s">
        <v>114</v>
      </c>
    </row>
    <row r="1330" spans="1:3">
      <c r="A1330" s="184" t="s">
        <v>1140</v>
      </c>
      <c r="B1330" s="298">
        <v>0</v>
      </c>
      <c r="C1330" s="300" t="s">
        <v>114</v>
      </c>
    </row>
    <row r="1331" spans="1:3">
      <c r="A1331" s="184" t="s">
        <v>1141</v>
      </c>
      <c r="B1331" s="298">
        <v>0</v>
      </c>
      <c r="C1331" s="300" t="s">
        <v>114</v>
      </c>
    </row>
    <row r="1332" spans="1:3">
      <c r="A1332" s="184" t="s">
        <v>1142</v>
      </c>
      <c r="B1332" s="298">
        <v>375</v>
      </c>
      <c r="C1332" s="299">
        <v>1</v>
      </c>
    </row>
    <row r="1333" spans="1:3">
      <c r="A1333" s="184" t="s">
        <v>1143</v>
      </c>
      <c r="B1333" s="298">
        <v>0</v>
      </c>
      <c r="C1333" s="300" t="s">
        <v>114</v>
      </c>
    </row>
    <row r="1334" spans="1:3">
      <c r="A1334" s="184" t="s">
        <v>121</v>
      </c>
      <c r="B1334" s="298">
        <v>0</v>
      </c>
      <c r="C1334" s="300" t="s">
        <v>114</v>
      </c>
    </row>
    <row r="1335" spans="1:3">
      <c r="A1335" s="184" t="s">
        <v>1144</v>
      </c>
      <c r="B1335" s="298">
        <v>0</v>
      </c>
      <c r="C1335" s="300">
        <v>0</v>
      </c>
    </row>
    <row r="1336" spans="1:3">
      <c r="A1336" s="297" t="s">
        <v>1145</v>
      </c>
      <c r="B1336" s="298">
        <v>0</v>
      </c>
      <c r="C1336" s="300" t="s">
        <v>114</v>
      </c>
    </row>
    <row r="1337" spans="1:3">
      <c r="A1337" s="184" t="s">
        <v>111</v>
      </c>
      <c r="B1337" s="298">
        <v>0</v>
      </c>
      <c r="C1337" s="300" t="s">
        <v>114</v>
      </c>
    </row>
    <row r="1338" spans="1:3">
      <c r="A1338" s="184" t="s">
        <v>112</v>
      </c>
      <c r="B1338" s="298">
        <v>0</v>
      </c>
      <c r="C1338" s="300" t="s">
        <v>114</v>
      </c>
    </row>
    <row r="1339" spans="1:3">
      <c r="A1339" s="184" t="s">
        <v>113</v>
      </c>
      <c r="B1339" s="298">
        <v>0</v>
      </c>
      <c r="C1339" s="300" t="s">
        <v>114</v>
      </c>
    </row>
    <row r="1340" spans="1:3">
      <c r="A1340" s="184" t="s">
        <v>1146</v>
      </c>
      <c r="B1340" s="298">
        <v>0</v>
      </c>
      <c r="C1340" s="300" t="s">
        <v>114</v>
      </c>
    </row>
    <row r="1341" spans="1:3">
      <c r="A1341" s="184" t="s">
        <v>1147</v>
      </c>
      <c r="B1341" s="298">
        <v>0</v>
      </c>
      <c r="C1341" s="300" t="s">
        <v>114</v>
      </c>
    </row>
    <row r="1342" spans="1:3">
      <c r="A1342" s="184" t="s">
        <v>1148</v>
      </c>
      <c r="B1342" s="298">
        <v>0</v>
      </c>
      <c r="C1342" s="300" t="s">
        <v>114</v>
      </c>
    </row>
    <row r="1343" spans="1:3">
      <c r="A1343" s="184" t="s">
        <v>1149</v>
      </c>
      <c r="B1343" s="298">
        <v>0</v>
      </c>
      <c r="C1343" s="300" t="s">
        <v>114</v>
      </c>
    </row>
    <row r="1344" spans="1:3">
      <c r="A1344" s="184" t="s">
        <v>1150</v>
      </c>
      <c r="B1344" s="298">
        <v>0</v>
      </c>
      <c r="C1344" s="300" t="s">
        <v>114</v>
      </c>
    </row>
    <row r="1345" spans="1:3">
      <c r="A1345" s="184" t="s">
        <v>1151</v>
      </c>
      <c r="B1345" s="298">
        <v>0</v>
      </c>
      <c r="C1345" s="300" t="s">
        <v>114</v>
      </c>
    </row>
    <row r="1346" spans="1:3">
      <c r="A1346" s="184" t="s">
        <v>1152</v>
      </c>
      <c r="B1346" s="298">
        <v>0</v>
      </c>
      <c r="C1346" s="300" t="s">
        <v>114</v>
      </c>
    </row>
    <row r="1347" spans="1:3">
      <c r="A1347" s="184" t="s">
        <v>1153</v>
      </c>
      <c r="B1347" s="298">
        <v>0</v>
      </c>
      <c r="C1347" s="300" t="s">
        <v>114</v>
      </c>
    </row>
    <row r="1348" spans="1:3">
      <c r="A1348" s="184" t="s">
        <v>121</v>
      </c>
      <c r="B1348" s="298">
        <v>0</v>
      </c>
      <c r="C1348" s="300" t="s">
        <v>114</v>
      </c>
    </row>
    <row r="1349" spans="1:3">
      <c r="A1349" s="184" t="s">
        <v>1154</v>
      </c>
      <c r="B1349" s="298">
        <v>0</v>
      </c>
      <c r="C1349" s="300" t="s">
        <v>114</v>
      </c>
    </row>
    <row r="1350" spans="1:3">
      <c r="A1350" s="297" t="s">
        <v>1155</v>
      </c>
      <c r="B1350" s="298">
        <v>0</v>
      </c>
      <c r="C1350" s="300" t="s">
        <v>114</v>
      </c>
    </row>
    <row r="1351" spans="1:3">
      <c r="A1351" s="184" t="s">
        <v>1156</v>
      </c>
      <c r="B1351" s="298">
        <v>0</v>
      </c>
      <c r="C1351" s="300" t="s">
        <v>114</v>
      </c>
    </row>
    <row r="1352" spans="1:3">
      <c r="A1352" s="184" t="s">
        <v>1157</v>
      </c>
      <c r="B1352" s="298">
        <v>0</v>
      </c>
      <c r="C1352" s="300" t="s">
        <v>114</v>
      </c>
    </row>
    <row r="1353" spans="1:3">
      <c r="A1353" s="184" t="s">
        <v>1158</v>
      </c>
      <c r="B1353" s="298">
        <v>0</v>
      </c>
      <c r="C1353" s="300" t="s">
        <v>114</v>
      </c>
    </row>
    <row r="1354" spans="1:3">
      <c r="A1354" s="184" t="s">
        <v>1159</v>
      </c>
      <c r="B1354" s="298">
        <v>0</v>
      </c>
      <c r="C1354" s="300" t="s">
        <v>114</v>
      </c>
    </row>
    <row r="1355" spans="1:3">
      <c r="A1355" s="297" t="s">
        <v>1160</v>
      </c>
      <c r="B1355" s="298">
        <v>90</v>
      </c>
      <c r="C1355" s="299">
        <v>2.045</v>
      </c>
    </row>
    <row r="1356" spans="1:3">
      <c r="A1356" s="184" t="s">
        <v>1161</v>
      </c>
      <c r="B1356" s="298">
        <v>44</v>
      </c>
      <c r="C1356" s="299">
        <v>1</v>
      </c>
    </row>
    <row r="1357" spans="1:3">
      <c r="A1357" s="184" t="s">
        <v>1162</v>
      </c>
      <c r="B1357" s="298">
        <v>0</v>
      </c>
      <c r="C1357" s="300" t="s">
        <v>114</v>
      </c>
    </row>
    <row r="1358" spans="1:3">
      <c r="A1358" s="184" t="s">
        <v>1163</v>
      </c>
      <c r="B1358" s="298">
        <v>13</v>
      </c>
      <c r="C1358" s="299" t="s">
        <v>114</v>
      </c>
    </row>
    <row r="1359" spans="1:3">
      <c r="A1359" s="184" t="s">
        <v>1164</v>
      </c>
      <c r="B1359" s="298">
        <v>0</v>
      </c>
      <c r="C1359" s="300" t="s">
        <v>114</v>
      </c>
    </row>
    <row r="1360" spans="1:3">
      <c r="A1360" s="184" t="s">
        <v>1165</v>
      </c>
      <c r="B1360" s="298">
        <v>33</v>
      </c>
      <c r="C1360" s="299" t="s">
        <v>114</v>
      </c>
    </row>
    <row r="1361" spans="1:3">
      <c r="A1361" s="297" t="s">
        <v>1166</v>
      </c>
      <c r="B1361" s="298">
        <v>0</v>
      </c>
      <c r="C1361" s="300" t="s">
        <v>114</v>
      </c>
    </row>
    <row r="1362" spans="1:3">
      <c r="A1362" s="184" t="s">
        <v>1167</v>
      </c>
      <c r="B1362" s="298">
        <v>0</v>
      </c>
      <c r="C1362" s="300" t="s">
        <v>114</v>
      </c>
    </row>
    <row r="1363" spans="1:3">
      <c r="A1363" s="184" t="s">
        <v>1168</v>
      </c>
      <c r="B1363" s="298">
        <v>0</v>
      </c>
      <c r="C1363" s="300" t="s">
        <v>114</v>
      </c>
    </row>
    <row r="1364" spans="1:3">
      <c r="A1364" s="184" t="s">
        <v>1169</v>
      </c>
      <c r="B1364" s="298">
        <v>0</v>
      </c>
      <c r="C1364" s="300" t="s">
        <v>114</v>
      </c>
    </row>
    <row r="1365" spans="1:3">
      <c r="A1365" s="184" t="s">
        <v>1170</v>
      </c>
      <c r="B1365" s="298">
        <v>0</v>
      </c>
      <c r="C1365" s="300" t="s">
        <v>114</v>
      </c>
    </row>
    <row r="1366" spans="1:3">
      <c r="A1366" s="184" t="s">
        <v>1171</v>
      </c>
      <c r="B1366" s="298">
        <v>0</v>
      </c>
      <c r="C1366" s="300" t="s">
        <v>114</v>
      </c>
    </row>
    <row r="1367" spans="1:3">
      <c r="A1367" s="184" t="s">
        <v>1172</v>
      </c>
      <c r="B1367" s="298">
        <v>0</v>
      </c>
      <c r="C1367" s="300" t="s">
        <v>114</v>
      </c>
    </row>
    <row r="1368" spans="1:3">
      <c r="A1368" s="184" t="s">
        <v>1173</v>
      </c>
      <c r="B1368" s="298">
        <v>0</v>
      </c>
      <c r="C1368" s="300" t="s">
        <v>114</v>
      </c>
    </row>
    <row r="1369" spans="1:3">
      <c r="A1369" s="184" t="s">
        <v>1174</v>
      </c>
      <c r="B1369" s="298">
        <v>0</v>
      </c>
      <c r="C1369" s="300" t="s">
        <v>114</v>
      </c>
    </row>
    <row r="1370" spans="1:3">
      <c r="A1370" s="184" t="s">
        <v>1175</v>
      </c>
      <c r="B1370" s="298">
        <v>0</v>
      </c>
      <c r="C1370" s="300" t="s">
        <v>114</v>
      </c>
    </row>
    <row r="1371" spans="1:3">
      <c r="A1371" s="184" t="s">
        <v>1176</v>
      </c>
      <c r="B1371" s="298">
        <v>0</v>
      </c>
      <c r="C1371" s="300" t="s">
        <v>114</v>
      </c>
    </row>
    <row r="1372" spans="1:3">
      <c r="A1372" s="184" t="s">
        <v>1177</v>
      </c>
      <c r="B1372" s="298">
        <v>0</v>
      </c>
      <c r="C1372" s="300" t="s">
        <v>114</v>
      </c>
    </row>
    <row r="1373" spans="1:3">
      <c r="A1373" s="297" t="s">
        <v>1178</v>
      </c>
      <c r="B1373" s="298">
        <v>7819</v>
      </c>
      <c r="C1373" s="299">
        <v>3.774</v>
      </c>
    </row>
    <row r="1374" spans="1:3">
      <c r="A1374" s="297" t="s">
        <v>1179</v>
      </c>
      <c r="B1374" s="298">
        <v>7819</v>
      </c>
      <c r="C1374" s="299">
        <v>3.774</v>
      </c>
    </row>
    <row r="1375" spans="1:3">
      <c r="A1375" s="184" t="s">
        <v>1180</v>
      </c>
      <c r="B1375" s="298">
        <v>7819</v>
      </c>
      <c r="C1375" s="299">
        <v>3.774</v>
      </c>
    </row>
    <row r="1376" spans="1:3">
      <c r="A1376" s="297" t="s">
        <v>1181</v>
      </c>
      <c r="B1376" s="298">
        <v>6652</v>
      </c>
      <c r="C1376" s="299">
        <v>2.106</v>
      </c>
    </row>
    <row r="1377" spans="1:3">
      <c r="A1377" s="297" t="s">
        <v>1182</v>
      </c>
      <c r="B1377" s="298">
        <v>0</v>
      </c>
      <c r="C1377" s="300" t="s">
        <v>114</v>
      </c>
    </row>
    <row r="1378" spans="1:3">
      <c r="A1378" s="297" t="s">
        <v>1183</v>
      </c>
      <c r="B1378" s="298">
        <v>0</v>
      </c>
      <c r="C1378" s="300" t="s">
        <v>114</v>
      </c>
    </row>
    <row r="1379" spans="1:3">
      <c r="A1379" s="297" t="s">
        <v>1184</v>
      </c>
      <c r="B1379" s="298">
        <v>6652</v>
      </c>
      <c r="C1379" s="299">
        <v>2.106</v>
      </c>
    </row>
    <row r="1380" spans="1:3">
      <c r="A1380" s="184" t="s">
        <v>1185</v>
      </c>
      <c r="B1380" s="298">
        <v>6652</v>
      </c>
      <c r="C1380" s="299">
        <v>2.106</v>
      </c>
    </row>
    <row r="1381" spans="1:3">
      <c r="A1381" s="184" t="s">
        <v>1186</v>
      </c>
      <c r="B1381" s="298">
        <v>0</v>
      </c>
      <c r="C1381" s="300" t="s">
        <v>114</v>
      </c>
    </row>
    <row r="1382" spans="1:3">
      <c r="A1382" s="184" t="s">
        <v>1187</v>
      </c>
      <c r="B1382" s="298">
        <v>0</v>
      </c>
      <c r="C1382" s="300" t="s">
        <v>114</v>
      </c>
    </row>
    <row r="1383" spans="1:3">
      <c r="A1383" s="184" t="s">
        <v>1188</v>
      </c>
      <c r="B1383" s="298">
        <v>0</v>
      </c>
      <c r="C1383" s="300" t="s">
        <v>114</v>
      </c>
    </row>
    <row r="1384" spans="1:3">
      <c r="A1384" s="297" t="s">
        <v>1189</v>
      </c>
      <c r="B1384" s="298">
        <v>52</v>
      </c>
      <c r="C1384" s="299">
        <v>0.377</v>
      </c>
    </row>
    <row r="1385" spans="1:3">
      <c r="A1385" s="297" t="s">
        <v>1190</v>
      </c>
      <c r="B1385" s="298">
        <v>0</v>
      </c>
      <c r="C1385" s="300" t="s">
        <v>114</v>
      </c>
    </row>
    <row r="1386" spans="1:3">
      <c r="A1386" s="297" t="s">
        <v>1191</v>
      </c>
      <c r="B1386" s="298">
        <v>0</v>
      </c>
      <c r="C1386" s="300" t="s">
        <v>114</v>
      </c>
    </row>
    <row r="1387" spans="1:3">
      <c r="A1387" s="297" t="s">
        <v>1192</v>
      </c>
      <c r="B1387" s="298">
        <v>52</v>
      </c>
      <c r="C1387" s="299">
        <v>0.377</v>
      </c>
    </row>
  </sheetData>
  <autoFilter ref="A5:C1387"/>
  <mergeCells count="3">
    <mergeCell ref="A4:A5"/>
    <mergeCell ref="B4:B5"/>
    <mergeCell ref="C4:C5"/>
  </mergeCells>
  <pageMargins left="0.707638888888889" right="0.707638888888889" top="0.747916666666667" bottom="0.747916666666667" header="0.313888888888889" footer="0.313888888888889"/>
  <pageSetup paperSize="9" firstPageNumber="5" fitToHeight="0" orientation="portrait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0"/>
  <sheetViews>
    <sheetView showZeros="0" zoomScale="115" zoomScaleNormal="115" topLeftCell="B1" workbookViewId="0">
      <selection activeCell="D20" sqref="D20"/>
    </sheetView>
  </sheetViews>
  <sheetFormatPr defaultColWidth="9" defaultRowHeight="14.25" outlineLevelCol="3"/>
  <cols>
    <col min="1" max="1" width="30.125" style="254" customWidth="1"/>
    <col min="2" max="2" width="11.4166666666667" style="255" customWidth="1"/>
    <col min="3" max="3" width="15.1083333333333" style="254" customWidth="1"/>
    <col min="4" max="4" width="13.0416666666667" style="272" customWidth="1"/>
    <col min="5" max="256" width="9" style="254"/>
    <col min="257" max="257" width="31.625" style="254" customWidth="1"/>
    <col min="258" max="260" width="19.25" style="254" customWidth="1"/>
    <col min="261" max="512" width="9" style="254"/>
    <col min="513" max="513" width="31.625" style="254" customWidth="1"/>
    <col min="514" max="516" width="19.25" style="254" customWidth="1"/>
    <col min="517" max="768" width="9" style="254"/>
    <col min="769" max="769" width="31.625" style="254" customWidth="1"/>
    <col min="770" max="772" width="19.25" style="254" customWidth="1"/>
    <col min="773" max="1024" width="9" style="254"/>
    <col min="1025" max="1025" width="31.625" style="254" customWidth="1"/>
    <col min="1026" max="1028" width="19.25" style="254" customWidth="1"/>
    <col min="1029" max="1280" width="9" style="254"/>
    <col min="1281" max="1281" width="31.625" style="254" customWidth="1"/>
    <col min="1282" max="1284" width="19.25" style="254" customWidth="1"/>
    <col min="1285" max="1536" width="9" style="254"/>
    <col min="1537" max="1537" width="31.625" style="254" customWidth="1"/>
    <col min="1538" max="1540" width="19.25" style="254" customWidth="1"/>
    <col min="1541" max="1792" width="9" style="254"/>
    <col min="1793" max="1793" width="31.625" style="254" customWidth="1"/>
    <col min="1794" max="1796" width="19.25" style="254" customWidth="1"/>
    <col min="1797" max="2048" width="9" style="254"/>
    <col min="2049" max="2049" width="31.625" style="254" customWidth="1"/>
    <col min="2050" max="2052" width="19.25" style="254" customWidth="1"/>
    <col min="2053" max="2304" width="9" style="254"/>
    <col min="2305" max="2305" width="31.625" style="254" customWidth="1"/>
    <col min="2306" max="2308" width="19.25" style="254" customWidth="1"/>
    <col min="2309" max="2560" width="9" style="254"/>
    <col min="2561" max="2561" width="31.625" style="254" customWidth="1"/>
    <col min="2562" max="2564" width="19.25" style="254" customWidth="1"/>
    <col min="2565" max="2816" width="9" style="254"/>
    <col min="2817" max="2817" width="31.625" style="254" customWidth="1"/>
    <col min="2818" max="2820" width="19.25" style="254" customWidth="1"/>
    <col min="2821" max="3072" width="9" style="254"/>
    <col min="3073" max="3073" width="31.625" style="254" customWidth="1"/>
    <col min="3074" max="3076" width="19.25" style="254" customWidth="1"/>
    <col min="3077" max="3328" width="9" style="254"/>
    <col min="3329" max="3329" width="31.625" style="254" customWidth="1"/>
    <col min="3330" max="3332" width="19.25" style="254" customWidth="1"/>
    <col min="3333" max="3584" width="9" style="254"/>
    <col min="3585" max="3585" width="31.625" style="254" customWidth="1"/>
    <col min="3586" max="3588" width="19.25" style="254" customWidth="1"/>
    <col min="3589" max="3840" width="9" style="254"/>
    <col min="3841" max="3841" width="31.625" style="254" customWidth="1"/>
    <col min="3842" max="3844" width="19.25" style="254" customWidth="1"/>
    <col min="3845" max="4096" width="9" style="254"/>
    <col min="4097" max="4097" width="31.625" style="254" customWidth="1"/>
    <col min="4098" max="4100" width="19.25" style="254" customWidth="1"/>
    <col min="4101" max="4352" width="9" style="254"/>
    <col min="4353" max="4353" width="31.625" style="254" customWidth="1"/>
    <col min="4354" max="4356" width="19.25" style="254" customWidth="1"/>
    <col min="4357" max="4608" width="9" style="254"/>
    <col min="4609" max="4609" width="31.625" style="254" customWidth="1"/>
    <col min="4610" max="4612" width="19.25" style="254" customWidth="1"/>
    <col min="4613" max="4864" width="9" style="254"/>
    <col min="4865" max="4865" width="31.625" style="254" customWidth="1"/>
    <col min="4866" max="4868" width="19.25" style="254" customWidth="1"/>
    <col min="4869" max="5120" width="9" style="254"/>
    <col min="5121" max="5121" width="31.625" style="254" customWidth="1"/>
    <col min="5122" max="5124" width="19.25" style="254" customWidth="1"/>
    <col min="5125" max="5376" width="9" style="254"/>
    <col min="5377" max="5377" width="31.625" style="254" customWidth="1"/>
    <col min="5378" max="5380" width="19.25" style="254" customWidth="1"/>
    <col min="5381" max="5632" width="9" style="254"/>
    <col min="5633" max="5633" width="31.625" style="254" customWidth="1"/>
    <col min="5634" max="5636" width="19.25" style="254" customWidth="1"/>
    <col min="5637" max="5888" width="9" style="254"/>
    <col min="5889" max="5889" width="31.625" style="254" customWidth="1"/>
    <col min="5890" max="5892" width="19.25" style="254" customWidth="1"/>
    <col min="5893" max="6144" width="9" style="254"/>
    <col min="6145" max="6145" width="31.625" style="254" customWidth="1"/>
    <col min="6146" max="6148" width="19.25" style="254" customWidth="1"/>
    <col min="6149" max="6400" width="9" style="254"/>
    <col min="6401" max="6401" width="31.625" style="254" customWidth="1"/>
    <col min="6402" max="6404" width="19.25" style="254" customWidth="1"/>
    <col min="6405" max="6656" width="9" style="254"/>
    <col min="6657" max="6657" width="31.625" style="254" customWidth="1"/>
    <col min="6658" max="6660" width="19.25" style="254" customWidth="1"/>
    <col min="6661" max="6912" width="9" style="254"/>
    <col min="6913" max="6913" width="31.625" style="254" customWidth="1"/>
    <col min="6914" max="6916" width="19.25" style="254" customWidth="1"/>
    <col min="6917" max="7168" width="9" style="254"/>
    <col min="7169" max="7169" width="31.625" style="254" customWidth="1"/>
    <col min="7170" max="7172" width="19.25" style="254" customWidth="1"/>
    <col min="7173" max="7424" width="9" style="254"/>
    <col min="7425" max="7425" width="31.625" style="254" customWidth="1"/>
    <col min="7426" max="7428" width="19.25" style="254" customWidth="1"/>
    <col min="7429" max="7680" width="9" style="254"/>
    <col min="7681" max="7681" width="31.625" style="254" customWidth="1"/>
    <col min="7682" max="7684" width="19.25" style="254" customWidth="1"/>
    <col min="7685" max="7936" width="9" style="254"/>
    <col min="7937" max="7937" width="31.625" style="254" customWidth="1"/>
    <col min="7938" max="7940" width="19.25" style="254" customWidth="1"/>
    <col min="7941" max="8192" width="9" style="254"/>
    <col min="8193" max="8193" width="31.625" style="254" customWidth="1"/>
    <col min="8194" max="8196" width="19.25" style="254" customWidth="1"/>
    <col min="8197" max="8448" width="9" style="254"/>
    <col min="8449" max="8449" width="31.625" style="254" customWidth="1"/>
    <col min="8450" max="8452" width="19.25" style="254" customWidth="1"/>
    <col min="8453" max="8704" width="9" style="254"/>
    <col min="8705" max="8705" width="31.625" style="254" customWidth="1"/>
    <col min="8706" max="8708" width="19.25" style="254" customWidth="1"/>
    <col min="8709" max="8960" width="9" style="254"/>
    <col min="8961" max="8961" width="31.625" style="254" customWidth="1"/>
    <col min="8962" max="8964" width="19.25" style="254" customWidth="1"/>
    <col min="8965" max="9216" width="9" style="254"/>
    <col min="9217" max="9217" width="31.625" style="254" customWidth="1"/>
    <col min="9218" max="9220" width="19.25" style="254" customWidth="1"/>
    <col min="9221" max="9472" width="9" style="254"/>
    <col min="9473" max="9473" width="31.625" style="254" customWidth="1"/>
    <col min="9474" max="9476" width="19.25" style="254" customWidth="1"/>
    <col min="9477" max="9728" width="9" style="254"/>
    <col min="9729" max="9729" width="31.625" style="254" customWidth="1"/>
    <col min="9730" max="9732" width="19.25" style="254" customWidth="1"/>
    <col min="9733" max="9984" width="9" style="254"/>
    <col min="9985" max="9985" width="31.625" style="254" customWidth="1"/>
    <col min="9986" max="9988" width="19.25" style="254" customWidth="1"/>
    <col min="9989" max="10240" width="9" style="254"/>
    <col min="10241" max="10241" width="31.625" style="254" customWidth="1"/>
    <col min="10242" max="10244" width="19.25" style="254" customWidth="1"/>
    <col min="10245" max="10496" width="9" style="254"/>
    <col min="10497" max="10497" width="31.625" style="254" customWidth="1"/>
    <col min="10498" max="10500" width="19.25" style="254" customWidth="1"/>
    <col min="10501" max="10752" width="9" style="254"/>
    <col min="10753" max="10753" width="31.625" style="254" customWidth="1"/>
    <col min="10754" max="10756" width="19.25" style="254" customWidth="1"/>
    <col min="10757" max="11008" width="9" style="254"/>
    <col min="11009" max="11009" width="31.625" style="254" customWidth="1"/>
    <col min="11010" max="11012" width="19.25" style="254" customWidth="1"/>
    <col min="11013" max="11264" width="9" style="254"/>
    <col min="11265" max="11265" width="31.625" style="254" customWidth="1"/>
    <col min="11266" max="11268" width="19.25" style="254" customWidth="1"/>
    <col min="11269" max="11520" width="9" style="254"/>
    <col min="11521" max="11521" width="31.625" style="254" customWidth="1"/>
    <col min="11522" max="11524" width="19.25" style="254" customWidth="1"/>
    <col min="11525" max="11776" width="9" style="254"/>
    <col min="11777" max="11777" width="31.625" style="254" customWidth="1"/>
    <col min="11778" max="11780" width="19.25" style="254" customWidth="1"/>
    <col min="11781" max="12032" width="9" style="254"/>
    <col min="12033" max="12033" width="31.625" style="254" customWidth="1"/>
    <col min="12034" max="12036" width="19.25" style="254" customWidth="1"/>
    <col min="12037" max="12288" width="9" style="254"/>
    <col min="12289" max="12289" width="31.625" style="254" customWidth="1"/>
    <col min="12290" max="12292" width="19.25" style="254" customWidth="1"/>
    <col min="12293" max="12544" width="9" style="254"/>
    <col min="12545" max="12545" width="31.625" style="254" customWidth="1"/>
    <col min="12546" max="12548" width="19.25" style="254" customWidth="1"/>
    <col min="12549" max="12800" width="9" style="254"/>
    <col min="12801" max="12801" width="31.625" style="254" customWidth="1"/>
    <col min="12802" max="12804" width="19.25" style="254" customWidth="1"/>
    <col min="12805" max="13056" width="9" style="254"/>
    <col min="13057" max="13057" width="31.625" style="254" customWidth="1"/>
    <col min="13058" max="13060" width="19.25" style="254" customWidth="1"/>
    <col min="13061" max="13312" width="9" style="254"/>
    <col min="13313" max="13313" width="31.625" style="254" customWidth="1"/>
    <col min="13314" max="13316" width="19.25" style="254" customWidth="1"/>
    <col min="13317" max="13568" width="9" style="254"/>
    <col min="13569" max="13569" width="31.625" style="254" customWidth="1"/>
    <col min="13570" max="13572" width="19.25" style="254" customWidth="1"/>
    <col min="13573" max="13824" width="9" style="254"/>
    <col min="13825" max="13825" width="31.625" style="254" customWidth="1"/>
    <col min="13826" max="13828" width="19.25" style="254" customWidth="1"/>
    <col min="13829" max="14080" width="9" style="254"/>
    <col min="14081" max="14081" width="31.625" style="254" customWidth="1"/>
    <col min="14082" max="14084" width="19.25" style="254" customWidth="1"/>
    <col min="14085" max="14336" width="9" style="254"/>
    <col min="14337" max="14337" width="31.625" style="254" customWidth="1"/>
    <col min="14338" max="14340" width="19.25" style="254" customWidth="1"/>
    <col min="14341" max="14592" width="9" style="254"/>
    <col min="14593" max="14593" width="31.625" style="254" customWidth="1"/>
    <col min="14594" max="14596" width="19.25" style="254" customWidth="1"/>
    <col min="14597" max="14848" width="9" style="254"/>
    <col min="14849" max="14849" width="31.625" style="254" customWidth="1"/>
    <col min="14850" max="14852" width="19.25" style="254" customWidth="1"/>
    <col min="14853" max="15104" width="9" style="254"/>
    <col min="15105" max="15105" width="31.625" style="254" customWidth="1"/>
    <col min="15106" max="15108" width="19.25" style="254" customWidth="1"/>
    <col min="15109" max="15360" width="9" style="254"/>
    <col min="15361" max="15361" width="31.625" style="254" customWidth="1"/>
    <col min="15362" max="15364" width="19.25" style="254" customWidth="1"/>
    <col min="15365" max="15616" width="9" style="254"/>
    <col min="15617" max="15617" width="31.625" style="254" customWidth="1"/>
    <col min="15618" max="15620" width="19.25" style="254" customWidth="1"/>
    <col min="15621" max="15872" width="9" style="254"/>
    <col min="15873" max="15873" width="31.625" style="254" customWidth="1"/>
    <col min="15874" max="15876" width="19.25" style="254" customWidth="1"/>
    <col min="15877" max="16128" width="9" style="254"/>
    <col min="16129" max="16129" width="31.625" style="254" customWidth="1"/>
    <col min="16130" max="16132" width="19.25" style="254" customWidth="1"/>
    <col min="16133" max="16384" width="9" style="254"/>
  </cols>
  <sheetData>
    <row r="1" spans="1:1">
      <c r="A1" s="254" t="s">
        <v>1193</v>
      </c>
    </row>
    <row r="2" ht="39.75" customHeight="1" spans="1:4">
      <c r="A2" s="273" t="s">
        <v>1194</v>
      </c>
      <c r="B2" s="257"/>
      <c r="C2" s="273"/>
      <c r="D2" s="274"/>
    </row>
    <row r="3" ht="21" customHeight="1" spans="1:4">
      <c r="A3" s="258"/>
      <c r="B3" s="258"/>
      <c r="C3" s="258"/>
      <c r="D3" s="275" t="s">
        <v>31</v>
      </c>
    </row>
    <row r="4" ht="37" customHeight="1" spans="1:4">
      <c r="A4" s="276" t="s">
        <v>1195</v>
      </c>
      <c r="B4" s="260" t="s">
        <v>1196</v>
      </c>
      <c r="C4" s="277" t="s">
        <v>1197</v>
      </c>
      <c r="D4" s="262" t="s">
        <v>35</v>
      </c>
    </row>
    <row r="5" ht="20" customHeight="1" spans="1:4">
      <c r="A5" s="276" t="s">
        <v>108</v>
      </c>
      <c r="B5" s="264"/>
      <c r="C5" s="264">
        <v>278854</v>
      </c>
      <c r="D5" s="278"/>
    </row>
    <row r="6" ht="20" customHeight="1" spans="1:4">
      <c r="A6" s="184" t="s">
        <v>1198</v>
      </c>
      <c r="B6" s="185"/>
      <c r="C6" s="185">
        <v>73097</v>
      </c>
      <c r="D6" s="279"/>
    </row>
    <row r="7" ht="20" customHeight="1" spans="1:4">
      <c r="A7" s="184" t="s">
        <v>1199</v>
      </c>
      <c r="B7" s="185"/>
      <c r="C7" s="185">
        <v>24758</v>
      </c>
      <c r="D7" s="279"/>
    </row>
    <row r="8" ht="20" customHeight="1" spans="1:4">
      <c r="A8" s="184" t="s">
        <v>1200</v>
      </c>
      <c r="B8" s="185"/>
      <c r="C8" s="185">
        <v>13506</v>
      </c>
      <c r="D8" s="279"/>
    </row>
    <row r="9" ht="20" customHeight="1" spans="1:4">
      <c r="A9" s="184" t="s">
        <v>1201</v>
      </c>
      <c r="B9" s="185"/>
      <c r="C9" s="185">
        <v>2502</v>
      </c>
      <c r="D9" s="279"/>
    </row>
    <row r="10" ht="20" customHeight="1" spans="1:4">
      <c r="A10" s="184" t="s">
        <v>1202</v>
      </c>
      <c r="B10" s="185"/>
      <c r="C10" s="185">
        <v>2455</v>
      </c>
      <c r="D10" s="279"/>
    </row>
    <row r="11" ht="20" customHeight="1" spans="1:4">
      <c r="A11" s="184" t="s">
        <v>1203</v>
      </c>
      <c r="B11" s="185"/>
      <c r="C11" s="185">
        <v>261</v>
      </c>
      <c r="D11" s="279"/>
    </row>
    <row r="12" ht="20" customHeight="1" spans="1:4">
      <c r="A12" s="184" t="s">
        <v>1204</v>
      </c>
      <c r="B12" s="185"/>
      <c r="C12" s="185">
        <v>6750</v>
      </c>
      <c r="D12" s="279"/>
    </row>
    <row r="13" ht="20" customHeight="1" spans="1:4">
      <c r="A13" s="184" t="s">
        <v>1205</v>
      </c>
      <c r="B13" s="185"/>
      <c r="C13" s="185">
        <v>7612</v>
      </c>
      <c r="D13" s="279"/>
    </row>
    <row r="14" ht="20" customHeight="1" spans="1:4">
      <c r="A14" s="184" t="s">
        <v>1206</v>
      </c>
      <c r="B14" s="185"/>
      <c r="C14" s="280">
        <v>3315</v>
      </c>
      <c r="D14" s="279"/>
    </row>
    <row r="15" ht="20" customHeight="1" spans="1:4">
      <c r="A15" s="281" t="s">
        <v>1207</v>
      </c>
      <c r="B15" s="185"/>
      <c r="C15" s="185">
        <v>11938</v>
      </c>
      <c r="D15" s="279"/>
    </row>
    <row r="16" ht="20" customHeight="1" spans="1:4">
      <c r="A16" s="184" t="s">
        <v>1208</v>
      </c>
      <c r="B16" s="185"/>
      <c r="C16" s="282">
        <v>31243</v>
      </c>
      <c r="D16" s="279"/>
    </row>
    <row r="17" ht="20" customHeight="1" spans="1:4">
      <c r="A17" s="184" t="s">
        <v>1209</v>
      </c>
      <c r="B17" s="185"/>
      <c r="C17" s="185">
        <v>3335</v>
      </c>
      <c r="D17" s="279"/>
    </row>
    <row r="18" ht="20" customHeight="1" spans="1:4">
      <c r="A18" s="184" t="s">
        <v>1210</v>
      </c>
      <c r="B18" s="185"/>
      <c r="C18" s="185">
        <v>480</v>
      </c>
      <c r="D18" s="279"/>
    </row>
    <row r="19" ht="20" customHeight="1" spans="1:4">
      <c r="A19" s="184" t="s">
        <v>1211</v>
      </c>
      <c r="B19" s="185"/>
      <c r="C19" s="185">
        <v>26</v>
      </c>
      <c r="D19" s="279"/>
    </row>
    <row r="20" ht="20" customHeight="1" spans="1:4">
      <c r="A20" s="184" t="s">
        <v>1212</v>
      </c>
      <c r="B20" s="185"/>
      <c r="C20" s="185">
        <v>8</v>
      </c>
      <c r="D20" s="279"/>
    </row>
    <row r="21" ht="20" customHeight="1" spans="1:4">
      <c r="A21" s="184" t="s">
        <v>1213</v>
      </c>
      <c r="B21" s="185"/>
      <c r="C21" s="185">
        <v>180</v>
      </c>
      <c r="D21" s="279"/>
    </row>
    <row r="22" ht="20" customHeight="1" spans="1:4">
      <c r="A22" s="184" t="s">
        <v>1214</v>
      </c>
      <c r="B22" s="185"/>
      <c r="C22" s="185">
        <v>626</v>
      </c>
      <c r="D22" s="279"/>
    </row>
    <row r="23" ht="20" customHeight="1" spans="1:4">
      <c r="A23" s="184" t="s">
        <v>1215</v>
      </c>
      <c r="B23" s="185"/>
      <c r="C23" s="185">
        <v>731</v>
      </c>
      <c r="D23" s="279"/>
    </row>
    <row r="24" ht="20" customHeight="1" spans="1:4">
      <c r="A24" s="184" t="s">
        <v>1216</v>
      </c>
      <c r="B24" s="185"/>
      <c r="C24" s="185">
        <v>0</v>
      </c>
      <c r="D24" s="279"/>
    </row>
    <row r="25" ht="20" customHeight="1" spans="1:4">
      <c r="A25" s="184" t="s">
        <v>1217</v>
      </c>
      <c r="B25" s="185"/>
      <c r="C25" s="185">
        <v>156</v>
      </c>
      <c r="D25" s="279"/>
    </row>
    <row r="26" ht="20" customHeight="1" spans="1:4">
      <c r="A26" s="184" t="s">
        <v>1218</v>
      </c>
      <c r="B26" s="185"/>
      <c r="C26" s="185">
        <v>717</v>
      </c>
      <c r="D26" s="279"/>
    </row>
    <row r="27" ht="20" customHeight="1" spans="1:4">
      <c r="A27" s="184" t="s">
        <v>1219</v>
      </c>
      <c r="B27" s="185"/>
      <c r="C27" s="185">
        <v>9</v>
      </c>
      <c r="D27" s="279"/>
    </row>
    <row r="28" ht="20" customHeight="1" spans="1:4">
      <c r="A28" s="184" t="s">
        <v>1220</v>
      </c>
      <c r="B28" s="185"/>
      <c r="C28" s="185">
        <v>2101</v>
      </c>
      <c r="D28" s="279"/>
    </row>
    <row r="29" ht="20" customHeight="1" spans="1:4">
      <c r="A29" s="184" t="s">
        <v>1221</v>
      </c>
      <c r="B29" s="185"/>
      <c r="C29" s="185">
        <v>215</v>
      </c>
      <c r="D29" s="279"/>
    </row>
    <row r="30" ht="20" customHeight="1" spans="1:4">
      <c r="A30" s="184" t="s">
        <v>1222</v>
      </c>
      <c r="B30" s="185"/>
      <c r="C30" s="185">
        <v>166</v>
      </c>
      <c r="D30" s="279"/>
    </row>
    <row r="31" ht="20" customHeight="1" spans="1:4">
      <c r="A31" s="184" t="s">
        <v>1223</v>
      </c>
      <c r="B31" s="185"/>
      <c r="C31" s="185">
        <v>665</v>
      </c>
      <c r="D31" s="279"/>
    </row>
    <row r="32" ht="20" customHeight="1" spans="1:4">
      <c r="A32" s="184" t="s">
        <v>1224</v>
      </c>
      <c r="B32" s="185"/>
      <c r="C32" s="185">
        <v>384</v>
      </c>
      <c r="D32" s="279"/>
    </row>
    <row r="33" ht="20" customHeight="1" spans="1:4">
      <c r="A33" s="184" t="s">
        <v>1225</v>
      </c>
      <c r="B33" s="185"/>
      <c r="C33" s="185">
        <v>8133</v>
      </c>
      <c r="D33" s="279"/>
    </row>
    <row r="34" ht="20" customHeight="1" spans="1:4">
      <c r="A34" s="184" t="s">
        <v>1226</v>
      </c>
      <c r="B34" s="185"/>
      <c r="C34" s="185">
        <v>138</v>
      </c>
      <c r="D34" s="279"/>
    </row>
    <row r="35" ht="20" customHeight="1" spans="1:4">
      <c r="A35" s="184" t="s">
        <v>1227</v>
      </c>
      <c r="B35" s="185"/>
      <c r="C35" s="185">
        <v>91</v>
      </c>
      <c r="D35" s="279"/>
    </row>
    <row r="36" ht="20" customHeight="1" spans="1:4">
      <c r="A36" s="184" t="s">
        <v>1228</v>
      </c>
      <c r="B36" s="185"/>
      <c r="C36" s="185">
        <v>3261</v>
      </c>
      <c r="D36" s="279"/>
    </row>
    <row r="37" ht="20" customHeight="1" spans="1:4">
      <c r="A37" s="184" t="s">
        <v>1229</v>
      </c>
      <c r="B37" s="185"/>
      <c r="C37" s="185">
        <v>1709</v>
      </c>
      <c r="D37" s="279"/>
    </row>
    <row r="38" ht="20" customHeight="1" spans="1:4">
      <c r="A38" s="184" t="s">
        <v>1230</v>
      </c>
      <c r="B38" s="185"/>
      <c r="C38" s="185">
        <v>501</v>
      </c>
      <c r="D38" s="279"/>
    </row>
    <row r="39" ht="20" customHeight="1" spans="1:4">
      <c r="A39" s="184" t="s">
        <v>1231</v>
      </c>
      <c r="B39" s="185"/>
      <c r="C39" s="185">
        <v>12</v>
      </c>
      <c r="D39" s="279"/>
    </row>
    <row r="40" ht="20" customHeight="1" spans="1:4">
      <c r="A40" s="184" t="s">
        <v>1232</v>
      </c>
      <c r="B40" s="185"/>
      <c r="C40" s="185">
        <v>555</v>
      </c>
      <c r="D40" s="279"/>
    </row>
    <row r="41" ht="20" customHeight="1" spans="1:4">
      <c r="A41" s="184" t="s">
        <v>1233</v>
      </c>
      <c r="B41" s="185"/>
      <c r="C41" s="185">
        <v>653</v>
      </c>
      <c r="D41" s="279"/>
    </row>
    <row r="42" ht="20" customHeight="1" spans="1:4">
      <c r="A42" s="184" t="s">
        <v>1234</v>
      </c>
      <c r="B42" s="185"/>
      <c r="C42" s="185">
        <v>25</v>
      </c>
      <c r="D42" s="279"/>
    </row>
    <row r="43" ht="20" customHeight="1" spans="1:4">
      <c r="A43" s="184" t="s">
        <v>1235</v>
      </c>
      <c r="B43" s="185"/>
      <c r="C43" s="185">
        <v>6366</v>
      </c>
      <c r="D43" s="279"/>
    </row>
    <row r="44" ht="20" customHeight="1" spans="1:4">
      <c r="A44" s="184" t="s">
        <v>1236</v>
      </c>
      <c r="B44" s="185"/>
      <c r="C44" s="185">
        <v>30239</v>
      </c>
      <c r="D44" s="279"/>
    </row>
    <row r="45" ht="20" customHeight="1" spans="1:4">
      <c r="A45" s="184" t="s">
        <v>1237</v>
      </c>
      <c r="B45" s="185"/>
      <c r="C45" s="185">
        <v>35</v>
      </c>
      <c r="D45" s="279"/>
    </row>
    <row r="46" ht="20" customHeight="1" spans="1:4">
      <c r="A46" s="184" t="s">
        <v>1238</v>
      </c>
      <c r="B46" s="185"/>
      <c r="C46" s="185">
        <v>0</v>
      </c>
      <c r="D46" s="279"/>
    </row>
    <row r="47" ht="20" customHeight="1" spans="1:4">
      <c r="A47" s="184" t="s">
        <v>1239</v>
      </c>
      <c r="B47" s="185"/>
      <c r="C47" s="185">
        <v>1</v>
      </c>
      <c r="D47" s="279"/>
    </row>
    <row r="48" ht="20" customHeight="1" spans="1:4">
      <c r="A48" s="184" t="s">
        <v>1240</v>
      </c>
      <c r="B48" s="185"/>
      <c r="C48" s="185">
        <v>618</v>
      </c>
      <c r="D48" s="279"/>
    </row>
    <row r="49" ht="20" customHeight="1" spans="1:4">
      <c r="A49" s="184" t="s">
        <v>1241</v>
      </c>
      <c r="B49" s="185"/>
      <c r="C49" s="185">
        <v>9677</v>
      </c>
      <c r="D49" s="279"/>
    </row>
    <row r="50" ht="20" customHeight="1" spans="1:4">
      <c r="A50" s="184" t="s">
        <v>1242</v>
      </c>
      <c r="B50" s="185"/>
      <c r="C50" s="185">
        <v>2449</v>
      </c>
      <c r="D50" s="279"/>
    </row>
    <row r="51" ht="20" customHeight="1" spans="1:4">
      <c r="A51" s="184" t="s">
        <v>1243</v>
      </c>
      <c r="B51" s="185"/>
      <c r="C51" s="185">
        <v>738</v>
      </c>
      <c r="D51" s="279"/>
    </row>
    <row r="52" ht="20" customHeight="1" spans="1:4">
      <c r="A52" s="184" t="s">
        <v>1244</v>
      </c>
      <c r="B52" s="185"/>
      <c r="C52" s="185">
        <v>406</v>
      </c>
      <c r="D52" s="279"/>
    </row>
    <row r="53" ht="20" customHeight="1" spans="1:4">
      <c r="A53" s="184" t="s">
        <v>1245</v>
      </c>
      <c r="B53" s="185"/>
      <c r="C53" s="185">
        <v>762</v>
      </c>
      <c r="D53" s="279"/>
    </row>
    <row r="54" ht="20" customHeight="1" spans="1:4">
      <c r="A54" s="184" t="s">
        <v>1246</v>
      </c>
      <c r="B54" s="185"/>
      <c r="C54" s="185">
        <v>1559</v>
      </c>
      <c r="D54" s="279"/>
    </row>
    <row r="55" ht="20" customHeight="1" spans="1:4">
      <c r="A55" s="184" t="s">
        <v>1247</v>
      </c>
      <c r="B55" s="185"/>
      <c r="C55" s="185">
        <v>6500</v>
      </c>
      <c r="D55" s="279"/>
    </row>
    <row r="56" ht="20" customHeight="1" spans="1:4">
      <c r="A56" s="184" t="s">
        <v>1248</v>
      </c>
      <c r="B56" s="185"/>
      <c r="C56" s="185">
        <v>4011</v>
      </c>
      <c r="D56" s="279"/>
    </row>
    <row r="57" ht="20" customHeight="1" spans="1:4">
      <c r="A57" s="184" t="s">
        <v>1249</v>
      </c>
      <c r="B57" s="185"/>
      <c r="C57" s="185">
        <v>0</v>
      </c>
      <c r="D57" s="279"/>
    </row>
    <row r="58" ht="20" customHeight="1" spans="1:4">
      <c r="A58" s="184" t="s">
        <v>1250</v>
      </c>
      <c r="B58" s="185"/>
      <c r="C58" s="185">
        <v>0</v>
      </c>
      <c r="D58" s="279"/>
    </row>
    <row r="59" ht="20" customHeight="1" spans="1:4">
      <c r="A59" s="184" t="s">
        <v>1251</v>
      </c>
      <c r="B59" s="185"/>
      <c r="C59" s="185">
        <v>0</v>
      </c>
      <c r="D59" s="279"/>
    </row>
    <row r="60" ht="20" customHeight="1" spans="1:4">
      <c r="A60" s="184" t="s">
        <v>1252</v>
      </c>
      <c r="B60" s="185"/>
      <c r="C60" s="185">
        <v>3483</v>
      </c>
      <c r="D60" s="279"/>
    </row>
    <row r="61" ht="20" customHeight="1" spans="1:4">
      <c r="A61" s="184" t="s">
        <v>1253</v>
      </c>
      <c r="B61" s="185"/>
      <c r="C61" s="185">
        <v>63985</v>
      </c>
      <c r="D61" s="279"/>
    </row>
    <row r="62" ht="20" customHeight="1" spans="1:4">
      <c r="A62" s="184" t="s">
        <v>1254</v>
      </c>
      <c r="B62" s="185"/>
      <c r="C62" s="185">
        <v>18678</v>
      </c>
      <c r="D62" s="279"/>
    </row>
    <row r="63" ht="20" customHeight="1" spans="1:4">
      <c r="A63" s="184" t="s">
        <v>1255</v>
      </c>
      <c r="B63" s="185"/>
      <c r="C63" s="185">
        <v>42069</v>
      </c>
      <c r="D63" s="279"/>
    </row>
    <row r="64" ht="20" customHeight="1" spans="1:4">
      <c r="A64" s="184" t="s">
        <v>1256</v>
      </c>
      <c r="B64" s="185"/>
      <c r="C64" s="185">
        <v>307</v>
      </c>
      <c r="D64" s="279"/>
    </row>
    <row r="65" ht="20" customHeight="1" spans="1:4">
      <c r="A65" s="184" t="s">
        <v>1257</v>
      </c>
      <c r="B65" s="185"/>
      <c r="C65" s="185">
        <v>2931</v>
      </c>
      <c r="D65" s="279"/>
    </row>
    <row r="66" ht="20" customHeight="1" spans="1:4">
      <c r="A66" s="184" t="s">
        <v>97</v>
      </c>
      <c r="B66" s="185"/>
      <c r="C66" s="185">
        <v>0</v>
      </c>
      <c r="D66" s="279"/>
    </row>
    <row r="67" ht="20" customHeight="1" spans="1:4">
      <c r="A67" s="184" t="s">
        <v>1258</v>
      </c>
      <c r="B67" s="185"/>
      <c r="C67" s="185">
        <v>0</v>
      </c>
      <c r="D67" s="279"/>
    </row>
    <row r="68" ht="20" customHeight="1" spans="1:4">
      <c r="A68" s="184" t="s">
        <v>1259</v>
      </c>
      <c r="B68" s="185"/>
      <c r="C68" s="185">
        <v>0</v>
      </c>
      <c r="D68" s="279"/>
    </row>
    <row r="69" ht="20" customHeight="1" spans="1:4">
      <c r="A69" s="184" t="s">
        <v>1260</v>
      </c>
      <c r="B69" s="185"/>
      <c r="C69" s="185">
        <v>6790</v>
      </c>
      <c r="D69" s="279"/>
    </row>
    <row r="70" ht="20" customHeight="1" spans="1:4">
      <c r="A70" s="184" t="s">
        <v>1261</v>
      </c>
      <c r="B70" s="185"/>
      <c r="C70" s="185">
        <v>6790</v>
      </c>
      <c r="D70" s="279"/>
    </row>
    <row r="71" ht="20" customHeight="1" spans="1:4">
      <c r="A71" s="184" t="s">
        <v>1262</v>
      </c>
      <c r="B71" s="185"/>
      <c r="C71" s="185">
        <v>0</v>
      </c>
      <c r="D71" s="279"/>
    </row>
    <row r="72" ht="20" customHeight="1" spans="1:4">
      <c r="A72" s="184" t="s">
        <v>96</v>
      </c>
      <c r="B72" s="185"/>
      <c r="C72" s="185"/>
      <c r="D72" s="279"/>
    </row>
    <row r="73" ht="20" customHeight="1" spans="1:4">
      <c r="A73" s="184" t="s">
        <v>1263</v>
      </c>
      <c r="B73" s="185"/>
      <c r="C73" s="185"/>
      <c r="D73" s="279"/>
    </row>
    <row r="74" ht="20" customHeight="1" spans="1:4">
      <c r="A74" s="184" t="s">
        <v>1264</v>
      </c>
      <c r="B74" s="185"/>
      <c r="C74" s="185"/>
      <c r="D74" s="279"/>
    </row>
    <row r="75" ht="20" customHeight="1" spans="1:4">
      <c r="A75" s="184" t="s">
        <v>1265</v>
      </c>
      <c r="B75" s="185"/>
      <c r="C75" s="185">
        <v>13827</v>
      </c>
      <c r="D75" s="279"/>
    </row>
    <row r="76" ht="20" customHeight="1" spans="1:4">
      <c r="A76" s="184" t="s">
        <v>1266</v>
      </c>
      <c r="B76" s="185"/>
      <c r="C76" s="185">
        <v>4240</v>
      </c>
      <c r="D76" s="279"/>
    </row>
    <row r="77" ht="20" customHeight="1" spans="1:4">
      <c r="A77" s="184" t="s">
        <v>1267</v>
      </c>
      <c r="B77" s="185"/>
      <c r="C77" s="185">
        <v>0</v>
      </c>
      <c r="D77" s="279"/>
    </row>
    <row r="78" ht="20" customHeight="1" spans="1:4">
      <c r="A78" s="184" t="s">
        <v>1268</v>
      </c>
      <c r="B78" s="185"/>
      <c r="C78" s="185">
        <v>0</v>
      </c>
      <c r="D78" s="279"/>
    </row>
    <row r="79" ht="20" customHeight="1" spans="1:4">
      <c r="A79" s="184" t="s">
        <v>1269</v>
      </c>
      <c r="B79" s="185"/>
      <c r="C79" s="185">
        <v>9587</v>
      </c>
      <c r="D79" s="279"/>
    </row>
    <row r="80" ht="20" customHeight="1" spans="1:4">
      <c r="A80" s="184" t="s">
        <v>1270</v>
      </c>
      <c r="B80" s="185"/>
      <c r="C80" s="185">
        <v>0</v>
      </c>
      <c r="D80" s="279"/>
    </row>
    <row r="81" ht="20" customHeight="1" spans="1:4">
      <c r="A81" s="184" t="s">
        <v>1271</v>
      </c>
      <c r="B81" s="185"/>
      <c r="C81" s="185">
        <v>0</v>
      </c>
      <c r="D81" s="279"/>
    </row>
    <row r="82" ht="20" customHeight="1" spans="1:4">
      <c r="A82" s="184" t="s">
        <v>1272</v>
      </c>
      <c r="B82" s="185"/>
      <c r="C82" s="185">
        <v>0</v>
      </c>
      <c r="D82" s="279"/>
    </row>
    <row r="83" ht="20" customHeight="1" spans="1:4">
      <c r="A83" s="184" t="s">
        <v>1273</v>
      </c>
      <c r="B83" s="185"/>
      <c r="C83" s="185">
        <v>0</v>
      </c>
      <c r="D83" s="279"/>
    </row>
    <row r="84" ht="20" customHeight="1" spans="1:4">
      <c r="A84" s="184" t="s">
        <v>1274</v>
      </c>
      <c r="B84" s="185"/>
      <c r="C84" s="185">
        <v>0</v>
      </c>
      <c r="D84" s="279"/>
    </row>
    <row r="85" ht="20" customHeight="1" spans="1:4">
      <c r="A85" s="184" t="s">
        <v>1275</v>
      </c>
      <c r="B85" s="185"/>
      <c r="C85" s="185">
        <v>0</v>
      </c>
      <c r="D85" s="279"/>
    </row>
    <row r="86" ht="20" customHeight="1" spans="1:4">
      <c r="A86" s="184" t="s">
        <v>1276</v>
      </c>
      <c r="B86" s="185"/>
      <c r="C86" s="185">
        <v>59673</v>
      </c>
      <c r="D86" s="279"/>
    </row>
    <row r="87" ht="20" customHeight="1" spans="1:4">
      <c r="A87" s="184" t="s">
        <v>1266</v>
      </c>
      <c r="B87" s="185"/>
      <c r="C87" s="185">
        <v>957</v>
      </c>
      <c r="D87" s="279"/>
    </row>
    <row r="88" ht="20" customHeight="1" spans="1:4">
      <c r="A88" s="184" t="s">
        <v>1267</v>
      </c>
      <c r="B88" s="185"/>
      <c r="C88" s="185">
        <v>1536</v>
      </c>
      <c r="D88" s="279"/>
    </row>
    <row r="89" ht="20" customHeight="1" spans="1:4">
      <c r="A89" s="184" t="s">
        <v>1268</v>
      </c>
      <c r="B89" s="185"/>
      <c r="C89" s="185">
        <v>1620</v>
      </c>
      <c r="D89" s="279"/>
    </row>
    <row r="90" ht="20" customHeight="1" spans="1:4">
      <c r="A90" s="184" t="s">
        <v>1269</v>
      </c>
      <c r="B90" s="185"/>
      <c r="C90" s="185">
        <v>48222</v>
      </c>
      <c r="D90" s="279"/>
    </row>
    <row r="91" ht="20" customHeight="1" spans="1:4">
      <c r="A91" s="184" t="s">
        <v>1270</v>
      </c>
      <c r="B91" s="185"/>
      <c r="C91" s="185">
        <v>1795</v>
      </c>
      <c r="D91" s="279"/>
    </row>
    <row r="92" ht="20" customHeight="1" spans="1:4">
      <c r="A92" s="184" t="s">
        <v>1271</v>
      </c>
      <c r="B92" s="185"/>
      <c r="C92" s="185">
        <v>2621</v>
      </c>
      <c r="D92" s="279"/>
    </row>
    <row r="93" ht="20" customHeight="1" spans="1:4">
      <c r="A93" s="184" t="s">
        <v>1272</v>
      </c>
      <c r="B93" s="185"/>
      <c r="C93" s="185">
        <v>75</v>
      </c>
      <c r="D93" s="279"/>
    </row>
    <row r="94" ht="20" customHeight="1" spans="1:4">
      <c r="A94" s="184" t="s">
        <v>1277</v>
      </c>
      <c r="B94" s="185"/>
      <c r="C94" s="185">
        <v>1</v>
      </c>
      <c r="D94" s="279"/>
    </row>
    <row r="95" ht="20" customHeight="1" spans="1:4">
      <c r="A95" s="184" t="s">
        <v>1278</v>
      </c>
      <c r="B95" s="185"/>
      <c r="C95" s="185">
        <v>528</v>
      </c>
      <c r="D95" s="279"/>
    </row>
    <row r="96" ht="20" customHeight="1" spans="1:4">
      <c r="A96" s="184" t="s">
        <v>1279</v>
      </c>
      <c r="B96" s="185"/>
      <c r="C96" s="185">
        <v>0</v>
      </c>
      <c r="D96" s="279"/>
    </row>
    <row r="97" ht="20" customHeight="1" spans="1:4">
      <c r="A97" s="184" t="s">
        <v>1280</v>
      </c>
      <c r="B97" s="185"/>
      <c r="C97" s="185">
        <v>0</v>
      </c>
      <c r="D97" s="279"/>
    </row>
    <row r="98" ht="20" customHeight="1" spans="1:4">
      <c r="A98" s="184" t="s">
        <v>1273</v>
      </c>
      <c r="B98" s="185"/>
      <c r="C98" s="185">
        <v>0</v>
      </c>
      <c r="D98" s="279"/>
    </row>
    <row r="99" ht="20" customHeight="1" spans="1:4">
      <c r="A99" s="184" t="s">
        <v>1274</v>
      </c>
      <c r="B99" s="185"/>
      <c r="C99" s="185">
        <v>30</v>
      </c>
      <c r="D99" s="279"/>
    </row>
    <row r="100" ht="20" customHeight="1" spans="1:4">
      <c r="A100" s="184" t="s">
        <v>1281</v>
      </c>
      <c r="B100" s="185"/>
      <c r="C100" s="185">
        <v>0</v>
      </c>
      <c r="D100" s="279"/>
    </row>
    <row r="101" ht="20" customHeight="1" spans="1:4">
      <c r="A101" s="184" t="s">
        <v>1282</v>
      </c>
      <c r="B101" s="185"/>
      <c r="C101" s="185">
        <v>2288</v>
      </c>
      <c r="D101" s="279"/>
    </row>
    <row r="102" ht="20" customHeight="1" spans="1:4">
      <c r="A102" s="184" t="s">
        <v>1283</v>
      </c>
      <c r="B102" s="185"/>
      <c r="C102" s="185">
        <v>0</v>
      </c>
      <c r="D102" s="279"/>
    </row>
    <row r="103" ht="20" customHeight="1" spans="1:4">
      <c r="A103" s="184" t="s">
        <v>1284</v>
      </c>
      <c r="B103" s="185"/>
      <c r="C103" s="185">
        <v>0</v>
      </c>
      <c r="D103" s="279"/>
    </row>
    <row r="104" ht="20" customHeight="1" spans="1:4">
      <c r="A104" s="184" t="s">
        <v>1285</v>
      </c>
      <c r="B104" s="185"/>
      <c r="C104" s="185">
        <v>0</v>
      </c>
      <c r="D104" s="279"/>
    </row>
    <row r="105" ht="20" customHeight="1" spans="1:4">
      <c r="A105" s="184" t="s">
        <v>545</v>
      </c>
      <c r="B105" s="185"/>
      <c r="C105" s="280">
        <v>0</v>
      </c>
      <c r="D105" s="279"/>
    </row>
    <row r="106" ht="20" customHeight="1" spans="1:4">
      <c r="A106" s="281" t="s">
        <v>1286</v>
      </c>
      <c r="B106" s="185"/>
      <c r="C106" s="185">
        <v>0</v>
      </c>
      <c r="D106" s="279"/>
    </row>
    <row r="107" ht="20" customHeight="1" spans="1:4">
      <c r="A107" s="184" t="s">
        <v>1287</v>
      </c>
      <c r="B107" s="185"/>
      <c r="C107" s="282">
        <v>0</v>
      </c>
      <c r="D107" s="279"/>
    </row>
    <row r="108" ht="20" customHeight="1" spans="1:4">
      <c r="A108" s="184" t="s">
        <v>1288</v>
      </c>
      <c r="B108" s="185"/>
      <c r="C108" s="185">
        <v>0</v>
      </c>
      <c r="D108" s="279"/>
    </row>
    <row r="109" ht="20" customHeight="1" spans="1:4">
      <c r="A109" s="283" t="s">
        <v>1053</v>
      </c>
      <c r="B109" s="280"/>
      <c r="C109" s="280">
        <v>0</v>
      </c>
      <c r="D109" s="284"/>
    </row>
    <row r="110" ht="57" customHeight="1" spans="1:4">
      <c r="A110" s="285" t="s">
        <v>1289</v>
      </c>
      <c r="B110" s="285"/>
      <c r="C110" s="285"/>
      <c r="D110" s="285"/>
    </row>
  </sheetData>
  <mergeCells count="2">
    <mergeCell ref="A3:C3"/>
    <mergeCell ref="A110:D110"/>
  </mergeCells>
  <pageMargins left="0.707638888888889" right="0.707638888888889" top="0.747916666666667" bottom="0.747916666666667" header="0.313888888888889" footer="0.313888888888889"/>
  <pageSetup paperSize="9" firstPageNumber="36" orientation="portrait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10"/>
  <sheetViews>
    <sheetView showZeros="0" topLeftCell="B1" workbookViewId="0">
      <selection activeCell="D5" sqref="D5:D109"/>
    </sheetView>
  </sheetViews>
  <sheetFormatPr defaultColWidth="9" defaultRowHeight="14.25" outlineLevelCol="3"/>
  <cols>
    <col min="1" max="1" width="37" style="254" customWidth="1"/>
    <col min="2" max="2" width="11.4166666666667" style="255" customWidth="1"/>
    <col min="3" max="3" width="21.5" style="254" customWidth="1"/>
    <col min="4" max="4" width="12.625" style="256"/>
    <col min="5" max="255" width="9" style="254"/>
    <col min="256" max="256" width="30.125" style="254" customWidth="1"/>
    <col min="257" max="259" width="21.125" style="254" customWidth="1"/>
    <col min="260" max="511" width="9" style="254"/>
    <col min="512" max="512" width="30.125" style="254" customWidth="1"/>
    <col min="513" max="515" width="21.125" style="254" customWidth="1"/>
    <col min="516" max="767" width="9" style="254"/>
    <col min="768" max="768" width="30.125" style="254" customWidth="1"/>
    <col min="769" max="771" width="21.125" style="254" customWidth="1"/>
    <col min="772" max="1023" width="9" style="254"/>
    <col min="1024" max="1024" width="30.125" style="254" customWidth="1"/>
    <col min="1025" max="1027" width="21.125" style="254" customWidth="1"/>
    <col min="1028" max="1279" width="9" style="254"/>
    <col min="1280" max="1280" width="30.125" style="254" customWidth="1"/>
    <col min="1281" max="1283" width="21.125" style="254" customWidth="1"/>
    <col min="1284" max="1535" width="9" style="254"/>
    <col min="1536" max="1536" width="30.125" style="254" customWidth="1"/>
    <col min="1537" max="1539" width="21.125" style="254" customWidth="1"/>
    <col min="1540" max="1791" width="9" style="254"/>
    <col min="1792" max="1792" width="30.125" style="254" customWidth="1"/>
    <col min="1793" max="1795" width="21.125" style="254" customWidth="1"/>
    <col min="1796" max="2047" width="9" style="254"/>
    <col min="2048" max="2048" width="30.125" style="254" customWidth="1"/>
    <col min="2049" max="2051" width="21.125" style="254" customWidth="1"/>
    <col min="2052" max="2303" width="9" style="254"/>
    <col min="2304" max="2304" width="30.125" style="254" customWidth="1"/>
    <col min="2305" max="2307" width="21.125" style="254" customWidth="1"/>
    <col min="2308" max="2559" width="9" style="254"/>
    <col min="2560" max="2560" width="30.125" style="254" customWidth="1"/>
    <col min="2561" max="2563" width="21.125" style="254" customWidth="1"/>
    <col min="2564" max="2815" width="9" style="254"/>
    <col min="2816" max="2816" width="30.125" style="254" customWidth="1"/>
    <col min="2817" max="2819" width="21.125" style="254" customWidth="1"/>
    <col min="2820" max="3071" width="9" style="254"/>
    <col min="3072" max="3072" width="30.125" style="254" customWidth="1"/>
    <col min="3073" max="3075" width="21.125" style="254" customWidth="1"/>
    <col min="3076" max="3327" width="9" style="254"/>
    <col min="3328" max="3328" width="30.125" style="254" customWidth="1"/>
    <col min="3329" max="3331" width="21.125" style="254" customWidth="1"/>
    <col min="3332" max="3583" width="9" style="254"/>
    <col min="3584" max="3584" width="30.125" style="254" customWidth="1"/>
    <col min="3585" max="3587" width="21.125" style="254" customWidth="1"/>
    <col min="3588" max="3839" width="9" style="254"/>
    <col min="3840" max="3840" width="30.125" style="254" customWidth="1"/>
    <col min="3841" max="3843" width="21.125" style="254" customWidth="1"/>
    <col min="3844" max="4095" width="9" style="254"/>
    <col min="4096" max="4096" width="30.125" style="254" customWidth="1"/>
    <col min="4097" max="4099" width="21.125" style="254" customWidth="1"/>
    <col min="4100" max="4351" width="9" style="254"/>
    <col min="4352" max="4352" width="30.125" style="254" customWidth="1"/>
    <col min="4353" max="4355" width="21.125" style="254" customWidth="1"/>
    <col min="4356" max="4607" width="9" style="254"/>
    <col min="4608" max="4608" width="30.125" style="254" customWidth="1"/>
    <col min="4609" max="4611" width="21.125" style="254" customWidth="1"/>
    <col min="4612" max="4863" width="9" style="254"/>
    <col min="4864" max="4864" width="30.125" style="254" customWidth="1"/>
    <col min="4865" max="4867" width="21.125" style="254" customWidth="1"/>
    <col min="4868" max="5119" width="9" style="254"/>
    <col min="5120" max="5120" width="30.125" style="254" customWidth="1"/>
    <col min="5121" max="5123" width="21.125" style="254" customWidth="1"/>
    <col min="5124" max="5375" width="9" style="254"/>
    <col min="5376" max="5376" width="30.125" style="254" customWidth="1"/>
    <col min="5377" max="5379" width="21.125" style="254" customWidth="1"/>
    <col min="5380" max="5631" width="9" style="254"/>
    <col min="5632" max="5632" width="30.125" style="254" customWidth="1"/>
    <col min="5633" max="5635" width="21.125" style="254" customWidth="1"/>
    <col min="5636" max="5887" width="9" style="254"/>
    <col min="5888" max="5888" width="30.125" style="254" customWidth="1"/>
    <col min="5889" max="5891" width="21.125" style="254" customWidth="1"/>
    <col min="5892" max="6143" width="9" style="254"/>
    <col min="6144" max="6144" width="30.125" style="254" customWidth="1"/>
    <col min="6145" max="6147" width="21.125" style="254" customWidth="1"/>
    <col min="6148" max="6399" width="9" style="254"/>
    <col min="6400" max="6400" width="30.125" style="254" customWidth="1"/>
    <col min="6401" max="6403" width="21.125" style="254" customWidth="1"/>
    <col min="6404" max="6655" width="9" style="254"/>
    <col min="6656" max="6656" width="30.125" style="254" customWidth="1"/>
    <col min="6657" max="6659" width="21.125" style="254" customWidth="1"/>
    <col min="6660" max="6911" width="9" style="254"/>
    <col min="6912" max="6912" width="30.125" style="254" customWidth="1"/>
    <col min="6913" max="6915" width="21.125" style="254" customWidth="1"/>
    <col min="6916" max="7167" width="9" style="254"/>
    <col min="7168" max="7168" width="30.125" style="254" customWidth="1"/>
    <col min="7169" max="7171" width="21.125" style="254" customWidth="1"/>
    <col min="7172" max="7423" width="9" style="254"/>
    <col min="7424" max="7424" width="30.125" style="254" customWidth="1"/>
    <col min="7425" max="7427" width="21.125" style="254" customWidth="1"/>
    <col min="7428" max="7679" width="9" style="254"/>
    <col min="7680" max="7680" width="30.125" style="254" customWidth="1"/>
    <col min="7681" max="7683" width="21.125" style="254" customWidth="1"/>
    <col min="7684" max="7935" width="9" style="254"/>
    <col min="7936" max="7936" width="30.125" style="254" customWidth="1"/>
    <col min="7937" max="7939" width="21.125" style="254" customWidth="1"/>
    <col min="7940" max="8191" width="9" style="254"/>
    <col min="8192" max="8192" width="30.125" style="254" customWidth="1"/>
    <col min="8193" max="8195" width="21.125" style="254" customWidth="1"/>
    <col min="8196" max="8447" width="9" style="254"/>
    <col min="8448" max="8448" width="30.125" style="254" customWidth="1"/>
    <col min="8449" max="8451" width="21.125" style="254" customWidth="1"/>
    <col min="8452" max="8703" width="9" style="254"/>
    <col min="8704" max="8704" width="30.125" style="254" customWidth="1"/>
    <col min="8705" max="8707" width="21.125" style="254" customWidth="1"/>
    <col min="8708" max="8959" width="9" style="254"/>
    <col min="8960" max="8960" width="30.125" style="254" customWidth="1"/>
    <col min="8961" max="8963" width="21.125" style="254" customWidth="1"/>
    <col min="8964" max="9215" width="9" style="254"/>
    <col min="9216" max="9216" width="30.125" style="254" customWidth="1"/>
    <col min="9217" max="9219" width="21.125" style="254" customWidth="1"/>
    <col min="9220" max="9471" width="9" style="254"/>
    <col min="9472" max="9472" width="30.125" style="254" customWidth="1"/>
    <col min="9473" max="9475" width="21.125" style="254" customWidth="1"/>
    <col min="9476" max="9727" width="9" style="254"/>
    <col min="9728" max="9728" width="30.125" style="254" customWidth="1"/>
    <col min="9729" max="9731" width="21.125" style="254" customWidth="1"/>
    <col min="9732" max="9983" width="9" style="254"/>
    <col min="9984" max="9984" width="30.125" style="254" customWidth="1"/>
    <col min="9985" max="9987" width="21.125" style="254" customWidth="1"/>
    <col min="9988" max="10239" width="9" style="254"/>
    <col min="10240" max="10240" width="30.125" style="254" customWidth="1"/>
    <col min="10241" max="10243" width="21.125" style="254" customWidth="1"/>
    <col min="10244" max="10495" width="9" style="254"/>
    <col min="10496" max="10496" width="30.125" style="254" customWidth="1"/>
    <col min="10497" max="10499" width="21.125" style="254" customWidth="1"/>
    <col min="10500" max="10751" width="9" style="254"/>
    <col min="10752" max="10752" width="30.125" style="254" customWidth="1"/>
    <col min="10753" max="10755" width="21.125" style="254" customWidth="1"/>
    <col min="10756" max="11007" width="9" style="254"/>
    <col min="11008" max="11008" width="30.125" style="254" customWidth="1"/>
    <col min="11009" max="11011" width="21.125" style="254" customWidth="1"/>
    <col min="11012" max="11263" width="9" style="254"/>
    <col min="11264" max="11264" width="30.125" style="254" customWidth="1"/>
    <col min="11265" max="11267" width="21.125" style="254" customWidth="1"/>
    <col min="11268" max="11519" width="9" style="254"/>
    <col min="11520" max="11520" width="30.125" style="254" customWidth="1"/>
    <col min="11521" max="11523" width="21.125" style="254" customWidth="1"/>
    <col min="11524" max="11775" width="9" style="254"/>
    <col min="11776" max="11776" width="30.125" style="254" customWidth="1"/>
    <col min="11777" max="11779" width="21.125" style="254" customWidth="1"/>
    <col min="11780" max="12031" width="9" style="254"/>
    <col min="12032" max="12032" width="30.125" style="254" customWidth="1"/>
    <col min="12033" max="12035" width="21.125" style="254" customWidth="1"/>
    <col min="12036" max="12287" width="9" style="254"/>
    <col min="12288" max="12288" width="30.125" style="254" customWidth="1"/>
    <col min="12289" max="12291" width="21.125" style="254" customWidth="1"/>
    <col min="12292" max="12543" width="9" style="254"/>
    <col min="12544" max="12544" width="30.125" style="254" customWidth="1"/>
    <col min="12545" max="12547" width="21.125" style="254" customWidth="1"/>
    <col min="12548" max="12799" width="9" style="254"/>
    <col min="12800" max="12800" width="30.125" style="254" customWidth="1"/>
    <col min="12801" max="12803" width="21.125" style="254" customWidth="1"/>
    <col min="12804" max="13055" width="9" style="254"/>
    <col min="13056" max="13056" width="30.125" style="254" customWidth="1"/>
    <col min="13057" max="13059" width="21.125" style="254" customWidth="1"/>
    <col min="13060" max="13311" width="9" style="254"/>
    <col min="13312" max="13312" width="30.125" style="254" customWidth="1"/>
    <col min="13313" max="13315" width="21.125" style="254" customWidth="1"/>
    <col min="13316" max="13567" width="9" style="254"/>
    <col min="13568" max="13568" width="30.125" style="254" customWidth="1"/>
    <col min="13569" max="13571" width="21.125" style="254" customWidth="1"/>
    <col min="13572" max="13823" width="9" style="254"/>
    <col min="13824" max="13824" width="30.125" style="254" customWidth="1"/>
    <col min="13825" max="13827" width="21.125" style="254" customWidth="1"/>
    <col min="13828" max="14079" width="9" style="254"/>
    <col min="14080" max="14080" width="30.125" style="254" customWidth="1"/>
    <col min="14081" max="14083" width="21.125" style="254" customWidth="1"/>
    <col min="14084" max="14335" width="9" style="254"/>
    <col min="14336" max="14336" width="30.125" style="254" customWidth="1"/>
    <col min="14337" max="14339" width="21.125" style="254" customWidth="1"/>
    <col min="14340" max="14591" width="9" style="254"/>
    <col min="14592" max="14592" width="30.125" style="254" customWidth="1"/>
    <col min="14593" max="14595" width="21.125" style="254" customWidth="1"/>
    <col min="14596" max="14847" width="9" style="254"/>
    <col min="14848" max="14848" width="30.125" style="254" customWidth="1"/>
    <col min="14849" max="14851" width="21.125" style="254" customWidth="1"/>
    <col min="14852" max="15103" width="9" style="254"/>
    <col min="15104" max="15104" width="30.125" style="254" customWidth="1"/>
    <col min="15105" max="15107" width="21.125" style="254" customWidth="1"/>
    <col min="15108" max="15359" width="9" style="254"/>
    <col min="15360" max="15360" width="30.125" style="254" customWidth="1"/>
    <col min="15361" max="15363" width="21.125" style="254" customWidth="1"/>
    <col min="15364" max="15615" width="9" style="254"/>
    <col min="15616" max="15616" width="30.125" style="254" customWidth="1"/>
    <col min="15617" max="15619" width="21.125" style="254" customWidth="1"/>
    <col min="15620" max="15871" width="9" style="254"/>
    <col min="15872" max="15872" width="30.125" style="254" customWidth="1"/>
    <col min="15873" max="15875" width="21.125" style="254" customWidth="1"/>
    <col min="15876" max="16127" width="9" style="254"/>
    <col min="16128" max="16128" width="30.125" style="254" customWidth="1"/>
    <col min="16129" max="16131" width="21.125" style="254" customWidth="1"/>
    <col min="16132" max="16384" width="9" style="254"/>
  </cols>
  <sheetData>
    <row r="1" spans="1:1">
      <c r="A1" s="254" t="s">
        <v>1290</v>
      </c>
    </row>
    <row r="2" ht="52.5" customHeight="1" spans="1:4">
      <c r="A2" s="257" t="s">
        <v>1291</v>
      </c>
      <c r="B2" s="257"/>
      <c r="C2" s="257"/>
      <c r="D2" s="257"/>
    </row>
    <row r="3" spans="1:3">
      <c r="A3" s="258"/>
      <c r="B3" s="258"/>
      <c r="C3" s="258"/>
    </row>
    <row r="4" ht="46" customHeight="1" spans="1:4">
      <c r="A4" s="259" t="s">
        <v>1292</v>
      </c>
      <c r="B4" s="260" t="s">
        <v>1196</v>
      </c>
      <c r="C4" s="261" t="s">
        <v>1197</v>
      </c>
      <c r="D4" s="262" t="s">
        <v>35</v>
      </c>
    </row>
    <row r="5" ht="20" customHeight="1" spans="1:4">
      <c r="A5" s="263" t="s">
        <v>1293</v>
      </c>
      <c r="B5" s="264"/>
      <c r="C5" s="265">
        <v>105605</v>
      </c>
      <c r="D5" s="266"/>
    </row>
    <row r="6" ht="20" customHeight="1" spans="1:4">
      <c r="A6" s="184" t="s">
        <v>1198</v>
      </c>
      <c r="B6" s="185"/>
      <c r="C6" s="267">
        <v>72751</v>
      </c>
      <c r="D6" s="268"/>
    </row>
    <row r="7" ht="20" customHeight="1" spans="1:4">
      <c r="A7" s="184" t="s">
        <v>1199</v>
      </c>
      <c r="B7" s="185"/>
      <c r="C7" s="269">
        <v>24758</v>
      </c>
      <c r="D7" s="268"/>
    </row>
    <row r="8" ht="20" customHeight="1" spans="1:4">
      <c r="A8" s="184" t="s">
        <v>1200</v>
      </c>
      <c r="B8" s="185"/>
      <c r="C8" s="269">
        <v>13506</v>
      </c>
      <c r="D8" s="268"/>
    </row>
    <row r="9" ht="20" customHeight="1" spans="1:4">
      <c r="A9" s="184" t="s">
        <v>1201</v>
      </c>
      <c r="B9" s="185"/>
      <c r="C9" s="269">
        <v>2492</v>
      </c>
      <c r="D9" s="268"/>
    </row>
    <row r="10" ht="20" customHeight="1" spans="1:4">
      <c r="A10" s="184" t="s">
        <v>1202</v>
      </c>
      <c r="B10" s="185"/>
      <c r="C10" s="269">
        <v>2455</v>
      </c>
      <c r="D10" s="268"/>
    </row>
    <row r="11" ht="20" customHeight="1" spans="1:4">
      <c r="A11" s="184" t="s">
        <v>1203</v>
      </c>
      <c r="B11" s="185"/>
      <c r="C11" s="269">
        <v>261</v>
      </c>
      <c r="D11" s="268"/>
    </row>
    <row r="12" ht="20" customHeight="1" spans="1:4">
      <c r="A12" s="184" t="s">
        <v>1204</v>
      </c>
      <c r="B12" s="185"/>
      <c r="C12" s="269">
        <v>6747</v>
      </c>
      <c r="D12" s="268"/>
    </row>
    <row r="13" ht="20" customHeight="1" spans="1:4">
      <c r="A13" s="184" t="s">
        <v>1205</v>
      </c>
      <c r="B13" s="185"/>
      <c r="C13" s="269">
        <v>7612</v>
      </c>
      <c r="D13" s="268"/>
    </row>
    <row r="14" ht="20" customHeight="1" spans="1:4">
      <c r="A14" s="184" t="s">
        <v>1206</v>
      </c>
      <c r="B14" s="185"/>
      <c r="C14" s="269">
        <v>3315</v>
      </c>
      <c r="D14" s="268"/>
    </row>
    <row r="15" ht="20" customHeight="1" spans="1:4">
      <c r="A15" s="184" t="s">
        <v>1207</v>
      </c>
      <c r="B15" s="185"/>
      <c r="C15" s="269">
        <v>11605</v>
      </c>
      <c r="D15" s="268"/>
    </row>
    <row r="16" ht="20" customHeight="1" spans="1:4">
      <c r="A16" s="184" t="s">
        <v>1208</v>
      </c>
      <c r="B16" s="185"/>
      <c r="C16" s="269">
        <v>15861</v>
      </c>
      <c r="D16" s="268"/>
    </row>
    <row r="17" ht="20" customHeight="1" spans="1:4">
      <c r="A17" s="184" t="s">
        <v>1209</v>
      </c>
      <c r="B17" s="185"/>
      <c r="C17" s="269">
        <v>2715</v>
      </c>
      <c r="D17" s="268"/>
    </row>
    <row r="18" ht="20" customHeight="1" spans="1:4">
      <c r="A18" s="184" t="s">
        <v>1210</v>
      </c>
      <c r="B18" s="185"/>
      <c r="C18" s="269">
        <v>312</v>
      </c>
      <c r="D18" s="268"/>
    </row>
    <row r="19" ht="20" customHeight="1" spans="1:4">
      <c r="A19" s="184" t="s">
        <v>1211</v>
      </c>
      <c r="B19" s="185"/>
      <c r="C19" s="269">
        <v>12</v>
      </c>
      <c r="D19" s="268"/>
    </row>
    <row r="20" ht="20" customHeight="1" spans="1:4">
      <c r="A20" s="184" t="s">
        <v>1212</v>
      </c>
      <c r="B20" s="185"/>
      <c r="C20" s="269">
        <v>8</v>
      </c>
      <c r="D20" s="268"/>
    </row>
    <row r="21" ht="20" customHeight="1" spans="1:4">
      <c r="A21" s="184" t="s">
        <v>1213</v>
      </c>
      <c r="B21" s="185"/>
      <c r="C21" s="269">
        <v>166</v>
      </c>
      <c r="D21" s="268"/>
    </row>
    <row r="22" ht="20" customHeight="1" spans="1:4">
      <c r="A22" s="184" t="s">
        <v>1214</v>
      </c>
      <c r="B22" s="185"/>
      <c r="C22" s="269">
        <v>477</v>
      </c>
      <c r="D22" s="268"/>
    </row>
    <row r="23" ht="20" customHeight="1" spans="1:4">
      <c r="A23" s="184" t="s">
        <v>1215</v>
      </c>
      <c r="B23" s="185"/>
      <c r="C23" s="269">
        <v>418</v>
      </c>
      <c r="D23" s="268"/>
    </row>
    <row r="24" ht="20" customHeight="1" spans="1:4">
      <c r="A24" s="184" t="s">
        <v>1216</v>
      </c>
      <c r="B24" s="185"/>
      <c r="C24" s="269">
        <v>0</v>
      </c>
      <c r="D24" s="268"/>
    </row>
    <row r="25" ht="20" customHeight="1" spans="1:4">
      <c r="A25" s="184" t="s">
        <v>1217</v>
      </c>
      <c r="B25" s="185"/>
      <c r="C25" s="269">
        <v>150</v>
      </c>
      <c r="D25" s="268"/>
    </row>
    <row r="26" ht="20" customHeight="1" spans="1:4">
      <c r="A26" s="184" t="s">
        <v>1218</v>
      </c>
      <c r="B26" s="185"/>
      <c r="C26" s="269">
        <v>461</v>
      </c>
      <c r="D26" s="268"/>
    </row>
    <row r="27" ht="20" customHeight="1" spans="1:4">
      <c r="A27" s="184" t="s">
        <v>1219</v>
      </c>
      <c r="B27" s="185"/>
      <c r="C27" s="269">
        <v>9</v>
      </c>
      <c r="D27" s="268"/>
    </row>
    <row r="28" ht="20" customHeight="1" spans="1:4">
      <c r="A28" s="184" t="s">
        <v>1220</v>
      </c>
      <c r="B28" s="185"/>
      <c r="C28" s="269">
        <v>1152</v>
      </c>
      <c r="D28" s="268"/>
    </row>
    <row r="29" ht="20" customHeight="1" spans="1:4">
      <c r="A29" s="184" t="s">
        <v>1221</v>
      </c>
      <c r="B29" s="185"/>
      <c r="C29" s="269">
        <v>200</v>
      </c>
      <c r="D29" s="268"/>
    </row>
    <row r="30" ht="20" customHeight="1" spans="1:4">
      <c r="A30" s="184" t="s">
        <v>1222</v>
      </c>
      <c r="B30" s="185"/>
      <c r="C30" s="269">
        <v>131</v>
      </c>
      <c r="D30" s="268"/>
    </row>
    <row r="31" ht="20" customHeight="1" spans="1:4">
      <c r="A31" s="184" t="s">
        <v>1223</v>
      </c>
      <c r="B31" s="185"/>
      <c r="C31" s="269">
        <v>568</v>
      </c>
      <c r="D31" s="268"/>
    </row>
    <row r="32" ht="20" customHeight="1" spans="1:4">
      <c r="A32" s="184" t="s">
        <v>1224</v>
      </c>
      <c r="B32" s="185"/>
      <c r="C32" s="269">
        <v>321</v>
      </c>
      <c r="D32" s="268"/>
    </row>
    <row r="33" ht="20" customHeight="1" spans="1:4">
      <c r="A33" s="184" t="s">
        <v>1225</v>
      </c>
      <c r="B33" s="185"/>
      <c r="C33" s="269">
        <v>2005</v>
      </c>
      <c r="D33" s="268"/>
    </row>
    <row r="34" ht="20" customHeight="1" spans="1:4">
      <c r="A34" s="184" t="s">
        <v>1226</v>
      </c>
      <c r="B34" s="185"/>
      <c r="C34" s="269">
        <v>50</v>
      </c>
      <c r="D34" s="268"/>
    </row>
    <row r="35" ht="20" customHeight="1" spans="1:4">
      <c r="A35" s="184" t="s">
        <v>1227</v>
      </c>
      <c r="B35" s="185"/>
      <c r="C35" s="269">
        <v>1</v>
      </c>
      <c r="D35" s="268"/>
    </row>
    <row r="36" ht="20" customHeight="1" spans="1:4">
      <c r="A36" s="184" t="s">
        <v>1228</v>
      </c>
      <c r="B36" s="185"/>
      <c r="C36" s="269">
        <v>1919</v>
      </c>
      <c r="D36" s="268"/>
    </row>
    <row r="37" ht="20" customHeight="1" spans="1:4">
      <c r="A37" s="184" t="s">
        <v>1229</v>
      </c>
      <c r="B37" s="185"/>
      <c r="C37" s="269">
        <v>503</v>
      </c>
      <c r="D37" s="268"/>
    </row>
    <row r="38" ht="20" customHeight="1" spans="1:4">
      <c r="A38" s="184" t="s">
        <v>1230</v>
      </c>
      <c r="B38" s="185"/>
      <c r="C38" s="269">
        <v>431</v>
      </c>
      <c r="D38" s="268"/>
    </row>
    <row r="39" ht="20" customHeight="1" spans="1:4">
      <c r="A39" s="184" t="s">
        <v>1231</v>
      </c>
      <c r="B39" s="185"/>
      <c r="C39" s="269">
        <v>12</v>
      </c>
      <c r="D39" s="268"/>
    </row>
    <row r="40" ht="20" customHeight="1" spans="1:4">
      <c r="A40" s="184" t="s">
        <v>1232</v>
      </c>
      <c r="B40" s="185"/>
      <c r="C40" s="269">
        <v>423</v>
      </c>
      <c r="D40" s="268"/>
    </row>
    <row r="41" ht="20" customHeight="1" spans="1:4">
      <c r="A41" s="184" t="s">
        <v>1233</v>
      </c>
      <c r="B41" s="185"/>
      <c r="C41" s="269">
        <v>594</v>
      </c>
      <c r="D41" s="268"/>
    </row>
    <row r="42" ht="20" customHeight="1" spans="1:4">
      <c r="A42" s="184" t="s">
        <v>1234</v>
      </c>
      <c r="B42" s="185"/>
      <c r="C42" s="269">
        <v>25</v>
      </c>
      <c r="D42" s="268"/>
    </row>
    <row r="43" ht="20" customHeight="1" spans="1:4">
      <c r="A43" s="184" t="s">
        <v>1235</v>
      </c>
      <c r="B43" s="185"/>
      <c r="C43" s="269">
        <v>2798</v>
      </c>
      <c r="D43" s="268"/>
    </row>
    <row r="44" ht="20" customHeight="1" spans="1:4">
      <c r="A44" s="184" t="s">
        <v>1236</v>
      </c>
      <c r="B44" s="185"/>
      <c r="C44" s="269">
        <v>14560</v>
      </c>
      <c r="D44" s="268"/>
    </row>
    <row r="45" ht="20" customHeight="1" spans="1:4">
      <c r="A45" s="184" t="s">
        <v>1237</v>
      </c>
      <c r="B45" s="185"/>
      <c r="C45" s="269">
        <v>35</v>
      </c>
      <c r="D45" s="268"/>
    </row>
    <row r="46" ht="20" customHeight="1" spans="1:4">
      <c r="A46" s="184" t="s">
        <v>1238</v>
      </c>
      <c r="B46" s="185"/>
      <c r="C46" s="269">
        <v>0</v>
      </c>
      <c r="D46" s="268"/>
    </row>
    <row r="47" ht="20" customHeight="1" spans="1:4">
      <c r="A47" s="184" t="s">
        <v>1239</v>
      </c>
      <c r="B47" s="185"/>
      <c r="C47" s="269">
        <v>0</v>
      </c>
      <c r="D47" s="268"/>
    </row>
    <row r="48" ht="20" customHeight="1" spans="1:4">
      <c r="A48" s="184" t="s">
        <v>1240</v>
      </c>
      <c r="B48" s="185"/>
      <c r="C48" s="269">
        <v>540</v>
      </c>
      <c r="D48" s="268"/>
    </row>
    <row r="49" ht="20" customHeight="1" spans="1:4">
      <c r="A49" s="184" t="s">
        <v>1241</v>
      </c>
      <c r="B49" s="185"/>
      <c r="C49" s="269">
        <v>796</v>
      </c>
      <c r="D49" s="268"/>
    </row>
    <row r="50" ht="20" customHeight="1" spans="1:4">
      <c r="A50" s="184" t="s">
        <v>1242</v>
      </c>
      <c r="B50" s="185"/>
      <c r="C50" s="269">
        <v>73</v>
      </c>
      <c r="D50" s="268"/>
    </row>
    <row r="51" ht="20" customHeight="1" spans="1:4">
      <c r="A51" s="184" t="s">
        <v>1243</v>
      </c>
      <c r="B51" s="185"/>
      <c r="C51" s="269">
        <v>252</v>
      </c>
      <c r="D51" s="268"/>
    </row>
    <row r="52" ht="20" customHeight="1" spans="1:4">
      <c r="A52" s="184" t="s">
        <v>1244</v>
      </c>
      <c r="B52" s="185"/>
      <c r="C52" s="269">
        <v>406</v>
      </c>
      <c r="D52" s="268"/>
    </row>
    <row r="53" ht="20" customHeight="1" spans="1:4">
      <c r="A53" s="184" t="s">
        <v>1245</v>
      </c>
      <c r="B53" s="185"/>
      <c r="C53" s="269">
        <v>54</v>
      </c>
      <c r="D53" s="268"/>
    </row>
    <row r="54" ht="20" customHeight="1" spans="1:4">
      <c r="A54" s="184" t="s">
        <v>1246</v>
      </c>
      <c r="B54" s="185"/>
      <c r="C54" s="269">
        <v>0</v>
      </c>
      <c r="D54" s="268"/>
    </row>
    <row r="55" ht="20" customHeight="1" spans="1:4">
      <c r="A55" s="184" t="s">
        <v>1247</v>
      </c>
      <c r="B55" s="185"/>
      <c r="C55" s="269">
        <v>6500</v>
      </c>
      <c r="D55" s="268"/>
    </row>
    <row r="56" ht="20" customHeight="1" spans="1:4">
      <c r="A56" s="184" t="s">
        <v>1248</v>
      </c>
      <c r="B56" s="185"/>
      <c r="C56" s="269">
        <v>4011</v>
      </c>
      <c r="D56" s="268"/>
    </row>
    <row r="57" ht="20" customHeight="1" spans="1:4">
      <c r="A57" s="184" t="s">
        <v>1249</v>
      </c>
      <c r="B57" s="185"/>
      <c r="C57" s="269">
        <v>0</v>
      </c>
      <c r="D57" s="268"/>
    </row>
    <row r="58" ht="20" customHeight="1" spans="1:4">
      <c r="A58" s="184" t="s">
        <v>1250</v>
      </c>
      <c r="B58" s="185"/>
      <c r="C58" s="269">
        <v>0</v>
      </c>
      <c r="D58" s="268"/>
    </row>
    <row r="59" ht="20" customHeight="1" spans="1:4">
      <c r="A59" s="184" t="s">
        <v>1251</v>
      </c>
      <c r="B59" s="185"/>
      <c r="C59" s="269">
        <v>0</v>
      </c>
      <c r="D59" s="268"/>
    </row>
    <row r="60" ht="20" customHeight="1" spans="1:4">
      <c r="A60" s="184" t="s">
        <v>1252</v>
      </c>
      <c r="B60" s="185"/>
      <c r="C60" s="269">
        <v>1893</v>
      </c>
      <c r="D60" s="268"/>
    </row>
    <row r="61" ht="20" customHeight="1" spans="1:4">
      <c r="A61" s="184" t="s">
        <v>1253</v>
      </c>
      <c r="B61" s="185"/>
      <c r="C61" s="269">
        <v>454</v>
      </c>
      <c r="D61" s="268"/>
    </row>
    <row r="62" ht="20" customHeight="1" spans="1:4">
      <c r="A62" s="184" t="s">
        <v>1254</v>
      </c>
      <c r="B62" s="185"/>
      <c r="C62" s="269">
        <v>4</v>
      </c>
      <c r="D62" s="268"/>
    </row>
    <row r="63" ht="20" customHeight="1" spans="1:4">
      <c r="A63" s="184" t="s">
        <v>1255</v>
      </c>
      <c r="B63" s="185"/>
      <c r="C63" s="269">
        <v>311</v>
      </c>
      <c r="D63" s="268"/>
    </row>
    <row r="64" ht="20" customHeight="1" spans="1:4">
      <c r="A64" s="184" t="s">
        <v>1256</v>
      </c>
      <c r="B64" s="185"/>
      <c r="C64" s="269">
        <v>0</v>
      </c>
      <c r="D64" s="268"/>
    </row>
    <row r="65" ht="20" customHeight="1" spans="1:4">
      <c r="A65" s="184" t="s">
        <v>1257</v>
      </c>
      <c r="B65" s="185"/>
      <c r="C65" s="269">
        <v>139</v>
      </c>
      <c r="D65" s="268"/>
    </row>
    <row r="66" ht="20" customHeight="1" spans="1:4">
      <c r="A66" s="184" t="s">
        <v>97</v>
      </c>
      <c r="B66" s="185"/>
      <c r="C66" s="269">
        <v>0</v>
      </c>
      <c r="D66" s="268"/>
    </row>
    <row r="67" ht="20" customHeight="1" spans="1:4">
      <c r="A67" s="184" t="s">
        <v>1258</v>
      </c>
      <c r="B67" s="185"/>
      <c r="C67" s="269">
        <v>0</v>
      </c>
      <c r="D67" s="268"/>
    </row>
    <row r="68" ht="20" customHeight="1" spans="1:4">
      <c r="A68" s="184" t="s">
        <v>1259</v>
      </c>
      <c r="B68" s="185"/>
      <c r="C68" s="269">
        <v>0</v>
      </c>
      <c r="D68" s="268"/>
    </row>
    <row r="69" ht="20" customHeight="1" spans="1:4">
      <c r="A69" s="184" t="s">
        <v>1260</v>
      </c>
      <c r="B69" s="185"/>
      <c r="C69" s="269">
        <v>1</v>
      </c>
      <c r="D69" s="268"/>
    </row>
    <row r="70" ht="20" customHeight="1" spans="1:4">
      <c r="A70" s="184" t="s">
        <v>1261</v>
      </c>
      <c r="B70" s="185"/>
      <c r="C70" s="269">
        <v>1</v>
      </c>
      <c r="D70" s="268"/>
    </row>
    <row r="71" ht="20" customHeight="1" spans="1:4">
      <c r="A71" s="184" t="s">
        <v>1262</v>
      </c>
      <c r="B71" s="185"/>
      <c r="C71" s="269">
        <v>0</v>
      </c>
      <c r="D71" s="268"/>
    </row>
    <row r="72" ht="20" customHeight="1" spans="1:4">
      <c r="A72" s="184" t="s">
        <v>96</v>
      </c>
      <c r="B72" s="185"/>
      <c r="C72" s="269"/>
      <c r="D72" s="268"/>
    </row>
    <row r="73" ht="20" customHeight="1" spans="1:4">
      <c r="A73" s="184" t="s">
        <v>1263</v>
      </c>
      <c r="B73" s="185"/>
      <c r="C73" s="269"/>
      <c r="D73" s="268"/>
    </row>
    <row r="74" ht="20" customHeight="1" spans="1:4">
      <c r="A74" s="184" t="s">
        <v>1264</v>
      </c>
      <c r="B74" s="185"/>
      <c r="C74" s="269"/>
      <c r="D74" s="268"/>
    </row>
    <row r="75" ht="20" customHeight="1" spans="1:4">
      <c r="A75" s="184" t="s">
        <v>1265</v>
      </c>
      <c r="B75" s="185"/>
      <c r="C75" s="269">
        <v>0</v>
      </c>
      <c r="D75" s="268"/>
    </row>
    <row r="76" ht="20" customHeight="1" spans="1:4">
      <c r="A76" s="184" t="s">
        <v>1266</v>
      </c>
      <c r="B76" s="185"/>
      <c r="C76" s="269">
        <v>0</v>
      </c>
      <c r="D76" s="268"/>
    </row>
    <row r="77" ht="20" customHeight="1" spans="1:4">
      <c r="A77" s="184" t="s">
        <v>1267</v>
      </c>
      <c r="B77" s="185"/>
      <c r="C77" s="269">
        <v>0</v>
      </c>
      <c r="D77" s="268"/>
    </row>
    <row r="78" ht="20" customHeight="1" spans="1:4">
      <c r="A78" s="184" t="s">
        <v>1268</v>
      </c>
      <c r="B78" s="185"/>
      <c r="C78" s="269">
        <v>0</v>
      </c>
      <c r="D78" s="268"/>
    </row>
    <row r="79" ht="20" customHeight="1" spans="1:4">
      <c r="A79" s="184" t="s">
        <v>1269</v>
      </c>
      <c r="B79" s="185"/>
      <c r="C79" s="269">
        <v>0</v>
      </c>
      <c r="D79" s="268"/>
    </row>
    <row r="80" ht="20" customHeight="1" spans="1:4">
      <c r="A80" s="184" t="s">
        <v>1270</v>
      </c>
      <c r="B80" s="185"/>
      <c r="C80" s="269">
        <v>0</v>
      </c>
      <c r="D80" s="268"/>
    </row>
    <row r="81" ht="20" customHeight="1" spans="1:4">
      <c r="A81" s="184" t="s">
        <v>1271</v>
      </c>
      <c r="B81" s="185"/>
      <c r="C81" s="269">
        <v>0</v>
      </c>
      <c r="D81" s="268"/>
    </row>
    <row r="82" ht="20" customHeight="1" spans="1:4">
      <c r="A82" s="184" t="s">
        <v>1272</v>
      </c>
      <c r="B82" s="185"/>
      <c r="C82" s="270">
        <v>0</v>
      </c>
      <c r="D82" s="268"/>
    </row>
    <row r="83" ht="20" customHeight="1" spans="1:4">
      <c r="A83" s="184" t="s">
        <v>1273</v>
      </c>
      <c r="B83" s="185"/>
      <c r="C83" s="270">
        <v>0</v>
      </c>
      <c r="D83" s="268"/>
    </row>
    <row r="84" ht="20" customHeight="1" spans="1:4">
      <c r="A84" s="184" t="s">
        <v>1274</v>
      </c>
      <c r="B84" s="185"/>
      <c r="C84" s="270">
        <v>0</v>
      </c>
      <c r="D84" s="268"/>
    </row>
    <row r="85" ht="20" customHeight="1" spans="1:4">
      <c r="A85" s="184" t="s">
        <v>1275</v>
      </c>
      <c r="B85" s="185"/>
      <c r="C85" s="270">
        <v>0</v>
      </c>
      <c r="D85" s="268"/>
    </row>
    <row r="86" ht="20" customHeight="1" spans="1:4">
      <c r="A86" s="184" t="s">
        <v>1276</v>
      </c>
      <c r="B86" s="185"/>
      <c r="C86" s="270">
        <v>1978</v>
      </c>
      <c r="D86" s="268"/>
    </row>
    <row r="87" ht="20" customHeight="1" spans="1:4">
      <c r="A87" s="184" t="s">
        <v>1266</v>
      </c>
      <c r="B87" s="185"/>
      <c r="C87" s="270">
        <v>0</v>
      </c>
      <c r="D87" s="268"/>
    </row>
    <row r="88" ht="20" customHeight="1" spans="1:4">
      <c r="A88" s="184" t="s">
        <v>1267</v>
      </c>
      <c r="B88" s="185"/>
      <c r="C88" s="270">
        <v>1009</v>
      </c>
      <c r="D88" s="268"/>
    </row>
    <row r="89" ht="20" customHeight="1" spans="1:4">
      <c r="A89" s="184" t="s">
        <v>1268</v>
      </c>
      <c r="B89" s="185"/>
      <c r="C89" s="270">
        <v>595</v>
      </c>
      <c r="D89" s="268"/>
    </row>
    <row r="90" ht="20" customHeight="1" spans="1:4">
      <c r="A90" s="184" t="s">
        <v>1269</v>
      </c>
      <c r="B90" s="185"/>
      <c r="C90" s="270">
        <v>0</v>
      </c>
      <c r="D90" s="268"/>
    </row>
    <row r="91" ht="20" customHeight="1" spans="1:4">
      <c r="A91" s="184" t="s">
        <v>1270</v>
      </c>
      <c r="B91" s="185"/>
      <c r="C91" s="270">
        <v>0</v>
      </c>
      <c r="D91" s="268"/>
    </row>
    <row r="92" ht="20" customHeight="1" spans="1:4">
      <c r="A92" s="184" t="s">
        <v>1271</v>
      </c>
      <c r="B92" s="185"/>
      <c r="C92" s="270">
        <v>321</v>
      </c>
      <c r="D92" s="268"/>
    </row>
    <row r="93" ht="20" customHeight="1" spans="1:4">
      <c r="A93" s="184" t="s">
        <v>1272</v>
      </c>
      <c r="B93" s="185"/>
      <c r="C93" s="270">
        <v>0</v>
      </c>
      <c r="D93" s="268"/>
    </row>
    <row r="94" ht="20" customHeight="1" spans="1:4">
      <c r="A94" s="184" t="s">
        <v>1277</v>
      </c>
      <c r="B94" s="185"/>
      <c r="C94" s="270">
        <v>0</v>
      </c>
      <c r="D94" s="268"/>
    </row>
    <row r="95" ht="20" customHeight="1" spans="1:4">
      <c r="A95" s="184" t="s">
        <v>1278</v>
      </c>
      <c r="B95" s="185"/>
      <c r="C95" s="270">
        <v>0</v>
      </c>
      <c r="D95" s="268"/>
    </row>
    <row r="96" ht="20" customHeight="1" spans="1:4">
      <c r="A96" s="184" t="s">
        <v>1279</v>
      </c>
      <c r="B96" s="185"/>
      <c r="C96" s="270">
        <v>0</v>
      </c>
      <c r="D96" s="268"/>
    </row>
    <row r="97" ht="20" customHeight="1" spans="1:4">
      <c r="A97" s="184" t="s">
        <v>1280</v>
      </c>
      <c r="B97" s="185"/>
      <c r="C97" s="270">
        <v>0</v>
      </c>
      <c r="D97" s="268"/>
    </row>
    <row r="98" ht="20" customHeight="1" spans="1:4">
      <c r="A98" s="184" t="s">
        <v>1273</v>
      </c>
      <c r="B98" s="185"/>
      <c r="C98" s="270">
        <v>0</v>
      </c>
      <c r="D98" s="268"/>
    </row>
    <row r="99" ht="20" customHeight="1" spans="1:4">
      <c r="A99" s="184" t="s">
        <v>1274</v>
      </c>
      <c r="B99" s="185"/>
      <c r="C99" s="270">
        <v>0</v>
      </c>
      <c r="D99" s="268"/>
    </row>
    <row r="100" ht="20" customHeight="1" spans="1:4">
      <c r="A100" s="184" t="s">
        <v>1281</v>
      </c>
      <c r="B100" s="185"/>
      <c r="C100" s="270">
        <v>0</v>
      </c>
      <c r="D100" s="268"/>
    </row>
    <row r="101" ht="20" customHeight="1" spans="1:4">
      <c r="A101" s="184" t="s">
        <v>1282</v>
      </c>
      <c r="B101" s="185"/>
      <c r="C101" s="270">
        <v>53</v>
      </c>
      <c r="D101" s="268"/>
    </row>
    <row r="102" ht="20" customHeight="1" spans="1:4">
      <c r="A102" s="184" t="s">
        <v>1283</v>
      </c>
      <c r="B102" s="185"/>
      <c r="C102" s="270">
        <v>0</v>
      </c>
      <c r="D102" s="268"/>
    </row>
    <row r="103" ht="20" customHeight="1" spans="1:4">
      <c r="A103" s="184" t="s">
        <v>1284</v>
      </c>
      <c r="B103" s="185"/>
      <c r="C103" s="270">
        <v>0</v>
      </c>
      <c r="D103" s="268"/>
    </row>
    <row r="104" ht="20" customHeight="1" spans="1:4">
      <c r="A104" s="184" t="s">
        <v>1285</v>
      </c>
      <c r="B104" s="185"/>
      <c r="C104" s="270">
        <v>0</v>
      </c>
      <c r="D104" s="268"/>
    </row>
    <row r="105" ht="20" customHeight="1" spans="1:4">
      <c r="A105" s="184" t="s">
        <v>545</v>
      </c>
      <c r="B105" s="185"/>
      <c r="C105" s="270">
        <v>0</v>
      </c>
      <c r="D105" s="268"/>
    </row>
    <row r="106" ht="20" customHeight="1" spans="1:4">
      <c r="A106" s="184" t="s">
        <v>1286</v>
      </c>
      <c r="B106" s="185"/>
      <c r="C106" s="270">
        <v>0</v>
      </c>
      <c r="D106" s="268"/>
    </row>
    <row r="107" ht="20" customHeight="1" spans="1:4">
      <c r="A107" s="184" t="s">
        <v>1287</v>
      </c>
      <c r="B107" s="185"/>
      <c r="C107" s="270">
        <v>0</v>
      </c>
      <c r="D107" s="268"/>
    </row>
    <row r="108" ht="20" customHeight="1" spans="1:4">
      <c r="A108" s="184" t="s">
        <v>1288</v>
      </c>
      <c r="B108" s="185"/>
      <c r="C108" s="270">
        <v>0</v>
      </c>
      <c r="D108" s="268"/>
    </row>
    <row r="109" ht="20" customHeight="1" spans="1:4">
      <c r="A109" s="184" t="s">
        <v>1053</v>
      </c>
      <c r="B109" s="185"/>
      <c r="C109" s="270">
        <v>0</v>
      </c>
      <c r="D109" s="268"/>
    </row>
    <row r="110" ht="42" customHeight="1" spans="1:4">
      <c r="A110" s="271" t="s">
        <v>1294</v>
      </c>
      <c r="B110" s="271"/>
      <c r="C110" s="271"/>
      <c r="D110" s="271"/>
    </row>
  </sheetData>
  <mergeCells count="2">
    <mergeCell ref="A2:D2"/>
    <mergeCell ref="A110:D110"/>
  </mergeCells>
  <pageMargins left="0.707638888888889" right="0.707638888888889" top="0.747916666666667" bottom="0.747916666666667" header="0.313888888888889" footer="0.313888888888889"/>
  <pageSetup paperSize="9" scale="99" firstPageNumber="37" fitToHeight="0" orientation="portrait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6"/>
  <sheetViews>
    <sheetView showZeros="0" topLeftCell="A25" workbookViewId="0">
      <selection activeCell="A46" sqref="A46:K46"/>
    </sheetView>
  </sheetViews>
  <sheetFormatPr defaultColWidth="9" defaultRowHeight="14.25"/>
  <cols>
    <col min="1" max="1" width="40.5" style="95" customWidth="1"/>
    <col min="2" max="2" width="9.25" style="95" customWidth="1"/>
    <col min="3" max="4" width="9.125" style="95" customWidth="1"/>
    <col min="5" max="11" width="9.25" style="95" customWidth="1"/>
    <col min="12" max="16384" width="9" style="95"/>
  </cols>
  <sheetData>
    <row r="1" spans="1:4">
      <c r="A1" s="161" t="s">
        <v>1295</v>
      </c>
      <c r="D1" s="162" t="s">
        <v>1296</v>
      </c>
    </row>
    <row r="2" ht="20.25" spans="1:11">
      <c r="A2" s="163" t="s">
        <v>1297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>
      <c r="A3" s="164"/>
      <c r="B3" s="165"/>
      <c r="C3" s="165"/>
      <c r="D3" s="165"/>
      <c r="E3" s="165"/>
      <c r="F3" s="165"/>
      <c r="G3" s="165"/>
      <c r="H3" s="165"/>
      <c r="I3" s="165"/>
      <c r="J3" s="253" t="s">
        <v>31</v>
      </c>
      <c r="K3" s="253"/>
    </row>
    <row r="4" ht="35.25" customHeight="1" spans="1:11">
      <c r="A4" s="246" t="s">
        <v>1298</v>
      </c>
      <c r="B4" s="246" t="s">
        <v>1299</v>
      </c>
      <c r="C4" s="246" t="s">
        <v>1300</v>
      </c>
      <c r="D4" s="246" t="s">
        <v>1300</v>
      </c>
      <c r="E4" s="246" t="s">
        <v>1300</v>
      </c>
      <c r="F4" s="246" t="s">
        <v>1300</v>
      </c>
      <c r="G4" s="246" t="s">
        <v>1301</v>
      </c>
      <c r="H4" s="246" t="s">
        <v>1301</v>
      </c>
      <c r="I4" s="246" t="s">
        <v>1301</v>
      </c>
      <c r="J4" s="246" t="s">
        <v>1301</v>
      </c>
      <c r="K4" s="246" t="s">
        <v>1301</v>
      </c>
    </row>
    <row r="5" ht="18.95" customHeight="1" spans="1:11">
      <c r="A5" s="247" t="s">
        <v>1302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</row>
    <row r="6" ht="18.95" customHeight="1" spans="1:11">
      <c r="A6" s="249" t="s">
        <v>1303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</row>
    <row r="7" ht="18.95" customHeight="1" spans="1:11">
      <c r="A7" s="249" t="s">
        <v>1304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</row>
    <row r="8" ht="18.95" customHeight="1" spans="1:11">
      <c r="A8" s="249" t="s">
        <v>1305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ht="18.95" customHeight="1" spans="1:11">
      <c r="A9" s="249" t="s">
        <v>1306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</row>
    <row r="10" ht="18.95" customHeight="1" spans="1:11">
      <c r="A10" s="250" t="s">
        <v>1307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</row>
    <row r="11" ht="18.95" customHeight="1" spans="1:11">
      <c r="A11" s="249" t="s">
        <v>1308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</row>
    <row r="12" ht="18.95" customHeight="1" spans="1:11">
      <c r="A12" s="249" t="s">
        <v>1309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</row>
    <row r="13" ht="18.95" customHeight="1" spans="1:11">
      <c r="A13" s="249" t="s">
        <v>1310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</row>
    <row r="14" ht="18.95" customHeight="1" spans="1:11">
      <c r="A14" s="249" t="s">
        <v>1311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</row>
    <row r="15" ht="18.95" customHeight="1" spans="1:11">
      <c r="A15" s="249" t="s">
        <v>1312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</row>
    <row r="16" ht="18.95" customHeight="1" spans="1:11">
      <c r="A16" s="249" t="s">
        <v>1313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</row>
    <row r="17" ht="18.95" customHeight="1" spans="1:11">
      <c r="A17" s="249" t="s">
        <v>1314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</row>
    <row r="18" ht="18.95" customHeight="1" spans="1:11">
      <c r="A18" s="249" t="s">
        <v>1315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</row>
    <row r="19" ht="18.95" customHeight="1" spans="1:11">
      <c r="A19" s="249" t="s">
        <v>1316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</row>
    <row r="20" ht="18.95" customHeight="1" spans="1:11">
      <c r="A20" s="251" t="s">
        <v>1317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</row>
    <row r="21" ht="18.95" customHeight="1" spans="1:11">
      <c r="A21" s="249" t="s">
        <v>1318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</row>
    <row r="22" ht="18.95" customHeight="1" spans="1:11">
      <c r="A22" s="249" t="s">
        <v>1319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</row>
    <row r="23" ht="18.95" customHeight="1" spans="1:11">
      <c r="A23" s="249" t="s">
        <v>1320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</row>
    <row r="24" ht="18.95" customHeight="1" spans="1:11">
      <c r="A24" s="249" t="s">
        <v>1321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</row>
    <row r="25" ht="18.95" customHeight="1" spans="1:11">
      <c r="A25" s="249" t="s">
        <v>1322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</row>
    <row r="26" ht="18.95" customHeight="1" spans="1:11">
      <c r="A26" s="250" t="s">
        <v>1323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</row>
    <row r="27" ht="18.95" customHeight="1" spans="1:11">
      <c r="A27" s="249" t="s">
        <v>1324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</row>
    <row r="28" ht="18.95" customHeight="1" spans="1:11">
      <c r="A28" s="249" t="s">
        <v>1325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</row>
    <row r="29" ht="18.95" customHeight="1" spans="1:11">
      <c r="A29" s="249" t="s">
        <v>1326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</row>
    <row r="30" ht="18.95" customHeight="1" spans="1:11">
      <c r="A30" s="249" t="s">
        <v>1327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</row>
    <row r="31" ht="18.95" customHeight="1" spans="1:11">
      <c r="A31" s="249" t="s">
        <v>1328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</row>
    <row r="32" ht="18.95" customHeight="1" spans="1:11">
      <c r="A32" s="249" t="s">
        <v>1329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</row>
    <row r="33" ht="18.95" customHeight="1" spans="1:11">
      <c r="A33" s="249" t="s">
        <v>1330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</row>
    <row r="34" ht="18.95" customHeight="1" spans="1:11">
      <c r="A34" s="249" t="s">
        <v>1331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</row>
    <row r="35" ht="18.95" customHeight="1" spans="1:11">
      <c r="A35" s="249" t="s">
        <v>1332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</row>
    <row r="36" ht="18.95" customHeight="1" spans="1:11">
      <c r="A36" s="249" t="s">
        <v>1333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</row>
    <row r="37" ht="18.95" customHeight="1" spans="1:11">
      <c r="A37" s="249" t="s">
        <v>1334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</row>
    <row r="38" ht="18.95" customHeight="1" spans="1:11">
      <c r="A38" s="249" t="s">
        <v>1335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</row>
    <row r="39" ht="18.95" customHeight="1" spans="1:11">
      <c r="A39" s="249" t="s">
        <v>1336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</row>
    <row r="40" ht="18.95" customHeight="1" spans="1:11">
      <c r="A40" s="249" t="s">
        <v>1337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</row>
    <row r="41" ht="18.95" customHeight="1" spans="1:11">
      <c r="A41" s="249" t="s">
        <v>1338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</row>
    <row r="42" ht="18.95" customHeight="1" spans="1:11">
      <c r="A42" s="249" t="s">
        <v>1339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</row>
    <row r="43" ht="18.95" customHeight="1" spans="1:11">
      <c r="A43" s="249" t="s">
        <v>1340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</row>
    <row r="44" ht="18.95" customHeight="1" spans="1:11">
      <c r="A44" s="249" t="s">
        <v>1341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</row>
    <row r="45" ht="18.95" customHeight="1" spans="1:11">
      <c r="A45" s="249" t="s">
        <v>1342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</row>
    <row r="46" ht="30" customHeight="1" spans="1:12">
      <c r="A46" s="252" t="s">
        <v>1343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170"/>
    </row>
  </sheetData>
  <mergeCells count="3">
    <mergeCell ref="A2:K2"/>
    <mergeCell ref="J3:K3"/>
    <mergeCell ref="A46:K46"/>
  </mergeCells>
  <pageMargins left="0.707638888888889" right="0.707638888888889" top="0.747916666666667" bottom="0.747916666666667" header="0.313888888888889" footer="0.313888888888889"/>
  <pageSetup paperSize="9" scale="92" firstPageNumber="25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封面</vt:lpstr>
      <vt:lpstr>全县一般收入</vt:lpstr>
      <vt:lpstr>全县一般支出</vt:lpstr>
      <vt:lpstr>县级一般收入</vt:lpstr>
      <vt:lpstr>县级一般支出</vt:lpstr>
      <vt:lpstr>一般支出明细</vt:lpstr>
      <vt:lpstr>县级一般公共预算经济分类</vt:lpstr>
      <vt:lpstr>县级基本支出经济分类</vt:lpstr>
      <vt:lpstr>一般预算转移支付表</vt:lpstr>
      <vt:lpstr>县级三公经费</vt:lpstr>
      <vt:lpstr>全县基金收入</vt:lpstr>
      <vt:lpstr>全县基金支出</vt:lpstr>
      <vt:lpstr>县级基金收入</vt:lpstr>
      <vt:lpstr>县级基金支出</vt:lpstr>
      <vt:lpstr>基金转移支付表</vt:lpstr>
      <vt:lpstr>全县国资收入</vt:lpstr>
      <vt:lpstr>全县国资支出</vt:lpstr>
      <vt:lpstr>县级国资收入</vt:lpstr>
      <vt:lpstr>县级国资支出</vt:lpstr>
      <vt:lpstr>全县社保收入</vt:lpstr>
      <vt:lpstr>全县社保支出</vt:lpstr>
      <vt:lpstr>县级社保收入</vt:lpstr>
      <vt:lpstr>县级社保支出</vt:lpstr>
      <vt:lpstr>全县一般债务</vt:lpstr>
      <vt:lpstr>县级一般债务</vt:lpstr>
      <vt:lpstr>全县专项债务</vt:lpstr>
      <vt:lpstr>县级专项债务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dcterms:created xsi:type="dcterms:W3CDTF">2008-01-10T09:59:00Z</dcterms:created>
  <cp:lastPrinted>2018-01-19T08:43:00Z</cp:lastPrinted>
  <dcterms:modified xsi:type="dcterms:W3CDTF">2019-02-21T01:16:53Z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